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o1023\Desktop\"/>
    </mc:Choice>
  </mc:AlternateContent>
  <workbookProtection lockStructure="1"/>
  <bookViews>
    <workbookView xWindow="0" yWindow="0" windowWidth="14385" windowHeight="536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<sst xmlns="http://schemas.openxmlformats.org/spreadsheetml/2006/main" count="418" uniqueCount="282">
  <si>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</si>
  <si>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</si>
  <si>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</si>
  <si>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</si>
  <si>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</si>
  <si>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</si>
  <si>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</si>
  <si>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</si>
  <si>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</si>
  <si>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</si>
  <si>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</si>
  <si>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</si>
  <si>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</si>
  <si>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</si>
  <si>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</si>
  <si>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</si>
  <si>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</si>
  <si>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</si>
  <si>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</si>
  <si>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</si>
  <si>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</si>
  <si>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</si>
  <si>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</si>
  <si>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</si>
  <si>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</si>
  <si>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</si>
  <si>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</si>
  <si>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</si>
  <si>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</si>
  <si>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</si>
  <si>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</si>
  <si>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</si>
  <si>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</si>
  <si>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</si>
  <si>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</si>
  <si>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</si>
  <si>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</si>
  <si>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</si>
  <si>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</si>
  <si>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</si>
  <si>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</si>
  <si>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</si>
  <si>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</si>
  <si>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</si>
  <si>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</si>
  <si>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</si>
  <si>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</si>
  <si>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</si>
  <si>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</si>
  <si>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</si>
  <si>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</si>
  <si>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</si>
  <si>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</si>
  <si>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</si>
  <si>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</si>
  <si>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</si>
  <si>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</si>
  <si>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</si>
  <si>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</si>
  <si>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</si>
  <si>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</si>
  <si>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</si>
  <si>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</si>
  <si>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</si>
  <si>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</si>
  <si>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</si>
  <si>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</si>
  <si>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</si>
  <si>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</si>
  <si>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</si>
  <si>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</si>
  <si>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</si>
  <si>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</si>
  <si>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</si>
  <si>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</si>
  <si>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</si>
  <si>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</si>
  <si>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</si>
  <si>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</si>
  <si>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</si>
  <si>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</si>
  <si>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</si>
  <si>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</si>
  <si>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</si>
  <si>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</si>
  <si>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</si>
  <si>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</si>
  <si>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</si>
  <si>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</si>
  <si>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</si>
  <si>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</si>
  <si>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</si>
  <si>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</si>
  <si>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</si>
  <si>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</si>
  <si>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</si>
  <si>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</si>
  <si>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</si>
  <si>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</si>
  <si>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</si>
  <si>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</si>
  <si>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</si>
  <si>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</si>
  <si>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</si>
  <si>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</si>
  <si>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</si>
  <si>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</si>
  <si>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</si>
  <si>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</si>
  <si>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</si>
  <si>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</si>
  <si>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</si>
  <si>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</si>
  <si>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</si>
  <si>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</si>
  <si>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</si>
  <si>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</si>
  <si>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</si>
  <si>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</si>
  <si>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</si>
  <si>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</si>
  <si>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</si>
  <si>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</si>
  <si>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</si>
  <si>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</si>
  <si>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</si>
  <si>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</si>
  <si>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</si>
  <si>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</si>
  <si>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</si>
  <si>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</si>
  <si>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</si>
  <si>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</si>
  <si>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</si>
  <si>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</si>
  <si>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</si>
  <si>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</si>
  <si>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</si>
  <si>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</si>
  <si>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</si>
  <si>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</si>
  <si>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</si>
  <si>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</si>
  <si>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</si>
  <si>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</si>
  <si>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</si>
  <si>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</si>
  <si>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</si>
  <si>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</si>
  <si>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</si>
  <si>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</si>
  <si>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</si>
  <si>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</si>
  <si>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</si>
  <si>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</si>
  <si>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</si>
  <si>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</si>
  <si>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</si>
  <si>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</si>
  <si>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</si>
  <si>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</si>
  <si>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</si>
  <si>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</si>
  <si>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</si>
  <si>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</si>
  <si>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</si>
  <si>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</si>
  <si>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</si>
  <si>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</si>
  <si>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</si>
  <si>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</si>
  <si>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</si>
  <si>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</si>
  <si>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</si>
  <si>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</si>
  <si>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</si>
  <si>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</si>
  <si>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</si>
  <si>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</si>
  <si>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</si>
  <si>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</si>
  <si>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</si>
  <si>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</si>
  <si>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</si>
  <si>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</si>
  <si>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</si>
  <si>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</si>
  <si>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</si>
  <si>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</si>
  <si>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</si>
  <si>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</si>
  <si>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</si>
  <si>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</si>
  <si>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</si>
  <si>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</si>
  <si>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</si>
  <si>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</si>
  <si>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</si>
  <si>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</si>
  <si>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</si>
  <si>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鎌ヶ谷中部スポーツ少年団</t>
    <rPh sb="0" eb="3">
      <t>カマガヤ</t>
    </rPh>
    <rPh sb="3" eb="5">
      <t>チュウブ</t>
    </rPh>
    <rPh sb="9" eb="12">
      <t>ショウネンダン</t>
    </rPh>
    <phoneticPr fontId="2"/>
  </si>
  <si>
    <t>カマガヤチュウブスポーツショウネンダン</t>
    <phoneticPr fontId="2"/>
  </si>
  <si>
    <t>鎌ヶ谷市</t>
    <rPh sb="0" eb="4">
      <t>カマガヤシ</t>
    </rPh>
    <phoneticPr fontId="2"/>
  </si>
  <si>
    <t>東武野田</t>
    <rPh sb="0" eb="2">
      <t>トウブ</t>
    </rPh>
    <rPh sb="2" eb="4">
      <t>ノダ</t>
    </rPh>
    <phoneticPr fontId="2"/>
  </si>
  <si>
    <t>鎌ヶ谷</t>
    <rPh sb="0" eb="3">
      <t>カマガヤ</t>
    </rPh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</si>
  <si>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</si>
  <si>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</si>
  <si>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</si>
  <si>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</si>
  <si>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0364193</t>
    <phoneticPr fontId="2"/>
  </si>
  <si>
    <t>タマイ</t>
    <phoneticPr fontId="2"/>
  </si>
  <si>
    <t>ジュンコ</t>
    <phoneticPr fontId="2"/>
  </si>
  <si>
    <t>玉井</t>
    <rPh sb="0" eb="2">
      <t>タマイ</t>
    </rPh>
    <phoneticPr fontId="2"/>
  </si>
  <si>
    <t>淳子</t>
    <rPh sb="0" eb="2">
      <t>ジュンコ</t>
    </rPh>
    <phoneticPr fontId="2"/>
  </si>
  <si>
    <t>ニシワキ</t>
    <phoneticPr fontId="2"/>
  </si>
  <si>
    <t>エイジ</t>
    <phoneticPr fontId="2"/>
  </si>
  <si>
    <t>西脇</t>
    <rPh sb="0" eb="2">
      <t>ニシワキ</t>
    </rPh>
    <phoneticPr fontId="2"/>
  </si>
  <si>
    <t>英次</t>
    <rPh sb="0" eb="1">
      <t>エイ</t>
    </rPh>
    <rPh sb="1" eb="2">
      <t>ツギ</t>
    </rPh>
    <phoneticPr fontId="2"/>
  </si>
  <si>
    <t>千葉県松戸市新作628-10-202</t>
    <rPh sb="0" eb="3">
      <t>チバケン</t>
    </rPh>
    <rPh sb="3" eb="6">
      <t>マツドシ</t>
    </rPh>
    <rPh sb="6" eb="8">
      <t>シンザク</t>
    </rPh>
    <phoneticPr fontId="2"/>
  </si>
  <si>
    <t>２７１</t>
    <phoneticPr fontId="2"/>
  </si>
  <si>
    <t>００５２</t>
    <phoneticPr fontId="2"/>
  </si>
  <si>
    <t>０８０</t>
    <phoneticPr fontId="2"/>
  </si>
  <si>
    <t>５５４８</t>
    <phoneticPr fontId="2"/>
  </si>
  <si>
    <t>５１６５</t>
    <phoneticPr fontId="2"/>
  </si>
  <si>
    <t>ナカムラ</t>
    <phoneticPr fontId="2"/>
  </si>
  <si>
    <t>ナカムラ</t>
    <phoneticPr fontId="2"/>
  </si>
  <si>
    <t>トシオ</t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</si>
  <si>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</si>
  <si>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</si>
  <si>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080</t>
    <phoneticPr fontId="2"/>
  </si>
  <si>
    <t>①</t>
    <phoneticPr fontId="2"/>
  </si>
  <si>
    <t>サクライ</t>
    <phoneticPr fontId="2"/>
  </si>
  <si>
    <t>リコ</t>
    <phoneticPr fontId="2"/>
  </si>
  <si>
    <t>桜井</t>
    <rPh sb="0" eb="2">
      <t>サクライ</t>
    </rPh>
    <phoneticPr fontId="2"/>
  </si>
  <si>
    <t>理子</t>
    <rPh sb="0" eb="2">
      <t>リコ</t>
    </rPh>
    <phoneticPr fontId="2"/>
  </si>
  <si>
    <t>白井三小</t>
    <rPh sb="0" eb="1">
      <t>シロ</t>
    </rPh>
    <rPh sb="1" eb="2">
      <t>イ</t>
    </rPh>
    <rPh sb="2" eb="3">
      <t>サン</t>
    </rPh>
    <rPh sb="3" eb="4">
      <t>ショウ</t>
    </rPh>
    <phoneticPr fontId="2"/>
  </si>
  <si>
    <t>マオ</t>
    <phoneticPr fontId="2"/>
  </si>
  <si>
    <t>清水口小</t>
    <rPh sb="0" eb="2">
      <t>シミズ</t>
    </rPh>
    <rPh sb="2" eb="3">
      <t>クチ</t>
    </rPh>
    <rPh sb="3" eb="4">
      <t>ショウ</t>
    </rPh>
    <phoneticPr fontId="2"/>
  </si>
  <si>
    <t>真緒</t>
    <rPh sb="0" eb="2">
      <t>マオ</t>
    </rPh>
    <phoneticPr fontId="2"/>
  </si>
  <si>
    <t>畠山</t>
    <rPh sb="0" eb="2">
      <t>ハタケヤマ</t>
    </rPh>
    <phoneticPr fontId="2"/>
  </si>
  <si>
    <t>ハタケヤマ</t>
    <phoneticPr fontId="2"/>
  </si>
  <si>
    <t>ミグリ</t>
    <phoneticPr fontId="2"/>
  </si>
  <si>
    <t>珠緑</t>
    <rPh sb="0" eb="1">
      <t>タマ</t>
    </rPh>
    <rPh sb="1" eb="2">
      <t>ミドリ</t>
    </rPh>
    <phoneticPr fontId="2"/>
  </si>
  <si>
    <t>ヨコヤマ</t>
    <phoneticPr fontId="2"/>
  </si>
  <si>
    <t>エナ</t>
    <phoneticPr fontId="2"/>
  </si>
  <si>
    <t>横山</t>
    <rPh sb="0" eb="2">
      <t>ヨコヤマ</t>
    </rPh>
    <phoneticPr fontId="2"/>
  </si>
  <si>
    <t>永奈</t>
    <rPh sb="0" eb="1">
      <t>エイ</t>
    </rPh>
    <rPh sb="1" eb="2">
      <t>ナ</t>
    </rPh>
    <phoneticPr fontId="2"/>
  </si>
  <si>
    <t>タクボ</t>
    <phoneticPr fontId="2"/>
  </si>
  <si>
    <t>ミユ</t>
    <phoneticPr fontId="2"/>
  </si>
  <si>
    <t>鎌ケ谷小</t>
    <rPh sb="0" eb="3">
      <t>カマガヤ</t>
    </rPh>
    <rPh sb="3" eb="4">
      <t>ショウ</t>
    </rPh>
    <phoneticPr fontId="2"/>
  </si>
  <si>
    <t>田久保</t>
    <rPh sb="0" eb="3">
      <t>タクボ</t>
    </rPh>
    <phoneticPr fontId="2"/>
  </si>
  <si>
    <t>光柚</t>
    <rPh sb="0" eb="1">
      <t>ミツ</t>
    </rPh>
    <rPh sb="1" eb="2">
      <t>ユズ</t>
    </rPh>
    <phoneticPr fontId="2"/>
  </si>
  <si>
    <t>ホソヤ</t>
    <phoneticPr fontId="2"/>
  </si>
  <si>
    <t>カレン</t>
    <phoneticPr fontId="2"/>
  </si>
  <si>
    <t>中部小</t>
    <rPh sb="0" eb="2">
      <t>チュウブ</t>
    </rPh>
    <rPh sb="2" eb="3">
      <t>ショウ</t>
    </rPh>
    <phoneticPr fontId="2"/>
  </si>
  <si>
    <t>細矢</t>
    <rPh sb="0" eb="2">
      <t>ホソヤ</t>
    </rPh>
    <phoneticPr fontId="2"/>
  </si>
  <si>
    <t>花連</t>
    <rPh sb="0" eb="1">
      <t>ハナ</t>
    </rPh>
    <rPh sb="1" eb="2">
      <t>レン</t>
    </rPh>
    <phoneticPr fontId="2"/>
  </si>
  <si>
    <t>キタザワ</t>
    <phoneticPr fontId="2"/>
  </si>
  <si>
    <t>シスイ</t>
    <phoneticPr fontId="2"/>
  </si>
  <si>
    <t>北沢</t>
    <rPh sb="0" eb="2">
      <t>キタザワ</t>
    </rPh>
    <phoneticPr fontId="2"/>
  </si>
  <si>
    <t>梓水</t>
    <rPh sb="0" eb="1">
      <t>アズサ</t>
    </rPh>
    <rPh sb="1" eb="2">
      <t>ミズ</t>
    </rPh>
    <phoneticPr fontId="2"/>
  </si>
  <si>
    <t>ハナワ</t>
    <phoneticPr fontId="2"/>
  </si>
  <si>
    <t>ユイ</t>
    <phoneticPr fontId="2"/>
  </si>
  <si>
    <t>花輪</t>
    <rPh sb="0" eb="2">
      <t>ハナワ</t>
    </rPh>
    <phoneticPr fontId="2"/>
  </si>
  <si>
    <t>結</t>
    <rPh sb="0" eb="1">
      <t>ユイ</t>
    </rPh>
    <phoneticPr fontId="2"/>
  </si>
  <si>
    <t>サトウ</t>
    <phoneticPr fontId="2"/>
  </si>
  <si>
    <t>リノ</t>
    <phoneticPr fontId="2"/>
  </si>
  <si>
    <t>佐藤</t>
    <rPh sb="0" eb="2">
      <t>サトウ</t>
    </rPh>
    <phoneticPr fontId="2"/>
  </si>
  <si>
    <t>璃乃</t>
    <rPh sb="0" eb="1">
      <t>リ</t>
    </rPh>
    <rPh sb="1" eb="2">
      <t>ノ</t>
    </rPh>
    <phoneticPr fontId="2"/>
  </si>
  <si>
    <t>イリヤマ</t>
    <phoneticPr fontId="2"/>
  </si>
  <si>
    <t>入山</t>
    <rPh sb="0" eb="2">
      <t>イリヤマ</t>
    </rPh>
    <phoneticPr fontId="2"/>
  </si>
  <si>
    <t>ナゴミ</t>
    <phoneticPr fontId="2"/>
  </si>
  <si>
    <t>和</t>
    <rPh sb="0" eb="1">
      <t>ワ</t>
    </rPh>
    <phoneticPr fontId="2"/>
  </si>
  <si>
    <t>横山</t>
    <rPh sb="0" eb="2">
      <t>ヨコヤマ</t>
    </rPh>
    <phoneticPr fontId="2"/>
  </si>
  <si>
    <t>アコ</t>
    <phoneticPr fontId="2"/>
  </si>
  <si>
    <t>ヨコヤマ</t>
    <phoneticPr fontId="2"/>
  </si>
  <si>
    <t>葵子</t>
    <rPh sb="0" eb="1">
      <t>アオイ</t>
    </rPh>
    <rPh sb="1" eb="2">
      <t>コ</t>
    </rPh>
    <phoneticPr fontId="2"/>
  </si>
  <si>
    <t>ハシヅメ</t>
    <phoneticPr fontId="2"/>
  </si>
  <si>
    <t>コハル</t>
    <phoneticPr fontId="2"/>
  </si>
  <si>
    <t>橋爪</t>
    <rPh sb="0" eb="2">
      <t>ハシヅメ</t>
    </rPh>
    <phoneticPr fontId="2"/>
  </si>
  <si>
    <t>来春</t>
    <rPh sb="0" eb="1">
      <t>ライ</t>
    </rPh>
    <rPh sb="1" eb="2">
      <t>ハル</t>
    </rPh>
    <phoneticPr fontId="2"/>
  </si>
  <si>
    <t xml:space="preserve">　チームの合言葉である『心をひとつに』をモットーに、一丸となって一戦、一戦大切に戦う。
</t>
    <rPh sb="5" eb="8">
      <t>アイコトバ</t>
    </rPh>
    <rPh sb="12" eb="13">
      <t>ココロ</t>
    </rPh>
    <rPh sb="26" eb="28">
      <t>イチガン</t>
    </rPh>
    <rPh sb="32" eb="34">
      <t>イッセン</t>
    </rPh>
    <rPh sb="35" eb="37">
      <t>イッセン</t>
    </rPh>
    <rPh sb="37" eb="39">
      <t>タイセツ</t>
    </rPh>
    <rPh sb="40" eb="41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</si>
</sst>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/>
        <xdr:cNvSpPr txBox="1">
          <a:spLocks noChangeArrowheads="1"/>
        </xdr:cNvSpPr>
      </xdr:nvSpPr>
      <xdr:spPr bwMode="auto">
        <a:xfrm>
          <a:off x="1852613" y="4557713"/>
          <a:ext cx="204787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/>
        <xdr:cNvSpPr txBox="1">
          <a:spLocks noChangeArrowheads="1"/>
        </xdr:cNvSpPr>
      </xdr:nvSpPr>
      <xdr:spPr bwMode="auto">
        <a:xfrm>
          <a:off x="2909888" y="4557713"/>
          <a:ext cx="195262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/>
        <xdr:cNvSpPr txBox="1">
          <a:spLocks noChangeArrowheads="1"/>
        </xdr:cNvSpPr>
      </xdr:nvSpPr>
      <xdr:spPr bwMode="auto">
        <a:xfrm>
          <a:off x="1852613" y="4557713"/>
          <a:ext cx="204787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1" name="Text Box 20"/>
        <xdr:cNvSpPr txBox="1">
          <a:spLocks noChangeArrowheads="1"/>
        </xdr:cNvSpPr>
      </xdr:nvSpPr>
      <xdr:spPr bwMode="auto">
        <a:xfrm>
          <a:off x="1852613" y="4557713"/>
          <a:ext cx="204787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2" name="Text Box 21"/>
        <xdr:cNvSpPr txBox="1">
          <a:spLocks noChangeArrowheads="1"/>
        </xdr:cNvSpPr>
      </xdr:nvSpPr>
      <xdr:spPr bwMode="auto">
        <a:xfrm>
          <a:off x="2909888" y="4557713"/>
          <a:ext cx="195262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/>
        <xdr:cNvSpPr txBox="1">
          <a:spLocks noChangeArrowheads="1"/>
        </xdr:cNvSpPr>
      </xdr:nvSpPr>
      <xdr:spPr bwMode="auto">
        <a:xfrm>
          <a:off x="2909888" y="4557713"/>
          <a:ext cx="195262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O59" sqref="O5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9" t="s">
        <v>189</v>
      </c>
      <c r="B2" s="230"/>
      <c r="C2" s="437" t="s">
        <v>201</v>
      </c>
      <c r="D2" s="231"/>
      <c r="E2" s="231"/>
      <c r="F2" s="231"/>
      <c r="G2" s="231"/>
      <c r="H2" s="231"/>
      <c r="I2" s="232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6" t="s">
        <v>200</v>
      </c>
      <c r="D3" s="235"/>
      <c r="E3" s="235"/>
      <c r="F3" s="235"/>
      <c r="G3" s="235"/>
      <c r="H3" s="235"/>
      <c r="I3" s="236"/>
      <c r="J3" s="84" t="s">
        <v>159</v>
      </c>
      <c r="K3" s="85"/>
      <c r="L3" s="85"/>
      <c r="M3" s="85"/>
      <c r="N3" s="85"/>
      <c r="O3" s="86"/>
      <c r="P3" s="193" t="s">
        <v>202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178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430150895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21001</v>
      </c>
      <c r="K5" s="141"/>
      <c r="L5" s="141"/>
      <c r="M5" s="141"/>
      <c r="N5" s="141"/>
      <c r="O5" s="141"/>
      <c r="P5" s="438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8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39" t="s">
        <v>205</v>
      </c>
      <c r="D7" s="109"/>
      <c r="E7" s="440" t="s">
        <v>206</v>
      </c>
      <c r="F7" s="110"/>
      <c r="G7" s="112">
        <v>514331422</v>
      </c>
      <c r="H7" s="112"/>
      <c r="I7" s="112"/>
      <c r="J7" s="112"/>
      <c r="K7" s="112"/>
      <c r="L7" s="112"/>
      <c r="M7" s="443" t="s">
        <v>209</v>
      </c>
      <c r="N7" s="112"/>
      <c r="O7" s="112"/>
      <c r="P7" s="77" t="s">
        <v>72</v>
      </c>
      <c r="Q7" s="78"/>
      <c r="R7" s="136" t="s">
        <v>219</v>
      </c>
      <c r="S7" s="136"/>
      <c r="T7" s="136"/>
      <c r="U7" s="136"/>
      <c r="V7" s="50" t="s">
        <v>73</v>
      </c>
      <c r="W7" s="135" t="s">
        <v>220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221</v>
      </c>
      <c r="AM7" s="142"/>
      <c r="AN7" s="142"/>
      <c r="AO7" s="142"/>
      <c r="AP7" s="142"/>
      <c r="AQ7" s="142"/>
      <c r="AR7" s="142"/>
      <c r="AS7" s="59" t="s">
        <v>75</v>
      </c>
      <c r="AT7" s="246">
        <v>46</v>
      </c>
    </row>
    <row r="8" spans="1:51" ht="18" customHeight="1">
      <c r="A8" s="119"/>
      <c r="B8" s="118"/>
      <c r="C8" s="441" t="s">
        <v>207</v>
      </c>
      <c r="D8" s="115"/>
      <c r="E8" s="442" t="s">
        <v>208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218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222</v>
      </c>
      <c r="AL8" s="146"/>
      <c r="AM8" s="146"/>
      <c r="AN8" s="146"/>
      <c r="AO8" s="60" t="s">
        <v>76</v>
      </c>
      <c r="AP8" s="146" t="s">
        <v>223</v>
      </c>
      <c r="AQ8" s="146"/>
      <c r="AR8" s="146"/>
      <c r="AS8" s="147"/>
      <c r="AT8" s="246"/>
    </row>
    <row r="9" spans="1:51" ht="14.45" customHeight="1">
      <c r="A9" s="119" t="s">
        <v>150</v>
      </c>
      <c r="B9" s="118"/>
      <c r="C9" s="439" t="s">
        <v>214</v>
      </c>
      <c r="D9" s="109"/>
      <c r="E9" s="440" t="s">
        <v>215</v>
      </c>
      <c r="F9" s="110"/>
      <c r="G9" s="112">
        <v>518760908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/>
      <c r="S9" s="136"/>
      <c r="T9" s="136"/>
      <c r="U9" s="136"/>
      <c r="V9" s="50" t="s">
        <v>73</v>
      </c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/>
      <c r="AM9" s="142"/>
      <c r="AN9" s="142"/>
      <c r="AO9" s="142"/>
      <c r="AP9" s="142"/>
      <c r="AQ9" s="142"/>
      <c r="AR9" s="142"/>
      <c r="AS9" s="59" t="s">
        <v>194</v>
      </c>
      <c r="AT9" s="247"/>
    </row>
    <row r="10" spans="1:51" ht="18" customHeight="1">
      <c r="A10" s="119"/>
      <c r="B10" s="118"/>
      <c r="C10" s="441" t="s">
        <v>216</v>
      </c>
      <c r="D10" s="115"/>
      <c r="E10" s="442" t="s">
        <v>217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/>
      <c r="AL10" s="146"/>
      <c r="AM10" s="146"/>
      <c r="AN10" s="146"/>
      <c r="AO10" s="60" t="s">
        <v>195</v>
      </c>
      <c r="AP10" s="146"/>
      <c r="AQ10" s="146"/>
      <c r="AR10" s="146"/>
      <c r="AS10" s="147"/>
      <c r="AT10" s="247"/>
    </row>
    <row r="11" spans="1:51" ht="14.45" customHeight="1">
      <c r="A11" s="119" t="s">
        <v>151</v>
      </c>
      <c r="B11" s="118"/>
      <c r="C11" s="439" t="s">
        <v>210</v>
      </c>
      <c r="D11" s="109"/>
      <c r="E11" s="440" t="s">
        <v>211</v>
      </c>
      <c r="F11" s="110"/>
      <c r="G11" s="112">
        <v>513288173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/>
      <c r="S11" s="136"/>
      <c r="T11" s="136"/>
      <c r="U11" s="136"/>
      <c r="V11" s="50" t="s">
        <v>73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/>
      <c r="AM11" s="142"/>
      <c r="AN11" s="142"/>
      <c r="AO11" s="142"/>
      <c r="AP11" s="142"/>
      <c r="AQ11" s="142"/>
      <c r="AR11" s="142"/>
      <c r="AS11" s="59" t="s">
        <v>194</v>
      </c>
      <c r="AT11" s="247"/>
    </row>
    <row r="12" spans="1:51" ht="18" customHeight="1">
      <c r="A12" s="119"/>
      <c r="B12" s="118"/>
      <c r="C12" s="441" t="s">
        <v>212</v>
      </c>
      <c r="D12" s="115"/>
      <c r="E12" s="442" t="s">
        <v>213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/>
      <c r="AL12" s="146"/>
      <c r="AM12" s="146"/>
      <c r="AN12" s="146"/>
      <c r="AO12" s="60" t="s">
        <v>195</v>
      </c>
      <c r="AP12" s="146"/>
      <c r="AQ12" s="146"/>
      <c r="AR12" s="146"/>
      <c r="AS12" s="147"/>
      <c r="AT12" s="247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8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8"/>
    </row>
    <row r="15" spans="1:51" ht="15" customHeight="1">
      <c r="A15" s="128" t="s">
        <v>166</v>
      </c>
      <c r="B15" s="118"/>
      <c r="C15" s="439" t="s">
        <v>225</v>
      </c>
      <c r="D15" s="109"/>
      <c r="E15" s="440" t="s">
        <v>226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219</v>
      </c>
      <c r="S15" s="136"/>
      <c r="T15" s="136"/>
      <c r="U15" s="136"/>
      <c r="V15" s="49" t="s">
        <v>73</v>
      </c>
      <c r="W15" s="135" t="s">
        <v>220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58" t="s">
        <v>193</v>
      </c>
      <c r="AL15" s="142" t="s">
        <v>221</v>
      </c>
      <c r="AM15" s="142"/>
      <c r="AN15" s="142"/>
      <c r="AO15" s="142"/>
      <c r="AP15" s="142"/>
      <c r="AQ15" s="142"/>
      <c r="AR15" s="142"/>
      <c r="AS15" s="59" t="s">
        <v>194</v>
      </c>
      <c r="AT15" s="247"/>
    </row>
    <row r="16" spans="1:51" ht="18" customHeight="1">
      <c r="A16" s="119"/>
      <c r="B16" s="118"/>
      <c r="C16" s="441" t="s">
        <v>227</v>
      </c>
      <c r="D16" s="115"/>
      <c r="E16" s="442" t="s">
        <v>228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218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222</v>
      </c>
      <c r="AL16" s="146"/>
      <c r="AM16" s="146"/>
      <c r="AN16" s="146"/>
      <c r="AO16" s="60" t="s">
        <v>195</v>
      </c>
      <c r="AP16" s="146" t="s">
        <v>223</v>
      </c>
      <c r="AQ16" s="146"/>
      <c r="AR16" s="146"/>
      <c r="AS16" s="147"/>
      <c r="AT16" s="247"/>
    </row>
    <row r="17" spans="1:46">
      <c r="A17" s="119" t="s">
        <v>6</v>
      </c>
      <c r="B17" s="118"/>
      <c r="C17" s="151" t="str">
        <f>IF(P16="","",P16)</f>
        <v>千葉県松戸市新作628-10-202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０８０-５５４８-５１６５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444" t="s">
        <v>229</v>
      </c>
      <c r="D21" s="79"/>
      <c r="E21" s="79">
        <v>5548</v>
      </c>
      <c r="F21" s="79"/>
      <c r="G21" s="79">
        <v>5165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3" t="s">
        <v>167</v>
      </c>
      <c r="Q23" s="117"/>
      <c r="R23" s="117"/>
      <c r="S23" s="117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5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5" t="s">
        <v>230</v>
      </c>
      <c r="C25" s="439" t="s">
        <v>231</v>
      </c>
      <c r="D25" s="109"/>
      <c r="E25" s="440" t="s">
        <v>232</v>
      </c>
      <c r="F25" s="110"/>
      <c r="G25" s="90">
        <v>5</v>
      </c>
      <c r="H25" s="92"/>
      <c r="I25" s="446" t="s">
        <v>235</v>
      </c>
      <c r="J25" s="91"/>
      <c r="K25" s="91"/>
      <c r="L25" s="92"/>
      <c r="M25" s="90">
        <v>516854047</v>
      </c>
      <c r="N25" s="91"/>
      <c r="O25" s="92"/>
      <c r="P25" s="90">
        <v>147</v>
      </c>
      <c r="Q25" s="91"/>
      <c r="R25" s="91"/>
      <c r="S25" s="91"/>
      <c r="T25" s="96"/>
      <c r="U25" s="1"/>
      <c r="V25" s="1"/>
      <c r="W25" s="1"/>
      <c r="X25" s="1"/>
      <c r="Y25" s="98">
        <v>15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1" t="s">
        <v>233</v>
      </c>
      <c r="D26" s="115"/>
      <c r="E26" s="442" t="s">
        <v>234</v>
      </c>
      <c r="F26" s="116"/>
      <c r="G26" s="93"/>
      <c r="H26" s="95"/>
      <c r="I26" s="93"/>
      <c r="J26" s="94"/>
      <c r="K26" s="94"/>
      <c r="L26" s="95"/>
      <c r="M26" s="196"/>
      <c r="N26" s="198"/>
      <c r="O26" s="197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47" t="s">
        <v>224</v>
      </c>
      <c r="D27" s="448"/>
      <c r="E27" s="449" t="s">
        <v>236</v>
      </c>
      <c r="F27" s="450"/>
      <c r="G27" s="90">
        <v>5</v>
      </c>
      <c r="H27" s="92"/>
      <c r="I27" s="446" t="s">
        <v>237</v>
      </c>
      <c r="J27" s="451"/>
      <c r="K27" s="451"/>
      <c r="L27" s="452"/>
      <c r="M27" s="464">
        <v>512513628</v>
      </c>
      <c r="N27" s="465"/>
      <c r="O27" s="466"/>
      <c r="P27" s="90">
        <v>133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53" t="s">
        <v>227</v>
      </c>
      <c r="D28" s="454"/>
      <c r="E28" s="455" t="s">
        <v>238</v>
      </c>
      <c r="F28" s="456"/>
      <c r="G28" s="93"/>
      <c r="H28" s="95"/>
      <c r="I28" s="457"/>
      <c r="J28" s="458"/>
      <c r="K28" s="458"/>
      <c r="L28" s="459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47" t="s">
        <v>240</v>
      </c>
      <c r="D29" s="463"/>
      <c r="E29" s="449" t="s">
        <v>241</v>
      </c>
      <c r="F29" s="462"/>
      <c r="G29" s="90">
        <v>5</v>
      </c>
      <c r="H29" s="92"/>
      <c r="I29" s="446" t="s">
        <v>235</v>
      </c>
      <c r="J29" s="91"/>
      <c r="K29" s="91"/>
      <c r="L29" s="92"/>
      <c r="M29" s="90">
        <v>516925583</v>
      </c>
      <c r="N29" s="91"/>
      <c r="O29" s="92"/>
      <c r="P29" s="90">
        <v>144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53" t="s">
        <v>239</v>
      </c>
      <c r="D30" s="461"/>
      <c r="E30" s="455" t="s">
        <v>242</v>
      </c>
      <c r="F30" s="460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47" t="s">
        <v>243</v>
      </c>
      <c r="D31" s="448"/>
      <c r="E31" s="449" t="s">
        <v>244</v>
      </c>
      <c r="F31" s="450"/>
      <c r="G31" s="90">
        <v>5</v>
      </c>
      <c r="H31" s="92"/>
      <c r="I31" s="446" t="s">
        <v>237</v>
      </c>
      <c r="J31" s="451"/>
      <c r="K31" s="451"/>
      <c r="L31" s="452"/>
      <c r="M31" s="90">
        <v>514615656</v>
      </c>
      <c r="N31" s="91"/>
      <c r="O31" s="92"/>
      <c r="P31" s="90">
        <v>143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53" t="s">
        <v>245</v>
      </c>
      <c r="D32" s="454"/>
      <c r="E32" s="455" t="s">
        <v>246</v>
      </c>
      <c r="F32" s="456"/>
      <c r="G32" s="93"/>
      <c r="H32" s="95"/>
      <c r="I32" s="457"/>
      <c r="J32" s="458"/>
      <c r="K32" s="458"/>
      <c r="L32" s="459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9" t="s">
        <v>247</v>
      </c>
      <c r="D33" s="109"/>
      <c r="E33" s="440" t="s">
        <v>248</v>
      </c>
      <c r="F33" s="110"/>
      <c r="G33" s="90">
        <v>5</v>
      </c>
      <c r="H33" s="92"/>
      <c r="I33" s="446" t="s">
        <v>249</v>
      </c>
      <c r="J33" s="91"/>
      <c r="K33" s="91"/>
      <c r="L33" s="92"/>
      <c r="M33" s="90">
        <v>516734437</v>
      </c>
      <c r="N33" s="91"/>
      <c r="O33" s="92"/>
      <c r="P33" s="90">
        <v>144</v>
      </c>
      <c r="Q33" s="91"/>
      <c r="R33" s="91"/>
      <c r="S33" s="91"/>
      <c r="T33" s="96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1" t="s">
        <v>250</v>
      </c>
      <c r="D34" s="115"/>
      <c r="E34" s="442" t="s">
        <v>251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9" t="s">
        <v>252</v>
      </c>
      <c r="D35" s="109"/>
      <c r="E35" s="440" t="s">
        <v>253</v>
      </c>
      <c r="F35" s="110"/>
      <c r="G35" s="90">
        <v>5</v>
      </c>
      <c r="H35" s="92"/>
      <c r="I35" s="446" t="s">
        <v>254</v>
      </c>
      <c r="J35" s="91"/>
      <c r="K35" s="91"/>
      <c r="L35" s="92"/>
      <c r="M35" s="90">
        <v>515940187</v>
      </c>
      <c r="N35" s="91"/>
      <c r="O35" s="92"/>
      <c r="P35" s="90">
        <v>154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5"/>
      <c r="B36" s="107"/>
      <c r="C36" s="467" t="s">
        <v>255</v>
      </c>
      <c r="D36" s="202"/>
      <c r="E36" s="468" t="s">
        <v>256</v>
      </c>
      <c r="F36" s="203"/>
      <c r="G36" s="196"/>
      <c r="H36" s="197"/>
      <c r="I36" s="196"/>
      <c r="J36" s="198"/>
      <c r="K36" s="198"/>
      <c r="L36" s="197"/>
      <c r="M36" s="196"/>
      <c r="N36" s="198"/>
      <c r="O36" s="197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9" t="s">
        <v>257</v>
      </c>
      <c r="D37" s="109"/>
      <c r="E37" s="440" t="s">
        <v>258</v>
      </c>
      <c r="F37" s="110"/>
      <c r="G37" s="90">
        <v>4</v>
      </c>
      <c r="H37" s="92"/>
      <c r="I37" s="446" t="s">
        <v>254</v>
      </c>
      <c r="J37" s="91"/>
      <c r="K37" s="91"/>
      <c r="L37" s="92"/>
      <c r="M37" s="90">
        <v>514179709</v>
      </c>
      <c r="N37" s="91"/>
      <c r="O37" s="92"/>
      <c r="P37" s="90">
        <v>142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thickBot="1">
      <c r="A38" s="105"/>
      <c r="B38" s="107"/>
      <c r="C38" s="441" t="s">
        <v>259</v>
      </c>
      <c r="D38" s="115"/>
      <c r="E38" s="442" t="s">
        <v>260</v>
      </c>
      <c r="F38" s="116"/>
      <c r="G38" s="93"/>
      <c r="H38" s="95"/>
      <c r="I38" s="196"/>
      <c r="J38" s="198"/>
      <c r="K38" s="198"/>
      <c r="L38" s="197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9" t="s">
        <v>261</v>
      </c>
      <c r="D39" s="109"/>
      <c r="E39" s="440" t="s">
        <v>262</v>
      </c>
      <c r="F39" s="110"/>
      <c r="G39" s="90">
        <v>4</v>
      </c>
      <c r="H39" s="92"/>
      <c r="I39" s="446" t="s">
        <v>254</v>
      </c>
      <c r="J39" s="91"/>
      <c r="K39" s="91"/>
      <c r="L39" s="92"/>
      <c r="M39" s="90">
        <v>514323191</v>
      </c>
      <c r="N39" s="91"/>
      <c r="O39" s="92"/>
      <c r="P39" s="90">
        <v>131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thickBot="1">
      <c r="A40" s="105"/>
      <c r="B40" s="107"/>
      <c r="C40" s="441" t="s">
        <v>263</v>
      </c>
      <c r="D40" s="115"/>
      <c r="E40" s="442" t="s">
        <v>264</v>
      </c>
      <c r="F40" s="116"/>
      <c r="G40" s="93"/>
      <c r="H40" s="95"/>
      <c r="I40" s="196"/>
      <c r="J40" s="198"/>
      <c r="K40" s="198"/>
      <c r="L40" s="197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9" t="s">
        <v>265</v>
      </c>
      <c r="D41" s="109"/>
      <c r="E41" s="440" t="s">
        <v>266</v>
      </c>
      <c r="F41" s="110"/>
      <c r="G41" s="90">
        <v>4</v>
      </c>
      <c r="H41" s="92"/>
      <c r="I41" s="446" t="s">
        <v>254</v>
      </c>
      <c r="J41" s="91"/>
      <c r="K41" s="91"/>
      <c r="L41" s="92"/>
      <c r="M41" s="90">
        <v>515282372</v>
      </c>
      <c r="N41" s="91"/>
      <c r="O41" s="92"/>
      <c r="P41" s="90">
        <v>140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thickBot="1">
      <c r="A42" s="105"/>
      <c r="B42" s="107"/>
      <c r="C42" s="441" t="s">
        <v>267</v>
      </c>
      <c r="D42" s="115"/>
      <c r="E42" s="442" t="s">
        <v>268</v>
      </c>
      <c r="F42" s="116"/>
      <c r="G42" s="93"/>
      <c r="H42" s="95"/>
      <c r="I42" s="196"/>
      <c r="J42" s="198"/>
      <c r="K42" s="198"/>
      <c r="L42" s="197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9" t="s">
        <v>269</v>
      </c>
      <c r="D43" s="109"/>
      <c r="E43" s="440" t="s">
        <v>271</v>
      </c>
      <c r="F43" s="110"/>
      <c r="G43" s="90">
        <v>4</v>
      </c>
      <c r="H43" s="92"/>
      <c r="I43" s="446" t="s">
        <v>254</v>
      </c>
      <c r="J43" s="91"/>
      <c r="K43" s="91"/>
      <c r="L43" s="92"/>
      <c r="M43" s="90">
        <v>516020557</v>
      </c>
      <c r="N43" s="91"/>
      <c r="O43" s="92"/>
      <c r="P43" s="90">
        <v>131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thickBot="1">
      <c r="A44" s="105"/>
      <c r="B44" s="107"/>
      <c r="C44" s="441" t="s">
        <v>270</v>
      </c>
      <c r="D44" s="115"/>
      <c r="E44" s="442" t="s">
        <v>272</v>
      </c>
      <c r="F44" s="116"/>
      <c r="G44" s="93"/>
      <c r="H44" s="95"/>
      <c r="I44" s="196"/>
      <c r="J44" s="198"/>
      <c r="K44" s="198"/>
      <c r="L44" s="197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9" t="s">
        <v>275</v>
      </c>
      <c r="D45" s="109"/>
      <c r="E45" s="440" t="s">
        <v>274</v>
      </c>
      <c r="F45" s="110"/>
      <c r="G45" s="90">
        <v>4</v>
      </c>
      <c r="H45" s="92"/>
      <c r="I45" s="446" t="s">
        <v>254</v>
      </c>
      <c r="J45" s="91"/>
      <c r="K45" s="91"/>
      <c r="L45" s="92"/>
      <c r="M45" s="90">
        <v>516983145</v>
      </c>
      <c r="N45" s="91"/>
      <c r="O45" s="92"/>
      <c r="P45" s="90">
        <v>154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05"/>
      <c r="B46" s="107"/>
      <c r="C46" s="441" t="s">
        <v>273</v>
      </c>
      <c r="D46" s="115"/>
      <c r="E46" s="442" t="s">
        <v>276</v>
      </c>
      <c r="F46" s="116"/>
      <c r="G46" s="93"/>
      <c r="H46" s="95"/>
      <c r="I46" s="196"/>
      <c r="J46" s="198"/>
      <c r="K46" s="198"/>
      <c r="L46" s="197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9" t="s">
        <v>277</v>
      </c>
      <c r="D47" s="109"/>
      <c r="E47" s="440" t="s">
        <v>278</v>
      </c>
      <c r="F47" s="110"/>
      <c r="G47" s="90">
        <v>4</v>
      </c>
      <c r="H47" s="92"/>
      <c r="I47" s="446" t="s">
        <v>254</v>
      </c>
      <c r="J47" s="91"/>
      <c r="K47" s="91"/>
      <c r="L47" s="92"/>
      <c r="M47" s="90">
        <v>518860424</v>
      </c>
      <c r="N47" s="91"/>
      <c r="O47" s="92"/>
      <c r="P47" s="90">
        <v>142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467" t="s">
        <v>279</v>
      </c>
      <c r="D48" s="202"/>
      <c r="E48" s="468" t="s">
        <v>280</v>
      </c>
      <c r="F48" s="203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281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49">
        <f>LEN(A55)</f>
        <v>44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鎌ヶ谷中部スポーツ少年団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430150895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中村　敏夫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514331422</v>
      </c>
      <c r="H7" s="261"/>
      <c r="I7" s="261"/>
      <c r="J7" s="261" t="str">
        <f>IF(入力!J7="","",入力!J7)</f>
        <v/>
      </c>
      <c r="K7" s="261"/>
      <c r="L7" s="261"/>
      <c r="M7" s="261" t="str">
        <f>IF(入力!M7="","",入力!M7)</f>
        <v>0364193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西脇　英次</v>
      </c>
      <c r="D9" s="265"/>
      <c r="E9" s="265"/>
      <c r="F9" s="265"/>
      <c r="G9" s="261">
        <f>IF(入力!G9="","",入力!G9)</f>
        <v>518760908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>玉井　淳子</v>
      </c>
      <c r="D11" s="265"/>
      <c r="E11" s="265"/>
      <c r="F11" s="265"/>
      <c r="G11" s="261">
        <f>IF(入力!G11="","",入力!G11)</f>
        <v>513288173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中村　敏夫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2" t="s">
        <v>6</v>
      </c>
      <c r="B17" s="252"/>
      <c r="C17" s="253" t="str">
        <f>IF(入力!C17="","",入力!C17&amp;"　"&amp;入力!E17)</f>
        <v>千葉県松戸市新作628-10-202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０８０-５５４８-５１６５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080－5548－5165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桜井　理子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白井三小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516854047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中村　真緒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清水口小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512513628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畠山　珠緑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白井三小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516925583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横山　永奈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清水口小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514615656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田久保　光柚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鎌ケ谷小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516734437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細矢　花連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中部小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515940187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北沢　梓水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中部小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514179709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花輪　結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中部小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514323191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佐藤　璃乃</v>
      </c>
      <c r="D41" s="265"/>
      <c r="E41" s="265"/>
      <c r="F41" s="265"/>
      <c r="G41" s="252">
        <f>IF(入力!G41="","",入力!G41)</f>
        <v>4</v>
      </c>
      <c r="H41" s="252" t="str">
        <f>IF(入力!H41="","",入力!H41)</f>
        <v/>
      </c>
      <c r="I41" s="252" t="str">
        <f>IF(入力!I41="","",入力!I41)</f>
        <v>中部小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515282372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入山　和</v>
      </c>
      <c r="D43" s="265"/>
      <c r="E43" s="265"/>
      <c r="F43" s="265"/>
      <c r="G43" s="252">
        <f>IF(入力!G43="","",入力!G43)</f>
        <v>4</v>
      </c>
      <c r="H43" s="252" t="str">
        <f>IF(入力!H43="","",入力!H43)</f>
        <v/>
      </c>
      <c r="I43" s="252" t="str">
        <f>IF(入力!I43="","",入力!I43)</f>
        <v>中部小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516020557</v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横山　葵子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中部小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516983145</v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橋爪　来春</v>
      </c>
      <c r="D47" s="265"/>
      <c r="E47" s="265"/>
      <c r="F47" s="265"/>
      <c r="G47" s="252">
        <f>IF(入力!G47="","",入力!G47)</f>
        <v>4</v>
      </c>
      <c r="H47" s="252" t="str">
        <f>IF(入力!H47="","",入力!H47)</f>
        <v/>
      </c>
      <c r="I47" s="252" t="str">
        <f>IF(入力!I47="","",入力!I47)</f>
        <v>中部小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518860424</v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カマガヤチュウブスポーツショウネンダン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鎌ヶ谷市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東武野田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鎌ヶ谷中部スポーツ少年団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>
        <f>IF(入力!C4="","",入力!C4)</f>
        <v>430150895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鎌ヶ谷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 t="str">
        <f>IF(入力!J7="","",入力!J7)</f>
        <v/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 t="str">
        <f>IF(入力!J9="","",入力!J9)</f>
        <v/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 t="str">
        <f>IF(入力!J11="","",入力!J11)</f>
        <v/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 t="str">
        <f>IF(入力!M7="","",入力!M7)</f>
        <v>0364193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ナカムラ　トシオ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46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２７１</v>
      </c>
      <c r="AC22" s="342"/>
      <c r="AD22" s="342"/>
      <c r="AE22" s="342"/>
      <c r="AF22" s="16" t="s">
        <v>73</v>
      </c>
      <c r="AG22" s="342" t="str">
        <f>IF(入力!W7="","",入力!W7)</f>
        <v>００５２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０８０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中村　敏夫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千葉県松戸市新作628-10-202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５５４８</v>
      </c>
      <c r="AY23" s="291"/>
      <c r="AZ23" s="291"/>
      <c r="BA23" s="291"/>
      <c r="BB23" s="19" t="s">
        <v>76</v>
      </c>
      <c r="BC23" s="291" t="str">
        <f>IF(入力!AP8="","",入力!AP8)</f>
        <v>５１６５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ニシワキ　エイジ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 t="str">
        <f>IF(入力!AT9="","",入力!AT9)</f>
        <v/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/>
      </c>
      <c r="AC24" s="342"/>
      <c r="AD24" s="342"/>
      <c r="AE24" s="342"/>
      <c r="AF24" s="16" t="s">
        <v>73</v>
      </c>
      <c r="AG24" s="342" t="str">
        <f>IF(入力!W9="","",入力!W9)</f>
        <v/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/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西脇　英次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/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/>
      </c>
      <c r="AY25" s="291"/>
      <c r="AZ25" s="291"/>
      <c r="BA25" s="291"/>
      <c r="BB25" s="19" t="s">
        <v>76</v>
      </c>
      <c r="BC25" s="291" t="str">
        <f>IF(入力!AP10="","",入力!AP10)</f>
        <v/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タマイ　ジュンコ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 t="str">
        <f>IF(入力!AT11="","",入力!AT11)</f>
        <v/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/>
      </c>
      <c r="AC26" s="342"/>
      <c r="AD26" s="342"/>
      <c r="AE26" s="342"/>
      <c r="AF26" s="16" t="s">
        <v>73</v>
      </c>
      <c r="AG26" s="342" t="str">
        <f>IF(入力!W11="","",入力!W11)</f>
        <v/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/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玉井　淳子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/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/>
      </c>
      <c r="AY27" s="291"/>
      <c r="AZ27" s="291"/>
      <c r="BA27" s="291"/>
      <c r="BB27" s="19" t="s">
        <v>76</v>
      </c>
      <c r="BC27" s="291" t="str">
        <f>IF(入力!AP12="","",入力!AP12)</f>
        <v/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ナカムラ　トシオ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 t="str">
        <f>IF(入力!AT15="","",入力!AT15)</f>
        <v/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２７１</v>
      </c>
      <c r="AC28" s="342"/>
      <c r="AD28" s="342"/>
      <c r="AE28" s="342"/>
      <c r="AF28" s="16" t="s">
        <v>73</v>
      </c>
      <c r="AG28" s="342" t="str">
        <f>IF(入力!W15="","",入力!W15)</f>
        <v>００５２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０８０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中村　敏夫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千葉県松戸市新作628-10-202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５５４８</v>
      </c>
      <c r="AY29" s="360"/>
      <c r="AZ29" s="360"/>
      <c r="BA29" s="360"/>
      <c r="BB29" s="73" t="s">
        <v>76</v>
      </c>
      <c r="BC29" s="360" t="str">
        <f>IF(入力!AP16="","",入力!AP16)</f>
        <v>５１６５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サクライ　リコ
桜井　理子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5</v>
      </c>
      <c r="R34" s="380"/>
      <c r="S34" s="381"/>
      <c r="T34" s="398" t="str">
        <f>IF(入力!I25="","",入力!I25)</f>
        <v>白井三小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516854047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147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ナカムラ　マオ
中村　真緒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5</v>
      </c>
      <c r="R36" s="380"/>
      <c r="S36" s="381"/>
      <c r="T36" s="398" t="str">
        <f>IF(入力!I27="","",入力!I27)</f>
        <v>清水口小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512513628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133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ハタケヤマ　ミグリ
畠山　珠緑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5</v>
      </c>
      <c r="R38" s="380"/>
      <c r="S38" s="381"/>
      <c r="T38" s="398" t="str">
        <f>IF(入力!I29="","",入力!I29)</f>
        <v>白井三小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516925583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144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ヨコヤマ　エナ
横山　永奈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5</v>
      </c>
      <c r="R40" s="380"/>
      <c r="S40" s="381"/>
      <c r="T40" s="398" t="str">
        <f>IF(入力!I31="","",入力!I31)</f>
        <v>清水口小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514615656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143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タクボ　ミユ
田久保　光柚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鎌ケ谷小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516734437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144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ホソヤ　カレン
細矢　花連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5</v>
      </c>
      <c r="R44" s="380"/>
      <c r="S44" s="381"/>
      <c r="T44" s="398" t="str">
        <f>IF(入力!I35="","",入力!I35)</f>
        <v>中部小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515940187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154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キタザワ　シスイ
北沢　梓水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4</v>
      </c>
      <c r="R46" s="380"/>
      <c r="S46" s="381"/>
      <c r="T46" s="398" t="str">
        <f>IF(入力!I37="","",入力!I37)</f>
        <v>中部小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514179709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142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ハナワ　ユイ
花輪　結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4</v>
      </c>
      <c r="R48" s="380"/>
      <c r="S48" s="381"/>
      <c r="T48" s="398" t="str">
        <f>IF(入力!I39="","",入力!I39)</f>
        <v>中部小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514323191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131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サトウ　リノ
佐藤　璃乃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4</v>
      </c>
      <c r="R50" s="380"/>
      <c r="S50" s="381"/>
      <c r="T50" s="398" t="str">
        <f>IF(入力!I41="","",入力!I41)</f>
        <v>中部小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515282372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140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>
        <f>IF(入力!B43="","",入力!B43)</f>
        <v>10</v>
      </c>
      <c r="D52" s="406"/>
      <c r="E52" s="407"/>
      <c r="F52" s="392" t="str">
        <f>IF(入力!C44="","",入力!C43&amp;"　"&amp;入力!E43&amp;"
"&amp;入力!C44&amp;"　"&amp;入力!E44)</f>
        <v>イリヤマ　ナゴミ
入山　和</v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>
        <f>IF(入力!G43="","",入力!G43)</f>
        <v>4</v>
      </c>
      <c r="R52" s="380"/>
      <c r="S52" s="381"/>
      <c r="T52" s="398" t="str">
        <f>IF(入力!I43="","",入力!I43)</f>
        <v>中部小</v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>
        <f>IF(入力!M43="","",入力!M43)</f>
        <v>516020557</v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>
        <f>IF(入力!P43="","",入力!P43)</f>
        <v>131</v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>
        <f>IF(入力!B45="","",入力!B45)</f>
        <v>11</v>
      </c>
      <c r="D54" s="406"/>
      <c r="E54" s="407"/>
      <c r="F54" s="392" t="str">
        <f>IF(入力!C46="","",入力!C45&amp;"　"&amp;入力!E45&amp;"
"&amp;入力!C46&amp;"　"&amp;入力!E46)</f>
        <v>ヨコヤマ　アコ
横山　葵子</v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>
        <f>IF(入力!G45="","",入力!G45)</f>
        <v>4</v>
      </c>
      <c r="R54" s="380"/>
      <c r="S54" s="381"/>
      <c r="T54" s="398" t="str">
        <f>IF(入力!I45="","",入力!I45)</f>
        <v>中部小</v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>
        <f>IF(入力!M45="","",入力!M45)</f>
        <v>516983145</v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>
        <f>IF(入力!P45="","",入力!P45)</f>
        <v>154</v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>
        <f>IF(入力!B47="","",入力!B47)</f>
        <v>12</v>
      </c>
      <c r="D56" s="406"/>
      <c r="E56" s="407"/>
      <c r="F56" s="392" t="str">
        <f>IF(入力!C48="","",入力!C47&amp;"　"&amp;入力!E47&amp;"
"&amp;入力!C48&amp;"　"&amp;入力!E48)</f>
        <v>ハシヅメ　コハル
橋爪　来春</v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>
        <f>IF(入力!G47="","",入力!G47)</f>
        <v>4</v>
      </c>
      <c r="R56" s="380"/>
      <c r="S56" s="381"/>
      <c r="T56" s="398" t="str">
        <f>IF(入力!I47="","",入力!I47)</f>
        <v>中部小</v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>
        <f>IF(入力!M47="","",入力!M47)</f>
        <v>518860424</v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>
        <f>IF(入力!P47="","",入力!P47)</f>
        <v>142</v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鎌ヶ谷中部スポーツ少年団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430150895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中村　敏夫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514331422</v>
      </c>
      <c r="H7" s="261"/>
      <c r="I7" s="261"/>
      <c r="J7" s="261" t="str">
        <f>IF(入力!J7="","",入力!J7)</f>
        <v/>
      </c>
      <c r="K7" s="261"/>
      <c r="L7" s="261"/>
      <c r="M7" s="261" t="str">
        <f>IF(入力!M7="","",入力!M7)</f>
        <v>0364193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西脇　英次</v>
      </c>
      <c r="D9" s="265"/>
      <c r="E9" s="265"/>
      <c r="F9" s="265"/>
      <c r="G9" s="261">
        <f>IF(入力!G9="","",入力!G9)</f>
        <v>518760908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玉井　淳子</v>
      </c>
      <c r="D11" s="265"/>
      <c r="E11" s="265"/>
      <c r="F11" s="265"/>
      <c r="G11" s="261">
        <f>IF(入力!G11="","",入力!G11)</f>
        <v>513288173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中村　敏夫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千葉県松戸市新作628-10-202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０８０-５５４８-５１６５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080－5548－5165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桜井　理子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白井三小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516854047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中村　真緒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清水口小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512513628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畠山　珠緑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白井三小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516925583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横山　永奈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清水口小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514615656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田久保　光柚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鎌ケ谷小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516734437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細矢　花連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中部小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515940187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北沢　梓水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中部小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514179709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花輪　結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中部小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514323191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佐藤　璃乃</v>
      </c>
      <c r="D41" s="265"/>
      <c r="E41" s="265"/>
      <c r="F41" s="265"/>
      <c r="G41" s="252">
        <f>IF(入力!G41="","",入力!G41)</f>
        <v>4</v>
      </c>
      <c r="H41" s="252" t="str">
        <f>IF(入力!H41="","",入力!H41)</f>
        <v/>
      </c>
      <c r="I41" s="252" t="str">
        <f>IF(入力!I41="","",入力!I41)</f>
        <v>中部小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515282372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入山　和</v>
      </c>
      <c r="D43" s="265"/>
      <c r="E43" s="265"/>
      <c r="F43" s="265"/>
      <c r="G43" s="252">
        <f>IF(入力!G43="","",入力!G43)</f>
        <v>4</v>
      </c>
      <c r="H43" s="252" t="str">
        <f>IF(入力!H43="","",入力!H43)</f>
        <v/>
      </c>
      <c r="I43" s="252" t="str">
        <f>IF(入力!I43="","",入力!I43)</f>
        <v>中部小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516020557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横山　葵子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中部小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516983145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橋爪　来春</v>
      </c>
      <c r="D47" s="265"/>
      <c r="E47" s="265"/>
      <c r="F47" s="265"/>
      <c r="G47" s="252">
        <f>IF(入力!G47="","",入力!G47)</f>
        <v>4</v>
      </c>
      <c r="H47" s="252" t="str">
        <f>IF(入力!H47="","",入力!H47)</f>
        <v/>
      </c>
      <c r="I47" s="252" t="str">
        <f>IF(入力!I47="","",入力!I47)</f>
        <v>中部小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518860424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鎌ヶ谷中部スポーツ少年団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430150895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中村　敏夫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514331422</v>
      </c>
      <c r="H7" s="261"/>
      <c r="I7" s="261"/>
      <c r="J7" s="261" t="str">
        <f>IF(入力!J7="","",入力!J7)</f>
        <v/>
      </c>
      <c r="K7" s="261"/>
      <c r="L7" s="261"/>
      <c r="M7" s="261" t="str">
        <f>IF(入力!M7="","",入力!M7)</f>
        <v>0364193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西脇　英次</v>
      </c>
      <c r="D9" s="265"/>
      <c r="E9" s="265"/>
      <c r="F9" s="265"/>
      <c r="G9" s="261">
        <f>IF(入力!G9="","",入力!G9)</f>
        <v>518760908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玉井　淳子</v>
      </c>
      <c r="D11" s="265"/>
      <c r="E11" s="265"/>
      <c r="F11" s="265"/>
      <c r="G11" s="261">
        <f>IF(入力!G11="","",入力!G11)</f>
        <v>513288173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中村　敏夫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千葉県松戸市新作628-10-202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０８０-５５４８-５１６５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080－5548－5165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桜井　理子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白井三小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516854047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中村　真緒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清水口小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512513628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畠山　珠緑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白井三小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516925583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横山　永奈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清水口小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514615656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田久保　光柚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鎌ケ谷小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516734437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細矢　花連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中部小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515940187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北沢　梓水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中部小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514179709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花輪　結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中部小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514323191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佐藤　璃乃</v>
      </c>
      <c r="D41" s="265"/>
      <c r="E41" s="265"/>
      <c r="F41" s="265"/>
      <c r="G41" s="252">
        <f>IF(入力!G41="","",入力!G41)</f>
        <v>4</v>
      </c>
      <c r="H41" s="252" t="str">
        <f>IF(入力!H41="","",入力!H41)</f>
        <v/>
      </c>
      <c r="I41" s="252" t="str">
        <f>IF(入力!I41="","",入力!I41)</f>
        <v>中部小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515282372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入山　和</v>
      </c>
      <c r="D43" s="265"/>
      <c r="E43" s="265"/>
      <c r="F43" s="265"/>
      <c r="G43" s="252">
        <f>IF(入力!G43="","",入力!G43)</f>
        <v>4</v>
      </c>
      <c r="H43" s="252" t="str">
        <f>IF(入力!H43="","",入力!H43)</f>
        <v/>
      </c>
      <c r="I43" s="252" t="str">
        <f>IF(入力!I43="","",入力!I43)</f>
        <v>中部小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516020557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横山　葵子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中部小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516983145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橋爪　来春</v>
      </c>
      <c r="D47" s="265"/>
      <c r="E47" s="265"/>
      <c r="F47" s="265"/>
      <c r="G47" s="252">
        <f>IF(入力!G47="","",入力!G47)</f>
        <v>4</v>
      </c>
      <c r="H47" s="252" t="str">
        <f>IF(入力!H47="","",入力!H47)</f>
        <v/>
      </c>
      <c r="I47" s="252" t="str">
        <f>IF(入力!I47="","",入力!I47)</f>
        <v>中部小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518860424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15</v>
      </c>
      <c r="J5" s="433" t="str">
        <f>IF(入力!A55="","",入力!A55)</f>
        <v xml:space="preserve">　チームの合言葉である『心をひとつに』をモットーに、一丸となって一戦、一戦大切に戦う。
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鎌ヶ谷中部スポーツ少年団</v>
      </c>
      <c r="C7" s="33" t="str">
        <f>IF(入力!C2="","",入力!C2)</f>
        <v>カマガヤチュウブスポーツショウネンダン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鎌ヶ谷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中村</v>
      </c>
      <c r="D16" s="33" t="str">
        <f>IF(入力!E8="","",入力!E8)</f>
        <v>敏夫</v>
      </c>
      <c r="E16" s="33" t="str">
        <f>IF(入力!C7="","",入力!C7)</f>
        <v>ナカムラ</v>
      </c>
      <c r="F16" s="33" t="str">
        <f>IF(入力!E7="","",入力!E7)</f>
        <v>トシオ</v>
      </c>
      <c r="G16" s="33">
        <f>IF(入力!G7="","",入力!G7)</f>
        <v>514331422</v>
      </c>
      <c r="H16" s="33" t="str">
        <f>IF(入力!J7="","",入力!J7)</f>
        <v/>
      </c>
      <c r="I16" s="33" t="str">
        <f>IF(入力!M7="","",入力!M7)</f>
        <v>0364193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２７１</v>
      </c>
      <c r="S16" s="33" t="str">
        <f>IF(入力!W7="","",入力!W7)</f>
        <v>００５２</v>
      </c>
      <c r="T16" s="33" t="str">
        <f>IF(入力!P8="","",入力!P8)</f>
        <v>千葉県松戸市新作628-10-202</v>
      </c>
      <c r="U16" s="33" t="str">
        <f>IF(入力!AL7="","",入力!AL7)</f>
        <v>０８０</v>
      </c>
      <c r="V16" s="33" t="str">
        <f>IF(入力!AK8="","",入力!AK8)</f>
        <v>５５４８</v>
      </c>
      <c r="W16" s="33" t="str">
        <f>IF(入力!AP8="","",入力!AP8)</f>
        <v>５１６５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西脇</v>
      </c>
      <c r="D17" s="33" t="str">
        <f>IF(入力!E10="","",入力!E10)</f>
        <v>英次</v>
      </c>
      <c r="E17" s="33" t="str">
        <f>IF(入力!C9="","",入力!C9)</f>
        <v>ニシワキ</v>
      </c>
      <c r="F17" s="33" t="str">
        <f>IF(入力!E9="","",入力!E9)</f>
        <v>エイジ</v>
      </c>
      <c r="G17" s="33">
        <f>IF(入力!G9="","",入力!G9)</f>
        <v>518760908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玉井</v>
      </c>
      <c r="D20" s="33" t="str">
        <f>IF(入力!E12="","",入力!E12)</f>
        <v>淳子</v>
      </c>
      <c r="E20" s="33" t="str">
        <f>IF(入力!C11="","",入力!C11)</f>
        <v>タマイ</v>
      </c>
      <c r="F20" s="33" t="str">
        <f>IF(入力!E11="","",入力!E11)</f>
        <v>ジュンコ</v>
      </c>
      <c r="G20" s="33">
        <f>IF(入力!G11="","",入力!G11)</f>
        <v>513288173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敏夫</v>
      </c>
      <c r="E22" s="33" t="str">
        <f>IF(入力!C15="","",入力!C15)</f>
        <v>ナカムラ</v>
      </c>
      <c r="F22" s="33" t="str">
        <f>IF(入力!E15="","",入力!E15)</f>
        <v>トシオ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080</v>
      </c>
      <c r="O22" s="33">
        <f>IF(入力!E21="","",入力!E21)</f>
        <v>5548</v>
      </c>
      <c r="P22" s="33">
        <f>IF(入力!G21="","",入力!G21)</f>
        <v>5165</v>
      </c>
      <c r="Q22" s="33"/>
      <c r="R22" s="33" t="str">
        <f>IF(入力!R15="","",入力!R15)</f>
        <v>２７１</v>
      </c>
      <c r="S22" s="33" t="str">
        <f>IF(入力!W15="","",入力!W15)</f>
        <v>００５２</v>
      </c>
      <c r="T22" s="33" t="str">
        <f>IF(入力!P16="","",入力!P16)</f>
        <v>千葉県松戸市新作628-10-202</v>
      </c>
      <c r="U22" s="33" t="str">
        <f>IF(入力!AL15="","",入力!AL15)</f>
        <v>０８０</v>
      </c>
      <c r="V22" s="33" t="str">
        <f>IF(入力!AK16="","",入力!AK16)</f>
        <v>５５４８</v>
      </c>
      <c r="W22" s="33" t="str">
        <f>IF(入力!AP16="","",入力!AP16)</f>
        <v>５１６５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桜井</v>
      </c>
      <c r="D24" s="75" t="str">
        <f>VLOOKUP($B$51,$A$53:$F$352,4)</f>
        <v>理子</v>
      </c>
      <c r="E24" s="75" t="str">
        <f>VLOOKUP($B$51,$A$53:$F$352,5)</f>
        <v>サクライ</v>
      </c>
      <c r="F24" s="75" t="str">
        <f>VLOOKUP($B$51,$A$53:$F$352,6)</f>
        <v>リコ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桜井</v>
      </c>
      <c r="D53" s="33" t="str">
        <f>IF(入力!E26="","",入力!E26)</f>
        <v>理子</v>
      </c>
      <c r="E53" s="33" t="str">
        <f>IF(入力!C25="","",入力!C25)</f>
        <v>サクライ</v>
      </c>
      <c r="F53" s="33" t="str">
        <f>IF(入力!E25="","",入力!E25)</f>
        <v>リコ</v>
      </c>
      <c r="G53" s="33">
        <f>IF(入力!M25="","",入力!M25)</f>
        <v>516854047</v>
      </c>
      <c r="H53" s="33" t="str">
        <f>IF(入力!I25="","",入力!I25)</f>
        <v>白井三小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真緒</v>
      </c>
      <c r="E54" s="33" t="str">
        <f>IF(入力!C27="","",入力!C27)</f>
        <v>ナカムラ</v>
      </c>
      <c r="F54" s="33" t="str">
        <f>IF(入力!E27="","",入力!E27)</f>
        <v>マオ</v>
      </c>
      <c r="G54" s="33">
        <f>IF(入力!M27="","",入力!M27)</f>
        <v>512513628</v>
      </c>
      <c r="H54" s="33" t="str">
        <f>IF(入力!I27="","",入力!I27)</f>
        <v>清水口小</v>
      </c>
      <c r="I54" s="33">
        <f>IF(入力!G27="","",入力!G27)</f>
        <v>5</v>
      </c>
      <c r="J54" s="33">
        <f>IF(入力!P27="","",入力!P27)</f>
        <v>133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畠山</v>
      </c>
      <c r="D55" s="33" t="str">
        <f>IF(入力!E30="","",入力!E30)</f>
        <v>珠緑</v>
      </c>
      <c r="E55" s="33" t="str">
        <f>IF(入力!C29="","",入力!C29)</f>
        <v>ハタケヤマ</v>
      </c>
      <c r="F55" s="33" t="str">
        <f>IF(入力!E29="","",入力!E29)</f>
        <v>ミグリ</v>
      </c>
      <c r="G55" s="33">
        <f>IF(入力!M29="","",入力!M29)</f>
        <v>516925583</v>
      </c>
      <c r="H55" s="33" t="str">
        <f>IF(入力!I29="","",入力!I29)</f>
        <v>白井三小</v>
      </c>
      <c r="I55" s="33">
        <f>IF(入力!G29="","",入力!G29)</f>
        <v>5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横山</v>
      </c>
      <c r="D56" s="33" t="str">
        <f>IF(入力!E32="","",入力!E32)</f>
        <v>永奈</v>
      </c>
      <c r="E56" s="33" t="str">
        <f>IF(入力!C31="","",入力!C31)</f>
        <v>ヨコヤマ</v>
      </c>
      <c r="F56" s="33" t="str">
        <f>IF(入力!E31="","",入力!E31)</f>
        <v>エナ</v>
      </c>
      <c r="G56" s="33">
        <f>IF(入力!M31="","",入力!M31)</f>
        <v>514615656</v>
      </c>
      <c r="H56" s="33" t="str">
        <f>IF(入力!I31="","",入力!I31)</f>
        <v>清水口小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田久保</v>
      </c>
      <c r="D57" s="33" t="str">
        <f>IF(入力!E34="","",入力!E34)</f>
        <v>光柚</v>
      </c>
      <c r="E57" s="33" t="str">
        <f>IF(入力!C33="","",入力!C33)</f>
        <v>タクボ</v>
      </c>
      <c r="F57" s="33" t="str">
        <f>IF(入力!E33="","",入力!E33)</f>
        <v>ミユ</v>
      </c>
      <c r="G57" s="33">
        <f>IF(入力!M33="","",入力!M33)</f>
        <v>516734437</v>
      </c>
      <c r="H57" s="33" t="str">
        <f>IF(入力!I33="","",入力!I33)</f>
        <v>鎌ケ谷小</v>
      </c>
      <c r="I57" s="33">
        <f>IF(入力!G33="","",入力!G33)</f>
        <v>5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細矢</v>
      </c>
      <c r="D58" s="33" t="str">
        <f>IF(入力!E36="","",入力!E36)</f>
        <v>花連</v>
      </c>
      <c r="E58" s="33" t="str">
        <f>IF(入力!C35="","",入力!C35)</f>
        <v>ホソヤ</v>
      </c>
      <c r="F58" s="33" t="str">
        <f>IF(入力!E35="","",入力!E35)</f>
        <v>カレン</v>
      </c>
      <c r="G58" s="33">
        <f>IF(入力!M35="","",入力!M35)</f>
        <v>515940187</v>
      </c>
      <c r="H58" s="33" t="str">
        <f>IF(入力!I35="","",入力!I35)</f>
        <v>中部小</v>
      </c>
      <c r="I58" s="33">
        <f>IF(入力!G35="","",入力!G35)</f>
        <v>5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北沢</v>
      </c>
      <c r="D59" s="33" t="str">
        <f>IF(入力!E38="","",入力!E38)</f>
        <v>梓水</v>
      </c>
      <c r="E59" s="33" t="str">
        <f>IF(入力!C37="","",入力!C37)</f>
        <v>キタザワ</v>
      </c>
      <c r="F59" s="33" t="str">
        <f>IF(入力!E37="","",入力!E37)</f>
        <v>シスイ</v>
      </c>
      <c r="G59" s="33">
        <f>IF(入力!M37="","",入力!M37)</f>
        <v>514179709</v>
      </c>
      <c r="H59" s="33" t="str">
        <f>IF(入力!I37="","",入力!I37)</f>
        <v>中部小</v>
      </c>
      <c r="I59" s="33">
        <f>IF(入力!G37="","",入力!G37)</f>
        <v>4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花輪</v>
      </c>
      <c r="D60" s="33" t="str">
        <f>IF(入力!E40="","",入力!E40)</f>
        <v>結</v>
      </c>
      <c r="E60" s="33" t="str">
        <f>IF(入力!C39="","",入力!C39)</f>
        <v>ハナワ</v>
      </c>
      <c r="F60" s="33" t="str">
        <f>IF(入力!E39="","",入力!E39)</f>
        <v>ユイ</v>
      </c>
      <c r="G60" s="33">
        <f>IF(入力!M39="","",入力!M39)</f>
        <v>514323191</v>
      </c>
      <c r="H60" s="33" t="str">
        <f>IF(入力!I39="","",入力!I39)</f>
        <v>中部小</v>
      </c>
      <c r="I60" s="33">
        <f>IF(入力!G39="","",入力!G39)</f>
        <v>4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璃乃</v>
      </c>
      <c r="E61" s="33" t="str">
        <f>IF(入力!C41="","",入力!C41)</f>
        <v>サトウ</v>
      </c>
      <c r="F61" s="33" t="str">
        <f>IF(入力!E41="","",入力!E41)</f>
        <v>リノ</v>
      </c>
      <c r="G61" s="33">
        <f>IF(入力!M41="","",入力!M41)</f>
        <v>515282372</v>
      </c>
      <c r="H61" s="33" t="str">
        <f>IF(入力!I41="","",入力!I41)</f>
        <v>中部小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入山</v>
      </c>
      <c r="D62" s="33" t="str">
        <f>IF(入力!E44="","",入力!E44)</f>
        <v>和</v>
      </c>
      <c r="E62" s="33" t="str">
        <f>IF(入力!C43="","",入力!C43)</f>
        <v>イリヤマ</v>
      </c>
      <c r="F62" s="33" t="str">
        <f>IF(入力!E43="","",入力!E43)</f>
        <v>ナゴミ</v>
      </c>
      <c r="G62" s="33">
        <f>IF(入力!M43="","",入力!M43)</f>
        <v>516020557</v>
      </c>
      <c r="H62" s="33" t="str">
        <f>IF(入力!I43="","",入力!I43)</f>
        <v>中部小</v>
      </c>
      <c r="I62" s="33">
        <f>IF(入力!G43="","",入力!G43)</f>
        <v>4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横山</v>
      </c>
      <c r="D63" s="33" t="str">
        <f>IF(入力!E46="","",入力!E46)</f>
        <v>葵子</v>
      </c>
      <c r="E63" s="33" t="str">
        <f>IF(入力!C45="","",入力!C45)</f>
        <v>ヨコヤマ</v>
      </c>
      <c r="F63" s="33" t="str">
        <f>IF(入力!E45="","",入力!E45)</f>
        <v>アコ</v>
      </c>
      <c r="G63" s="33">
        <f>IF(入力!M45="","",入力!M45)</f>
        <v>516983145</v>
      </c>
      <c r="H63" s="33" t="str">
        <f>IF(入力!I45="","",入力!I45)</f>
        <v>中部小</v>
      </c>
      <c r="I63" s="33">
        <f>IF(入力!G45="","",入力!G45)</f>
        <v>4</v>
      </c>
      <c r="J63" s="33">
        <f>IF(入力!P45="","",入力!P45)</f>
        <v>154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橋爪</v>
      </c>
      <c r="D64" s="33" t="str">
        <f>IF(入力!E48="","",入力!E48)</f>
        <v>来春</v>
      </c>
      <c r="E64" s="33" t="str">
        <f>IF(入力!C47="","",入力!C47)</f>
        <v>ハシヅメ</v>
      </c>
      <c r="F64" s="33" t="str">
        <f>IF(入力!E47="","",入力!E47)</f>
        <v>コハル</v>
      </c>
      <c r="G64" s="33">
        <f>IF(入力!M47="","",入力!M47)</f>
        <v>518860424</v>
      </c>
      <c r="H64" s="33" t="str">
        <f>IF(入力!I47="","",入力!I47)</f>
        <v>中部小</v>
      </c>
      <c r="I64" s="33">
        <f>IF(入力!G47="","",入力!G47)</f>
        <v>4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toshio1023</cp:lastModifiedBy>
  <cp:lastPrinted>2016-05-09T15:17:35Z</cp:lastPrinted>
  <dcterms:created xsi:type="dcterms:W3CDTF">2014-04-05T09:56:00Z</dcterms:created>
  <dcterms:modified xsi:type="dcterms:W3CDTF">2019-02-02T11:37:51Z</dcterms:modified>
</cp:coreProperties>
</file>