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799C10E-6806-474D-A5E2-A9CF984DE098}" xr6:coauthVersionLast="36" xr6:coauthVersionMax="36" xr10:uidLastSave="{00000000-0000-0000-0000-000000000000}"/>
  <workbookProtection lockStructure="1"/>
  <bookViews>
    <workbookView xWindow="0" yWindow="0" windowWidth="20490" windowHeight="733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<sst xmlns="http://schemas.openxmlformats.org/spreadsheetml/2006/main" count="296" uniqueCount="212">
  <si>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</si>
  <si>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</si>
  <si>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</si>
  <si>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</si>
  <si>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</si>
  <si>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</si>
  <si>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</si>
  <si>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</si>
  <si>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</si>
  <si>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</si>
  <si>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</si>
  <si>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</si>
  <si>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</si>
  <si>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</si>
  <si>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</si>
  <si>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</si>
  <si>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</si>
  <si>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</si>
  <si>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</si>
  <si>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</si>
  <si>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</si>
  <si>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</si>
  <si>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</si>
  <si>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</si>
  <si>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</si>
  <si>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</si>
  <si>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</si>
  <si>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</si>
  <si>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</si>
  <si>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</si>
  <si>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</si>
  <si>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</si>
  <si>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</si>
  <si>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</si>
  <si>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</si>
  <si>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</si>
  <si>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</si>
  <si>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</si>
  <si>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</si>
  <si>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</si>
  <si>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</si>
  <si>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</si>
  <si>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</si>
  <si>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</si>
  <si>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</si>
  <si>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</si>
  <si>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</si>
  <si>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</si>
  <si>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</si>
  <si>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</si>
  <si>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</si>
  <si>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</si>
  <si>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</si>
  <si>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</si>
  <si>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</si>
  <si>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</si>
  <si>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</si>
  <si>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</si>
  <si>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</si>
  <si>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</si>
  <si>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</si>
  <si>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</si>
  <si>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</si>
  <si>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</si>
  <si>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</si>
  <si>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</si>
  <si>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</si>
  <si>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</si>
  <si>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</si>
  <si>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</si>
  <si>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</si>
  <si>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</si>
  <si>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</si>
  <si>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</si>
  <si>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</si>
  <si>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</si>
  <si>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</si>
  <si>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</si>
  <si>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</si>
  <si>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</si>
  <si>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</si>
  <si>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</si>
  <si>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</si>
  <si>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</si>
  <si>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</si>
  <si>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</si>
  <si>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</si>
  <si>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</si>
  <si>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</si>
  <si>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</si>
  <si>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</si>
  <si>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</si>
  <si>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</si>
  <si>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</si>
  <si>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</si>
  <si>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</si>
  <si>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</si>
  <si>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</si>
  <si>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</si>
  <si>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</si>
  <si>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</si>
  <si>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</si>
  <si>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</si>
  <si>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</si>
  <si>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</si>
  <si>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</si>
  <si>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</si>
  <si>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</si>
  <si>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</si>
  <si>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</si>
  <si>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</si>
  <si>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</si>
  <si>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</si>
  <si>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</si>
  <si>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</si>
  <si>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</si>
  <si>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</si>
  <si>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</si>
  <si>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</si>
  <si>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</si>
  <si>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</si>
  <si>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</si>
  <si>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</si>
  <si>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鎌ケ谷中部スポーツ少年団</t>
    <phoneticPr fontId="2"/>
  </si>
  <si>
    <t>ｶﾏｶﾞﾔﾁｭｳﾌﾞｽﾎﾟｰﾂｼｮｳﾈﾝﾀﾞﾝ</t>
    <phoneticPr fontId="2"/>
  </si>
  <si>
    <t>鎌ケ谷市</t>
    <rPh sb="0" eb="4">
      <t>カマガヤシ</t>
    </rPh>
    <phoneticPr fontId="2"/>
  </si>
  <si>
    <t>アーバンパークライン</t>
    <phoneticPr fontId="2"/>
  </si>
  <si>
    <t>鎌ケ谷駅</t>
    <rPh sb="0" eb="3">
      <t>カマガヤ</t>
    </rPh>
    <rPh sb="3" eb="4">
      <t>エキ</t>
    </rPh>
    <phoneticPr fontId="2"/>
  </si>
  <si>
    <t>酒井</t>
    <phoneticPr fontId="2"/>
  </si>
  <si>
    <t>幸二</t>
    <phoneticPr fontId="2"/>
  </si>
  <si>
    <t>西脇</t>
    <phoneticPr fontId="2"/>
  </si>
  <si>
    <t>英次</t>
    <phoneticPr fontId="2"/>
  </si>
  <si>
    <t>井口</t>
    <phoneticPr fontId="2"/>
  </si>
  <si>
    <t>有希子</t>
    <phoneticPr fontId="2"/>
  </si>
  <si>
    <t>ｻｶｲ</t>
    <phoneticPr fontId="2"/>
  </si>
  <si>
    <t>ｺｳｼﾞ</t>
    <phoneticPr fontId="2"/>
  </si>
  <si>
    <t>ﾆｼﾜｷ</t>
    <phoneticPr fontId="2"/>
  </si>
  <si>
    <t>ｴｲｼﾞ</t>
    <phoneticPr fontId="2"/>
  </si>
  <si>
    <t>ｲﾉｸﾁ</t>
    <phoneticPr fontId="2"/>
  </si>
  <si>
    <t>ﾕｷｺ</t>
    <phoneticPr fontId="2"/>
  </si>
  <si>
    <t>２７３</t>
    <phoneticPr fontId="2"/>
  </si>
  <si>
    <t>０１１３</t>
    <phoneticPr fontId="2"/>
  </si>
  <si>
    <t>鎌ケ谷市道野辺中央４－９－１</t>
    <rPh sb="0" eb="4">
      <t>カマガヤシ</t>
    </rPh>
    <rPh sb="4" eb="9">
      <t>ミチノベチュウオウ</t>
    </rPh>
    <phoneticPr fontId="2"/>
  </si>
  <si>
    <t>鎌ケ谷市道野辺中央４－１２－３２</t>
    <rPh sb="0" eb="4">
      <t>カマガヤシ</t>
    </rPh>
    <rPh sb="4" eb="9">
      <t>ミチノベチュウオウ</t>
    </rPh>
    <phoneticPr fontId="2"/>
  </si>
  <si>
    <t>０４７</t>
    <phoneticPr fontId="2"/>
  </si>
  <si>
    <t>４４６</t>
    <phoneticPr fontId="2"/>
  </si>
  <si>
    <t>１５５１</t>
    <phoneticPr fontId="2"/>
  </si>
  <si>
    <t>４４４</t>
    <phoneticPr fontId="2"/>
  </si>
  <si>
    <t>２４１５</t>
    <phoneticPr fontId="2"/>
  </si>
  <si>
    <t>白井市根３４２－１８０</t>
    <rPh sb="0" eb="2">
      <t>シロイ</t>
    </rPh>
    <rPh sb="2" eb="3">
      <t>シ</t>
    </rPh>
    <rPh sb="3" eb="4">
      <t>ネ</t>
    </rPh>
    <phoneticPr fontId="2"/>
  </si>
  <si>
    <t>２７０</t>
    <phoneticPr fontId="2"/>
  </si>
  <si>
    <t>１４３１</t>
    <phoneticPr fontId="2"/>
  </si>
  <si>
    <t>４２７</t>
    <phoneticPr fontId="2"/>
  </si>
  <si>
    <t>０６７１</t>
    <phoneticPr fontId="2"/>
  </si>
  <si>
    <t>①</t>
    <phoneticPr fontId="2"/>
  </si>
  <si>
    <t>山田</t>
    <rPh sb="0" eb="2">
      <t>ヤマダ</t>
    </rPh>
    <phoneticPr fontId="2"/>
  </si>
  <si>
    <t>春海</t>
    <rPh sb="0" eb="1">
      <t>ハル</t>
    </rPh>
    <rPh sb="1" eb="2">
      <t>ウミ</t>
    </rPh>
    <phoneticPr fontId="2"/>
  </si>
  <si>
    <t>三船</t>
    <rPh sb="0" eb="2">
      <t>ミフネ</t>
    </rPh>
    <phoneticPr fontId="2"/>
  </si>
  <si>
    <t>瑠香</t>
    <rPh sb="0" eb="2">
      <t>ルカ</t>
    </rPh>
    <phoneticPr fontId="2"/>
  </si>
  <si>
    <t>髙梨</t>
    <rPh sb="0" eb="2">
      <t>タカナシ</t>
    </rPh>
    <phoneticPr fontId="2"/>
  </si>
  <si>
    <t>彩音</t>
    <rPh sb="0" eb="1">
      <t>アヤ</t>
    </rPh>
    <rPh sb="1" eb="2">
      <t>オト</t>
    </rPh>
    <phoneticPr fontId="2"/>
  </si>
  <si>
    <t>井口</t>
    <rPh sb="0" eb="2">
      <t>イノグチ</t>
    </rPh>
    <phoneticPr fontId="2"/>
  </si>
  <si>
    <t>綾梨</t>
    <phoneticPr fontId="2"/>
  </si>
  <si>
    <t>高瀬</t>
    <phoneticPr fontId="2"/>
  </si>
  <si>
    <t>みつき</t>
    <phoneticPr fontId="2"/>
  </si>
  <si>
    <t>田中</t>
    <phoneticPr fontId="2"/>
  </si>
  <si>
    <t>柚希</t>
    <phoneticPr fontId="2"/>
  </si>
  <si>
    <t>間瀬</t>
    <phoneticPr fontId="2"/>
  </si>
  <si>
    <t>ななみ</t>
    <phoneticPr fontId="2"/>
  </si>
  <si>
    <t>福本</t>
    <phoneticPr fontId="2"/>
  </si>
  <si>
    <t>咲星</t>
    <phoneticPr fontId="2"/>
  </si>
  <si>
    <t>伊丹</t>
    <phoneticPr fontId="2"/>
  </si>
  <si>
    <t>菜央</t>
    <phoneticPr fontId="2"/>
  </si>
  <si>
    <t>宮澤</t>
    <phoneticPr fontId="2"/>
  </si>
  <si>
    <t>唯織</t>
    <phoneticPr fontId="2"/>
  </si>
  <si>
    <t>横田</t>
    <phoneticPr fontId="2"/>
  </si>
  <si>
    <t>環</t>
    <phoneticPr fontId="2"/>
  </si>
  <si>
    <t>成松</t>
    <phoneticPr fontId="2"/>
  </si>
  <si>
    <t>千椛</t>
    <phoneticPr fontId="2"/>
  </si>
  <si>
    <t>畠山</t>
    <phoneticPr fontId="2"/>
  </si>
  <si>
    <t>珠榎</t>
    <phoneticPr fontId="2"/>
  </si>
  <si>
    <t>ヤマダ</t>
    <phoneticPr fontId="2"/>
  </si>
  <si>
    <t>ハルミ</t>
    <phoneticPr fontId="2"/>
  </si>
  <si>
    <t>ミフネ　</t>
    <phoneticPr fontId="2"/>
  </si>
  <si>
    <t>ルカ</t>
    <phoneticPr fontId="2"/>
  </si>
  <si>
    <t>タカナシ</t>
    <phoneticPr fontId="2"/>
  </si>
  <si>
    <t>アヤネ</t>
    <phoneticPr fontId="2"/>
  </si>
  <si>
    <t>イノクチ</t>
    <phoneticPr fontId="2"/>
  </si>
  <si>
    <t>アヤリ</t>
    <phoneticPr fontId="2"/>
  </si>
  <si>
    <t>タカセ</t>
    <phoneticPr fontId="2"/>
  </si>
  <si>
    <t>ミツキ</t>
    <phoneticPr fontId="2"/>
  </si>
  <si>
    <t>タナカ</t>
    <phoneticPr fontId="2"/>
  </si>
  <si>
    <t>ユズキ</t>
    <phoneticPr fontId="2"/>
  </si>
  <si>
    <t>マセ</t>
    <phoneticPr fontId="2"/>
  </si>
  <si>
    <t>ナナミ</t>
    <phoneticPr fontId="2"/>
  </si>
  <si>
    <t>フクモト</t>
    <phoneticPr fontId="2"/>
  </si>
  <si>
    <t>サホ</t>
    <phoneticPr fontId="2"/>
  </si>
  <si>
    <t>イタミ</t>
    <phoneticPr fontId="2"/>
  </si>
  <si>
    <t>ナオ</t>
    <phoneticPr fontId="2"/>
  </si>
  <si>
    <t>ミヤザワ</t>
    <phoneticPr fontId="2"/>
  </si>
  <si>
    <t>イオリ</t>
    <phoneticPr fontId="2"/>
  </si>
  <si>
    <t>ヨコタ</t>
    <phoneticPr fontId="2"/>
  </si>
  <si>
    <t>タマキ</t>
    <phoneticPr fontId="2"/>
  </si>
  <si>
    <t>ナリマツ</t>
    <phoneticPr fontId="2"/>
  </si>
  <si>
    <t>チハナ</t>
    <phoneticPr fontId="2"/>
  </si>
  <si>
    <t>ハタケヤマ</t>
    <phoneticPr fontId="2"/>
  </si>
  <si>
    <t>ミカ</t>
    <phoneticPr fontId="2"/>
  </si>
  <si>
    <t>白井三小</t>
    <phoneticPr fontId="2"/>
  </si>
  <si>
    <t>鎌ケ谷小</t>
    <phoneticPr fontId="2"/>
  </si>
  <si>
    <t>中部小</t>
    <phoneticPr fontId="2"/>
  </si>
  <si>
    <t>１８冊</t>
    <rPh sb="2" eb="3">
      <t>サツ</t>
    </rPh>
    <phoneticPr fontId="2"/>
  </si>
  <si>
    <t>みんな、バレーボールが大好きです。
選手、保護者、指導者、「心をひとつに」頑張ります。</t>
    <rPh sb="11" eb="13">
      <t>ダイス</t>
    </rPh>
    <rPh sb="18" eb="20">
      <t>センシュ</t>
    </rPh>
    <rPh sb="21" eb="24">
      <t>ホゴシャ</t>
    </rPh>
    <rPh sb="25" eb="28">
      <t>シドウシャ</t>
    </rPh>
    <rPh sb="30" eb="31">
      <t>ココロ</t>
    </rPh>
    <rPh sb="37" eb="39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</si>
</sst>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22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40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22" fillId="0" borderId="77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2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22" fillId="0" borderId="79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2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82" xfId="0" applyFont="1" applyFill="1" applyBorder="1" applyAlignment="1" applyProtection="1">
      <alignment horizontal="center" vertical="center"/>
      <protection locked="0"/>
    </xf>
    <xf numFmtId="0" fontId="4" fillId="7" borderId="83" xfId="0" applyFont="1" applyFill="1" applyBorder="1" applyAlignment="1" applyProtection="1">
      <alignment horizontal="center" vertical="center"/>
      <protection locked="0"/>
    </xf>
    <xf numFmtId="0" fontId="4" fillId="7" borderId="84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2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2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2" fillId="7" borderId="4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AJ32" sqref="AJ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45" customHeight="1">
      <c r="A2" s="200" t="s">
        <v>1</v>
      </c>
      <c r="B2" s="201"/>
      <c r="C2" s="202" t="s">
        <v>124</v>
      </c>
      <c r="D2" s="203"/>
      <c r="E2" s="203"/>
      <c r="F2" s="203"/>
      <c r="G2" s="203"/>
      <c r="H2" s="203"/>
      <c r="I2" s="204"/>
      <c r="J2" s="64" t="s">
        <v>2</v>
      </c>
      <c r="K2" s="65"/>
      <c r="L2" s="65"/>
      <c r="M2" s="65"/>
      <c r="N2" s="65"/>
      <c r="O2" s="66"/>
      <c r="P2" s="64" t="s">
        <v>3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9" t="s">
        <v>4</v>
      </c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64"/>
      <c r="AT2" s="34"/>
      <c r="AV2" s="23" t="s">
        <v>5</v>
      </c>
      <c r="AW2" t="s">
        <v>6</v>
      </c>
      <c r="AX2" t="s">
        <v>7</v>
      </c>
    </row>
    <row r="3" spans="1:51" ht="24" customHeight="1">
      <c r="A3" s="205" t="s">
        <v>8</v>
      </c>
      <c r="B3" s="206"/>
      <c r="C3" s="207" t="s">
        <v>123</v>
      </c>
      <c r="D3" s="208"/>
      <c r="E3" s="208"/>
      <c r="F3" s="208"/>
      <c r="G3" s="208"/>
      <c r="H3" s="208"/>
      <c r="I3" s="209"/>
      <c r="J3" s="61" t="s">
        <v>9</v>
      </c>
      <c r="K3" s="62"/>
      <c r="L3" s="62"/>
      <c r="M3" s="62"/>
      <c r="N3" s="62"/>
      <c r="O3" s="63"/>
      <c r="P3" s="197" t="s">
        <v>125</v>
      </c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70" t="s">
        <v>10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1"/>
      <c r="AT3" s="35"/>
      <c r="AV3" s="23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81" t="s">
        <v>13</v>
      </c>
      <c r="B4" s="82"/>
      <c r="C4" s="71">
        <v>430150895</v>
      </c>
      <c r="D4" s="72"/>
      <c r="E4" s="72"/>
      <c r="F4" s="72"/>
      <c r="G4" s="72"/>
      <c r="H4" s="72"/>
      <c r="I4" s="73"/>
      <c r="J4" s="92" t="s">
        <v>14</v>
      </c>
      <c r="K4" s="93"/>
      <c r="L4" s="93"/>
      <c r="M4" s="93"/>
      <c r="N4" s="93"/>
      <c r="O4" s="94"/>
      <c r="P4" s="185" t="s">
        <v>15</v>
      </c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6"/>
      <c r="AT4" s="35"/>
      <c r="AV4" s="23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17</v>
      </c>
      <c r="B5" s="84"/>
      <c r="C5" s="74"/>
      <c r="D5" s="75"/>
      <c r="E5" s="75"/>
      <c r="F5" s="75"/>
      <c r="G5" s="75"/>
      <c r="H5" s="75"/>
      <c r="I5" s="76"/>
      <c r="J5" s="125">
        <v>21001</v>
      </c>
      <c r="K5" s="125"/>
      <c r="L5" s="125"/>
      <c r="M5" s="125"/>
      <c r="N5" s="125"/>
      <c r="O5" s="125"/>
      <c r="P5" s="187" t="s">
        <v>126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7" t="s">
        <v>127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35"/>
      <c r="AV5" s="23" t="s">
        <v>18</v>
      </c>
      <c r="AW5" t="s">
        <v>19</v>
      </c>
    </row>
    <row r="6" spans="1:51" ht="22.5" customHeight="1">
      <c r="A6" s="77" t="s">
        <v>20</v>
      </c>
      <c r="B6" s="78"/>
      <c r="C6" s="219" t="s">
        <v>21</v>
      </c>
      <c r="D6" s="220"/>
      <c r="E6" s="192" t="s">
        <v>22</v>
      </c>
      <c r="F6" s="193"/>
      <c r="G6" s="69" t="s">
        <v>23</v>
      </c>
      <c r="H6" s="69"/>
      <c r="I6" s="69"/>
      <c r="J6" s="69" t="s">
        <v>24</v>
      </c>
      <c r="K6" s="69"/>
      <c r="L6" s="69"/>
      <c r="M6" s="69" t="s">
        <v>25</v>
      </c>
      <c r="N6" s="69"/>
      <c r="O6" s="69"/>
      <c r="P6" s="186" t="s">
        <v>26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6" t="s">
        <v>27</v>
      </c>
      <c r="AL6" s="196"/>
      <c r="AM6" s="196"/>
      <c r="AN6" s="196"/>
      <c r="AO6" s="196"/>
      <c r="AP6" s="196"/>
      <c r="AQ6" s="196"/>
      <c r="AR6" s="196"/>
      <c r="AS6" s="196"/>
      <c r="AT6" s="36" t="s">
        <v>28</v>
      </c>
    </row>
    <row r="7" spans="1:51" ht="13.5" customHeight="1">
      <c r="A7" s="77"/>
      <c r="B7" s="78"/>
      <c r="C7" s="114" t="s">
        <v>134</v>
      </c>
      <c r="D7" s="115"/>
      <c r="E7" s="90" t="s">
        <v>135</v>
      </c>
      <c r="F7" s="91"/>
      <c r="G7" s="70">
        <v>518611842</v>
      </c>
      <c r="H7" s="70"/>
      <c r="I7" s="70"/>
      <c r="J7" s="70"/>
      <c r="K7" s="70"/>
      <c r="L7" s="70"/>
      <c r="M7" s="70">
        <v>469848</v>
      </c>
      <c r="N7" s="70"/>
      <c r="O7" s="70"/>
      <c r="P7" s="67" t="s">
        <v>29</v>
      </c>
      <c r="Q7" s="68"/>
      <c r="R7" s="87" t="s">
        <v>140</v>
      </c>
      <c r="S7" s="88"/>
      <c r="T7" s="88"/>
      <c r="U7" s="88"/>
      <c r="V7" s="29" t="s">
        <v>30</v>
      </c>
      <c r="W7" s="85" t="s">
        <v>141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7" t="s">
        <v>31</v>
      </c>
      <c r="AL7" s="126" t="s">
        <v>144</v>
      </c>
      <c r="AM7" s="127"/>
      <c r="AN7" s="127"/>
      <c r="AO7" s="127"/>
      <c r="AP7" s="127"/>
      <c r="AQ7" s="127"/>
      <c r="AR7" s="127"/>
      <c r="AS7" s="38" t="s">
        <v>32</v>
      </c>
      <c r="AT7" s="253">
        <v>59</v>
      </c>
    </row>
    <row r="8" spans="1:51" ht="18" customHeight="1">
      <c r="A8" s="77"/>
      <c r="B8" s="78"/>
      <c r="C8" s="117" t="s">
        <v>128</v>
      </c>
      <c r="D8" s="118"/>
      <c r="E8" s="119" t="s">
        <v>129</v>
      </c>
      <c r="F8" s="120"/>
      <c r="G8" s="70"/>
      <c r="H8" s="70"/>
      <c r="I8" s="70"/>
      <c r="J8" s="70"/>
      <c r="K8" s="70"/>
      <c r="L8" s="70"/>
      <c r="M8" s="70"/>
      <c r="N8" s="70"/>
      <c r="O8" s="70"/>
      <c r="P8" s="128" t="s">
        <v>142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147</v>
      </c>
      <c r="AL8" s="131"/>
      <c r="AM8" s="131"/>
      <c r="AN8" s="131"/>
      <c r="AO8" s="39" t="s">
        <v>30</v>
      </c>
      <c r="AP8" s="132" t="s">
        <v>148</v>
      </c>
      <c r="AQ8" s="131"/>
      <c r="AR8" s="131"/>
      <c r="AS8" s="133"/>
      <c r="AT8" s="253"/>
    </row>
    <row r="9" spans="1:51" ht="14.45" customHeight="1">
      <c r="A9" s="77" t="s">
        <v>33</v>
      </c>
      <c r="B9" s="78"/>
      <c r="C9" s="114" t="s">
        <v>136</v>
      </c>
      <c r="D9" s="115"/>
      <c r="E9" s="90" t="s">
        <v>137</v>
      </c>
      <c r="F9" s="91"/>
      <c r="G9" s="70">
        <v>518760908</v>
      </c>
      <c r="H9" s="70"/>
      <c r="I9" s="70"/>
      <c r="J9" s="70">
        <v>16935</v>
      </c>
      <c r="K9" s="70"/>
      <c r="L9" s="70"/>
      <c r="M9" s="70"/>
      <c r="N9" s="70"/>
      <c r="O9" s="70"/>
      <c r="P9" s="67" t="s">
        <v>29</v>
      </c>
      <c r="Q9" s="68"/>
      <c r="R9" s="87" t="s">
        <v>140</v>
      </c>
      <c r="S9" s="88"/>
      <c r="T9" s="88"/>
      <c r="U9" s="88"/>
      <c r="V9" s="29" t="s">
        <v>30</v>
      </c>
      <c r="W9" s="85" t="s">
        <v>141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9"/>
      <c r="AK9" s="37" t="s">
        <v>31</v>
      </c>
      <c r="AL9" s="126" t="s">
        <v>144</v>
      </c>
      <c r="AM9" s="127"/>
      <c r="AN9" s="127"/>
      <c r="AO9" s="127"/>
      <c r="AP9" s="127"/>
      <c r="AQ9" s="127"/>
      <c r="AR9" s="127"/>
      <c r="AS9" s="38" t="s">
        <v>32</v>
      </c>
      <c r="AT9" s="254">
        <v>74</v>
      </c>
    </row>
    <row r="10" spans="1:51" ht="18" customHeight="1">
      <c r="A10" s="77"/>
      <c r="B10" s="78"/>
      <c r="C10" s="117" t="s">
        <v>130</v>
      </c>
      <c r="D10" s="118"/>
      <c r="E10" s="119" t="s">
        <v>131</v>
      </c>
      <c r="F10" s="120"/>
      <c r="G10" s="70"/>
      <c r="H10" s="70"/>
      <c r="I10" s="70"/>
      <c r="J10" s="70"/>
      <c r="K10" s="70"/>
      <c r="L10" s="70"/>
      <c r="M10" s="70"/>
      <c r="N10" s="70"/>
      <c r="O10" s="70"/>
      <c r="P10" s="128" t="s">
        <v>143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30" t="s">
        <v>145</v>
      </c>
      <c r="AL10" s="131"/>
      <c r="AM10" s="131"/>
      <c r="AN10" s="131"/>
      <c r="AO10" s="39" t="s">
        <v>30</v>
      </c>
      <c r="AP10" s="132" t="s">
        <v>146</v>
      </c>
      <c r="AQ10" s="131"/>
      <c r="AR10" s="131"/>
      <c r="AS10" s="133"/>
      <c r="AT10" s="254"/>
    </row>
    <row r="11" spans="1:51" ht="14.45" customHeight="1">
      <c r="A11" s="77" t="s">
        <v>34</v>
      </c>
      <c r="B11" s="78"/>
      <c r="C11" s="114" t="s">
        <v>138</v>
      </c>
      <c r="D11" s="115"/>
      <c r="E11" s="90" t="s">
        <v>139</v>
      </c>
      <c r="F11" s="91"/>
      <c r="G11" s="70">
        <v>518795153</v>
      </c>
      <c r="H11" s="70"/>
      <c r="I11" s="70"/>
      <c r="J11" s="70"/>
      <c r="K11" s="70"/>
      <c r="L11" s="70"/>
      <c r="M11" s="70">
        <v>497110</v>
      </c>
      <c r="N11" s="70"/>
      <c r="O11" s="70"/>
      <c r="P11" s="67" t="s">
        <v>29</v>
      </c>
      <c r="Q11" s="68"/>
      <c r="R11" s="87" t="s">
        <v>150</v>
      </c>
      <c r="S11" s="88"/>
      <c r="T11" s="88"/>
      <c r="U11" s="88"/>
      <c r="V11" s="29" t="s">
        <v>30</v>
      </c>
      <c r="W11" s="85" t="s">
        <v>151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9"/>
      <c r="AK11" s="37" t="s">
        <v>31</v>
      </c>
      <c r="AL11" s="126" t="s">
        <v>144</v>
      </c>
      <c r="AM11" s="127"/>
      <c r="AN11" s="127"/>
      <c r="AO11" s="127"/>
      <c r="AP11" s="127"/>
      <c r="AQ11" s="127"/>
      <c r="AR11" s="127"/>
      <c r="AS11" s="38" t="s">
        <v>32</v>
      </c>
      <c r="AT11" s="254">
        <v>43</v>
      </c>
    </row>
    <row r="12" spans="1:51" ht="18" customHeight="1">
      <c r="A12" s="77"/>
      <c r="B12" s="78"/>
      <c r="C12" s="117" t="s">
        <v>132</v>
      </c>
      <c r="D12" s="118"/>
      <c r="E12" s="119" t="s">
        <v>133</v>
      </c>
      <c r="F12" s="120"/>
      <c r="G12" s="70"/>
      <c r="H12" s="70"/>
      <c r="I12" s="70"/>
      <c r="J12" s="70"/>
      <c r="K12" s="70"/>
      <c r="L12" s="70"/>
      <c r="M12" s="70"/>
      <c r="N12" s="70"/>
      <c r="O12" s="70"/>
      <c r="P12" s="128" t="s">
        <v>149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94"/>
      <c r="AK12" s="130" t="s">
        <v>152</v>
      </c>
      <c r="AL12" s="131"/>
      <c r="AM12" s="131"/>
      <c r="AN12" s="131"/>
      <c r="AO12" s="39" t="s">
        <v>30</v>
      </c>
      <c r="AP12" s="132" t="s">
        <v>153</v>
      </c>
      <c r="AQ12" s="131"/>
      <c r="AR12" s="131"/>
      <c r="AS12" s="133"/>
      <c r="AT12" s="254"/>
    </row>
    <row r="13" spans="1:51" ht="15" customHeight="1">
      <c r="A13" s="77" t="s">
        <v>35</v>
      </c>
      <c r="B13" s="78"/>
      <c r="C13" s="114" t="s">
        <v>134</v>
      </c>
      <c r="D13" s="115"/>
      <c r="E13" s="90" t="s">
        <v>135</v>
      </c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79"/>
      <c r="S13" s="179"/>
      <c r="T13" s="179"/>
      <c r="U13" s="179"/>
      <c r="V13" s="27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84"/>
      <c r="AK13" s="40"/>
      <c r="AL13" s="172"/>
      <c r="AM13" s="172"/>
      <c r="AN13" s="172"/>
      <c r="AO13" s="172"/>
      <c r="AP13" s="172"/>
      <c r="AQ13" s="172"/>
      <c r="AR13" s="172"/>
      <c r="AS13" s="41"/>
      <c r="AT13" s="255"/>
    </row>
    <row r="14" spans="1:51" ht="18" customHeight="1">
      <c r="A14" s="77"/>
      <c r="B14" s="78"/>
      <c r="C14" s="117" t="s">
        <v>128</v>
      </c>
      <c r="D14" s="118"/>
      <c r="E14" s="119" t="s">
        <v>129</v>
      </c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73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5"/>
      <c r="AK14" s="176"/>
      <c r="AL14" s="177"/>
      <c r="AM14" s="177"/>
      <c r="AN14" s="177"/>
      <c r="AO14" s="42"/>
      <c r="AP14" s="177"/>
      <c r="AQ14" s="177"/>
      <c r="AR14" s="177"/>
      <c r="AS14" s="178"/>
      <c r="AT14" s="255"/>
    </row>
    <row r="15" spans="1:51" ht="15" customHeight="1">
      <c r="A15" s="124" t="s">
        <v>36</v>
      </c>
      <c r="B15" s="78"/>
      <c r="C15" s="114" t="s">
        <v>136</v>
      </c>
      <c r="D15" s="115"/>
      <c r="E15" s="90" t="s">
        <v>137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7" t="s">
        <v>29</v>
      </c>
      <c r="Q15" s="68"/>
      <c r="R15" s="87" t="s">
        <v>140</v>
      </c>
      <c r="S15" s="88"/>
      <c r="T15" s="88"/>
      <c r="U15" s="88"/>
      <c r="V15" s="29" t="s">
        <v>30</v>
      </c>
      <c r="W15" s="85" t="s">
        <v>141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9"/>
      <c r="AK15" s="37" t="s">
        <v>31</v>
      </c>
      <c r="AL15" s="126" t="s">
        <v>144</v>
      </c>
      <c r="AM15" s="127"/>
      <c r="AN15" s="127"/>
      <c r="AO15" s="127"/>
      <c r="AP15" s="127"/>
      <c r="AQ15" s="127"/>
      <c r="AR15" s="127"/>
      <c r="AS15" s="38" t="s">
        <v>32</v>
      </c>
      <c r="AT15" s="254">
        <v>74</v>
      </c>
    </row>
    <row r="16" spans="1:51" ht="18" customHeight="1">
      <c r="A16" s="77"/>
      <c r="B16" s="78"/>
      <c r="C16" s="117" t="s">
        <v>130</v>
      </c>
      <c r="D16" s="118"/>
      <c r="E16" s="119" t="s">
        <v>131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8" t="s">
        <v>143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30" t="s">
        <v>145</v>
      </c>
      <c r="AL16" s="131"/>
      <c r="AM16" s="131"/>
      <c r="AN16" s="131"/>
      <c r="AO16" s="39" t="s">
        <v>30</v>
      </c>
      <c r="AP16" s="132" t="s">
        <v>146</v>
      </c>
      <c r="AQ16" s="131"/>
      <c r="AR16" s="131"/>
      <c r="AS16" s="133"/>
      <c r="AT16" s="254"/>
    </row>
    <row r="17" spans="1:46">
      <c r="A17" s="77" t="s">
        <v>37</v>
      </c>
      <c r="B17" s="78"/>
      <c r="C17" s="142" t="str">
        <f>IF(P16="","",P16)</f>
        <v>鎌ケ谷市道野辺中央４－１２－３２</v>
      </c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43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5"/>
    </row>
    <row r="18" spans="1:46">
      <c r="A18" s="77"/>
      <c r="B18" s="78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46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8"/>
    </row>
    <row r="19" spans="1:46" ht="14.45" customHeight="1">
      <c r="A19" s="77" t="s">
        <v>38</v>
      </c>
      <c r="B19" s="78"/>
      <c r="C19" s="142" t="str">
        <f>IF(AL15="","",AL15&amp;"-"&amp;AK16&amp;"-"&amp;AP16)</f>
        <v>０４７-４４６-１５５１</v>
      </c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46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8"/>
    </row>
    <row r="20" spans="1:46" ht="14.45" customHeight="1">
      <c r="A20" s="77"/>
      <c r="B20" s="78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46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8"/>
    </row>
    <row r="21" spans="1:46" ht="14.45" customHeight="1">
      <c r="A21" s="77" t="s">
        <v>39</v>
      </c>
      <c r="B21" s="78"/>
      <c r="C21" s="55"/>
      <c r="D21" s="56"/>
      <c r="E21" s="56"/>
      <c r="F21" s="56"/>
      <c r="G21" s="56"/>
      <c r="H21" s="56"/>
      <c r="I21" s="30"/>
      <c r="J21" s="30"/>
      <c r="K21" s="30"/>
      <c r="L21" s="30"/>
      <c r="M21" s="30"/>
      <c r="N21" s="30"/>
      <c r="O21" s="31"/>
      <c r="P21" s="46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8"/>
    </row>
    <row r="22" spans="1:46" ht="14.45" customHeight="1" thickBot="1">
      <c r="A22" s="79"/>
      <c r="B22" s="80"/>
      <c r="C22" s="57"/>
      <c r="D22" s="58"/>
      <c r="E22" s="58"/>
      <c r="F22" s="58"/>
      <c r="G22" s="58"/>
      <c r="H22" s="58"/>
      <c r="I22" s="32"/>
      <c r="J22" s="32"/>
      <c r="K22" s="32"/>
      <c r="L22" s="32"/>
      <c r="M22" s="32"/>
      <c r="N22" s="32"/>
      <c r="O22" s="33"/>
      <c r="P22" s="49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1"/>
    </row>
    <row r="23" spans="1:46" ht="14.1" customHeight="1" thickBot="1">
      <c r="A23" s="122" t="s">
        <v>40</v>
      </c>
      <c r="B23" s="121" t="s">
        <v>41</v>
      </c>
      <c r="C23" s="143" t="s">
        <v>42</v>
      </c>
      <c r="D23" s="144"/>
      <c r="E23" s="145" t="s">
        <v>43</v>
      </c>
      <c r="F23" s="146"/>
      <c r="G23" s="121" t="s">
        <v>44</v>
      </c>
      <c r="H23" s="121"/>
      <c r="I23" s="121" t="s">
        <v>45</v>
      </c>
      <c r="J23" s="121"/>
      <c r="K23" s="121"/>
      <c r="L23" s="121"/>
      <c r="M23" s="121" t="s">
        <v>46</v>
      </c>
      <c r="N23" s="121"/>
      <c r="O23" s="121"/>
      <c r="P23" s="216" t="s">
        <v>47</v>
      </c>
      <c r="Q23" s="121"/>
      <c r="R23" s="121"/>
      <c r="S23" s="121"/>
      <c r="T23" s="21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8"/>
      <c r="C24" s="157" t="s">
        <v>48</v>
      </c>
      <c r="D24" s="158"/>
      <c r="E24" s="159" t="s">
        <v>49</v>
      </c>
      <c r="F24" s="160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18"/>
      <c r="U24" s="1"/>
      <c r="V24" s="1"/>
      <c r="W24" s="1"/>
      <c r="X24" s="1"/>
      <c r="Y24" s="134" t="s">
        <v>50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41" t="s">
        <v>154</v>
      </c>
      <c r="C25" s="114" t="s">
        <v>181</v>
      </c>
      <c r="D25" s="115"/>
      <c r="E25" s="90" t="s">
        <v>182</v>
      </c>
      <c r="F25" s="91"/>
      <c r="G25" s="101">
        <v>5</v>
      </c>
      <c r="H25" s="97"/>
      <c r="I25" s="95" t="s">
        <v>208</v>
      </c>
      <c r="J25" s="96"/>
      <c r="K25" s="96"/>
      <c r="L25" s="97"/>
      <c r="M25" s="101">
        <v>518606558</v>
      </c>
      <c r="N25" s="96"/>
      <c r="O25" s="97"/>
      <c r="P25" s="101">
        <v>149</v>
      </c>
      <c r="Q25" s="96"/>
      <c r="R25" s="96"/>
      <c r="S25" s="96"/>
      <c r="T25" s="102"/>
      <c r="U25" s="1"/>
      <c r="V25" s="1"/>
      <c r="W25" s="1"/>
      <c r="X25" s="1"/>
      <c r="Y25" s="104" t="s">
        <v>210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47" t="s">
        <v>155</v>
      </c>
      <c r="D26" s="148"/>
      <c r="E26" s="149" t="s">
        <v>156</v>
      </c>
      <c r="F26" s="15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37" t="s">
        <v>183</v>
      </c>
      <c r="D27" s="138"/>
      <c r="E27" s="139" t="s">
        <v>184</v>
      </c>
      <c r="F27" s="140"/>
      <c r="G27" s="101">
        <v>5</v>
      </c>
      <c r="H27" s="97"/>
      <c r="I27" s="95" t="s">
        <v>209</v>
      </c>
      <c r="J27" s="96"/>
      <c r="K27" s="96"/>
      <c r="L27" s="97"/>
      <c r="M27" s="101">
        <v>519395222</v>
      </c>
      <c r="N27" s="96"/>
      <c r="O27" s="97"/>
      <c r="P27" s="101">
        <v>136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7" t="s">
        <v>157</v>
      </c>
      <c r="D28" s="118"/>
      <c r="E28" s="119" t="s">
        <v>158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185</v>
      </c>
      <c r="D29" s="115"/>
      <c r="E29" s="90" t="s">
        <v>186</v>
      </c>
      <c r="F29" s="91"/>
      <c r="G29" s="101">
        <v>5</v>
      </c>
      <c r="H29" s="97"/>
      <c r="I29" s="95" t="s">
        <v>209</v>
      </c>
      <c r="J29" s="96"/>
      <c r="K29" s="96"/>
      <c r="L29" s="97"/>
      <c r="M29" s="101">
        <v>521541105</v>
      </c>
      <c r="N29" s="96"/>
      <c r="O29" s="97"/>
      <c r="P29" s="101">
        <v>143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7" t="s">
        <v>159</v>
      </c>
      <c r="D30" s="118"/>
      <c r="E30" s="119" t="s">
        <v>160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187</v>
      </c>
      <c r="D31" s="115"/>
      <c r="E31" s="90" t="s">
        <v>188</v>
      </c>
      <c r="F31" s="91"/>
      <c r="G31" s="101">
        <v>4</v>
      </c>
      <c r="H31" s="97"/>
      <c r="I31" s="95" t="s">
        <v>207</v>
      </c>
      <c r="J31" s="96"/>
      <c r="K31" s="96"/>
      <c r="L31" s="97"/>
      <c r="M31" s="101">
        <v>519101465</v>
      </c>
      <c r="N31" s="96"/>
      <c r="O31" s="97"/>
      <c r="P31" s="101">
        <v>144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7" t="s">
        <v>161</v>
      </c>
      <c r="D32" s="118"/>
      <c r="E32" s="119" t="s">
        <v>162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34" t="s">
        <v>51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189</v>
      </c>
      <c r="D33" s="115"/>
      <c r="E33" s="90" t="s">
        <v>190</v>
      </c>
      <c r="F33" s="91"/>
      <c r="G33" s="101">
        <v>4</v>
      </c>
      <c r="H33" s="97"/>
      <c r="I33" s="95" t="s">
        <v>209</v>
      </c>
      <c r="J33" s="96"/>
      <c r="K33" s="96"/>
      <c r="L33" s="97"/>
      <c r="M33" s="101">
        <v>519101472</v>
      </c>
      <c r="N33" s="96"/>
      <c r="O33" s="97"/>
      <c r="P33" s="101">
        <v>140</v>
      </c>
      <c r="Q33" s="96"/>
      <c r="R33" s="96"/>
      <c r="S33" s="96"/>
      <c r="T33" s="102"/>
      <c r="U33" s="1"/>
      <c r="V33" s="1"/>
      <c r="W33" s="1"/>
      <c r="X33" s="1"/>
      <c r="Y33" s="210">
        <v>1</v>
      </c>
      <c r="Z33" s="211"/>
      <c r="AA33" s="211"/>
      <c r="AB33" s="211"/>
      <c r="AC33" s="211"/>
      <c r="AD33" s="211"/>
      <c r="AE33" s="211"/>
      <c r="AF33" s="211"/>
      <c r="AG33" s="21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7" t="s">
        <v>163</v>
      </c>
      <c r="D34" s="118"/>
      <c r="E34" s="119" t="s">
        <v>164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13"/>
      <c r="Z34" s="214"/>
      <c r="AA34" s="214"/>
      <c r="AB34" s="214"/>
      <c r="AC34" s="214"/>
      <c r="AD34" s="214"/>
      <c r="AE34" s="214"/>
      <c r="AF34" s="214"/>
      <c r="AG34" s="21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191</v>
      </c>
      <c r="D35" s="115"/>
      <c r="E35" s="90" t="s">
        <v>192</v>
      </c>
      <c r="F35" s="91"/>
      <c r="G35" s="101">
        <v>4</v>
      </c>
      <c r="H35" s="97"/>
      <c r="I35" s="95" t="s">
        <v>209</v>
      </c>
      <c r="J35" s="96"/>
      <c r="K35" s="96"/>
      <c r="L35" s="97"/>
      <c r="M35" s="101">
        <v>519573323</v>
      </c>
      <c r="N35" s="96"/>
      <c r="O35" s="97"/>
      <c r="P35" s="101">
        <v>143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7" t="s">
        <v>165</v>
      </c>
      <c r="D36" s="118"/>
      <c r="E36" s="119" t="s">
        <v>166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193</v>
      </c>
      <c r="D37" s="115"/>
      <c r="E37" s="90" t="s">
        <v>194</v>
      </c>
      <c r="F37" s="91"/>
      <c r="G37" s="101">
        <v>4</v>
      </c>
      <c r="H37" s="97"/>
      <c r="I37" s="95" t="s">
        <v>209</v>
      </c>
      <c r="J37" s="96"/>
      <c r="K37" s="96"/>
      <c r="L37" s="97"/>
      <c r="M37" s="101">
        <v>519638305</v>
      </c>
      <c r="N37" s="96"/>
      <c r="O37" s="97"/>
      <c r="P37" s="101">
        <v>133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7" t="s">
        <v>167</v>
      </c>
      <c r="D38" s="118"/>
      <c r="E38" s="119" t="s">
        <v>168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195</v>
      </c>
      <c r="D39" s="115"/>
      <c r="E39" s="90" t="s">
        <v>196</v>
      </c>
      <c r="F39" s="91"/>
      <c r="G39" s="101">
        <v>4</v>
      </c>
      <c r="H39" s="97"/>
      <c r="I39" s="95" t="s">
        <v>209</v>
      </c>
      <c r="J39" s="96"/>
      <c r="K39" s="96"/>
      <c r="L39" s="97"/>
      <c r="M39" s="101">
        <v>519851438</v>
      </c>
      <c r="N39" s="96"/>
      <c r="O39" s="97"/>
      <c r="P39" s="101">
        <v>140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7" t="s">
        <v>169</v>
      </c>
      <c r="D40" s="118"/>
      <c r="E40" s="119" t="s">
        <v>170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197</v>
      </c>
      <c r="D41" s="115"/>
      <c r="E41" s="90" t="s">
        <v>198</v>
      </c>
      <c r="F41" s="91"/>
      <c r="G41" s="101">
        <v>4</v>
      </c>
      <c r="H41" s="97"/>
      <c r="I41" s="95" t="s">
        <v>208</v>
      </c>
      <c r="J41" s="96"/>
      <c r="K41" s="96"/>
      <c r="L41" s="97"/>
      <c r="M41" s="101">
        <v>520425437</v>
      </c>
      <c r="N41" s="96"/>
      <c r="O41" s="97"/>
      <c r="P41" s="101">
        <v>141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7" t="s">
        <v>171</v>
      </c>
      <c r="D42" s="118"/>
      <c r="E42" s="119" t="s">
        <v>172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199</v>
      </c>
      <c r="D43" s="115"/>
      <c r="E43" s="90" t="s">
        <v>200</v>
      </c>
      <c r="F43" s="91"/>
      <c r="G43" s="101">
        <v>4</v>
      </c>
      <c r="H43" s="97"/>
      <c r="I43" s="95" t="s">
        <v>208</v>
      </c>
      <c r="J43" s="96"/>
      <c r="K43" s="96"/>
      <c r="L43" s="97"/>
      <c r="M43" s="101">
        <v>522365007</v>
      </c>
      <c r="N43" s="96"/>
      <c r="O43" s="97"/>
      <c r="P43" s="101">
        <v>143</v>
      </c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7" t="s">
        <v>173</v>
      </c>
      <c r="D44" s="118"/>
      <c r="E44" s="119" t="s">
        <v>174</v>
      </c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201</v>
      </c>
      <c r="D45" s="115"/>
      <c r="E45" s="90" t="s">
        <v>202</v>
      </c>
      <c r="F45" s="91"/>
      <c r="G45" s="101">
        <v>3</v>
      </c>
      <c r="H45" s="97"/>
      <c r="I45" s="95" t="s">
        <v>208</v>
      </c>
      <c r="J45" s="96"/>
      <c r="K45" s="96"/>
      <c r="L45" s="97"/>
      <c r="M45" s="101">
        <v>520297263</v>
      </c>
      <c r="N45" s="96"/>
      <c r="O45" s="97"/>
      <c r="P45" s="101">
        <v>138</v>
      </c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7" t="s">
        <v>175</v>
      </c>
      <c r="D46" s="118"/>
      <c r="E46" s="119" t="s">
        <v>176</v>
      </c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203</v>
      </c>
      <c r="D47" s="115"/>
      <c r="E47" s="90" t="s">
        <v>204</v>
      </c>
      <c r="F47" s="91"/>
      <c r="G47" s="101">
        <v>3</v>
      </c>
      <c r="H47" s="97"/>
      <c r="I47" s="95" t="s">
        <v>208</v>
      </c>
      <c r="J47" s="96"/>
      <c r="K47" s="96"/>
      <c r="L47" s="97"/>
      <c r="M47" s="101">
        <v>521661216</v>
      </c>
      <c r="N47" s="96"/>
      <c r="O47" s="97"/>
      <c r="P47" s="101">
        <v>125</v>
      </c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4"/>
      <c r="B48" s="165"/>
      <c r="C48" s="166" t="s">
        <v>177</v>
      </c>
      <c r="D48" s="167"/>
      <c r="E48" s="168" t="s">
        <v>178</v>
      </c>
      <c r="F48" s="169"/>
      <c r="G48" s="161"/>
      <c r="H48" s="162"/>
      <c r="I48" s="161"/>
      <c r="J48" s="163"/>
      <c r="K48" s="163"/>
      <c r="L48" s="162"/>
      <c r="M48" s="161"/>
      <c r="N48" s="163"/>
      <c r="O48" s="162"/>
      <c r="P48" s="161"/>
      <c r="Q48" s="163"/>
      <c r="R48" s="163"/>
      <c r="S48" s="163"/>
      <c r="T48" s="19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1">
        <v>13</v>
      </c>
      <c r="B49" s="232">
        <v>13</v>
      </c>
      <c r="C49" s="234" t="s">
        <v>205</v>
      </c>
      <c r="D49" s="235"/>
      <c r="E49" s="236" t="s">
        <v>206</v>
      </c>
      <c r="F49" s="237"/>
      <c r="G49" s="227">
        <v>2</v>
      </c>
      <c r="H49" s="242"/>
      <c r="I49" s="252" t="s">
        <v>207</v>
      </c>
      <c r="J49" s="228"/>
      <c r="K49" s="228"/>
      <c r="L49" s="242"/>
      <c r="M49" s="221">
        <v>521541112</v>
      </c>
      <c r="N49" s="222"/>
      <c r="O49" s="223"/>
      <c r="P49" s="227">
        <v>123</v>
      </c>
      <c r="Q49" s="228"/>
      <c r="R49" s="228"/>
      <c r="S49" s="228"/>
      <c r="T49" s="22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33"/>
      <c r="C50" s="238" t="s">
        <v>179</v>
      </c>
      <c r="D50" s="239"/>
      <c r="E50" s="240" t="s">
        <v>180</v>
      </c>
      <c r="F50" s="241"/>
      <c r="G50" s="224"/>
      <c r="H50" s="226"/>
      <c r="I50" s="224"/>
      <c r="J50" s="225"/>
      <c r="K50" s="225"/>
      <c r="L50" s="226"/>
      <c r="M50" s="224"/>
      <c r="N50" s="225"/>
      <c r="O50" s="226"/>
      <c r="P50" s="224"/>
      <c r="Q50" s="225"/>
      <c r="R50" s="225"/>
      <c r="S50" s="225"/>
      <c r="T50" s="23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32"/>
      <c r="C51" s="248"/>
      <c r="D51" s="235"/>
      <c r="E51" s="235"/>
      <c r="F51" s="237"/>
      <c r="G51" s="227"/>
      <c r="H51" s="242"/>
      <c r="I51" s="227"/>
      <c r="J51" s="228"/>
      <c r="K51" s="228"/>
      <c r="L51" s="242"/>
      <c r="M51" s="227"/>
      <c r="N51" s="228"/>
      <c r="O51" s="242"/>
      <c r="P51" s="227"/>
      <c r="Q51" s="228"/>
      <c r="R51" s="228"/>
      <c r="S51" s="228"/>
      <c r="T51" s="22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47"/>
      <c r="C52" s="249"/>
      <c r="D52" s="250"/>
      <c r="E52" s="250"/>
      <c r="F52" s="251"/>
      <c r="G52" s="243"/>
      <c r="H52" s="244"/>
      <c r="I52" s="243"/>
      <c r="J52" s="245"/>
      <c r="K52" s="245"/>
      <c r="L52" s="244"/>
      <c r="M52" s="243"/>
      <c r="N52" s="245"/>
      <c r="O52" s="244"/>
      <c r="P52" s="243"/>
      <c r="Q52" s="245"/>
      <c r="R52" s="245"/>
      <c r="S52" s="245"/>
      <c r="T52" s="24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1" t="s">
        <v>52</v>
      </c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3"/>
      <c r="U54" s="2"/>
      <c r="V54" s="180" t="s">
        <v>53</v>
      </c>
      <c r="W54" s="181"/>
      <c r="X54" s="181"/>
      <c r="Y54" s="181"/>
      <c r="Z54" s="181"/>
      <c r="AA54" s="181"/>
      <c r="AB54" s="181"/>
      <c r="AC54" s="181"/>
      <c r="AD54" s="181"/>
      <c r="AE54" s="181"/>
      <c r="AF54" s="182"/>
      <c r="AG54" s="183"/>
      <c r="AH54" s="183"/>
      <c r="AI54" s="183"/>
      <c r="AJ54" s="18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4" t="s">
        <v>211</v>
      </c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6"/>
      <c r="U55" s="2"/>
      <c r="V55" s="256">
        <f>LEN(A55)</f>
        <v>43</v>
      </c>
      <c r="W55" s="257"/>
      <c r="X55" s="257"/>
      <c r="Y55" s="257"/>
      <c r="Z55" s="257"/>
      <c r="AA55" s="257"/>
      <c r="AB55" s="257"/>
      <c r="AC55" s="257"/>
      <c r="AD55" s="257"/>
      <c r="AE55" s="257"/>
      <c r="AF55" s="2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214" yWindow="375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9" t="s">
        <v>54</v>
      </c>
      <c r="B1" s="259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4.25" thickBot="1">
      <c r="A2" s="259"/>
      <c r="B2" s="259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60" t="s">
        <v>61</v>
      </c>
      <c r="B4" s="261"/>
      <c r="C4" s="261"/>
      <c r="D4" s="261"/>
      <c r="E4" s="261"/>
      <c r="F4" s="261"/>
      <c r="G4" s="262"/>
      <c r="H4" s="5" t="s">
        <v>62</v>
      </c>
      <c r="I4" s="5" t="s">
        <v>50</v>
      </c>
      <c r="J4" s="263" t="s">
        <v>63</v>
      </c>
      <c r="K4" s="261"/>
      <c r="L4" s="261"/>
      <c r="M4" s="261"/>
      <c r="N4" s="261"/>
      <c r="O4" s="261"/>
      <c r="P4" s="261"/>
      <c r="Q4" s="262"/>
    </row>
    <row r="5" spans="1:41" ht="72" customHeight="1" thickBot="1">
      <c r="A5" s="264"/>
      <c r="B5" s="265"/>
      <c r="C5" s="265"/>
      <c r="D5" s="265"/>
      <c r="E5" s="265"/>
      <c r="F5" s="265"/>
      <c r="G5" s="266"/>
      <c r="H5" s="9" t="str">
        <f>IF(入力!J3="","",入力!J3)</f>
        <v>女子</v>
      </c>
      <c r="I5" s="9" t="str">
        <f>入力!Y25</f>
        <v>１８冊</v>
      </c>
      <c r="J5" s="267"/>
      <c r="K5" s="268"/>
      <c r="L5" s="268"/>
      <c r="M5" s="268"/>
      <c r="N5" s="268"/>
      <c r="O5" s="268"/>
      <c r="P5" s="268"/>
      <c r="Q5" s="269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28" t="s">
        <v>81</v>
      </c>
      <c r="U6" s="28" t="s">
        <v>82</v>
      </c>
      <c r="V6" s="28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21001</v>
      </c>
      <c r="B7" s="13" t="str">
        <f>IF(入力!C3="","",入力!C3)</f>
        <v>鎌ケ谷中部スポーツ少年団</v>
      </c>
      <c r="C7" s="13" t="str">
        <f>IF(入力!C2="","",入力!C2)</f>
        <v>ｶﾏｶﾞﾔﾁｭｳﾌﾞｽﾎﾟｰﾂｼｮｳﾈﾝﾀﾞﾝ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アーバンパークライン</v>
      </c>
      <c r="S7" s="13" t="str">
        <f>IF(入力!AE5="","",入力!AE5)</f>
        <v>鎌ケ谷駅</v>
      </c>
      <c r="T7" s="13"/>
      <c r="U7" s="13">
        <f>IF(入力!C4="","",入力!C4)</f>
        <v>430150895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4">
        <v>1</v>
      </c>
      <c r="B16" s="53" t="s">
        <v>103</v>
      </c>
      <c r="C16" s="13" t="str">
        <f>IF(入力!C8="","",入力!C8)</f>
        <v>酒井</v>
      </c>
      <c r="D16" s="13" t="str">
        <f>IF(入力!E8="","",入力!E8)</f>
        <v>幸二</v>
      </c>
      <c r="E16" s="13" t="str">
        <f>IF(入力!C7="","",入力!C7)</f>
        <v>ｻｶｲ</v>
      </c>
      <c r="F16" s="13" t="str">
        <f>IF(入力!E7="","",入力!E7)</f>
        <v>ｺｳｼﾞ</v>
      </c>
      <c r="G16" s="13">
        <f>IF(入力!G7="","",入力!G7)</f>
        <v>518611842</v>
      </c>
      <c r="H16" s="13" t="str">
        <f>IF(入力!J7="","",入力!J7)</f>
        <v/>
      </c>
      <c r="I16" s="13">
        <f>IF(入力!M7="","",入力!M7)</f>
        <v>469848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２７３</v>
      </c>
      <c r="S16" s="13" t="str">
        <f>IF(入力!W7="","",入力!W7)</f>
        <v>０１１３</v>
      </c>
      <c r="T16" s="13" t="str">
        <f>IF(入力!P8="","",入力!P8)</f>
        <v>鎌ケ谷市道野辺中央４－９－１</v>
      </c>
      <c r="U16" s="13" t="str">
        <f>IF(入力!AL7="","",入力!AL7)</f>
        <v>０４７</v>
      </c>
      <c r="V16" s="13" t="str">
        <f>IF(入力!AK8="","",入力!AK8)</f>
        <v>４４４</v>
      </c>
      <c r="W16" s="13" t="str">
        <f>IF(入力!AP8="","",入力!AP8)</f>
        <v>２４１５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4">
        <v>2</v>
      </c>
      <c r="B17" s="53" t="s">
        <v>104</v>
      </c>
      <c r="C17" s="13" t="str">
        <f>IF(入力!C10="","",入力!C10)</f>
        <v>西脇</v>
      </c>
      <c r="D17" s="13" t="str">
        <f>IF(入力!E10="","",入力!E10)</f>
        <v>英次</v>
      </c>
      <c r="E17" s="13" t="str">
        <f>IF(入力!C9="","",入力!C9)</f>
        <v>ﾆｼﾜｷ</v>
      </c>
      <c r="F17" s="13" t="str">
        <f>IF(入力!E9="","",入力!E9)</f>
        <v>ｴｲｼﾞ</v>
      </c>
      <c r="G17" s="13">
        <f>IF(入力!G9="","",入力!G9)</f>
        <v>518760908</v>
      </c>
      <c r="H17" s="13">
        <f>IF(入力!J9="","",入力!J9)</f>
        <v>16935</v>
      </c>
      <c r="I17" s="13" t="str">
        <f>IF(入力!M9="","",入力!M9)</f>
        <v/>
      </c>
      <c r="J17" s="13"/>
      <c r="K17" s="13"/>
      <c r="L17" s="13">
        <f>IF(入力!AT9="","",入力!AT9)</f>
        <v>74</v>
      </c>
      <c r="M17" s="13"/>
      <c r="N17" s="13"/>
      <c r="O17" s="13"/>
      <c r="P17" s="13"/>
      <c r="Q17" s="13"/>
      <c r="R17" s="13" t="str">
        <f>IF(入力!R9="","",入力!R9)</f>
        <v>２７３</v>
      </c>
      <c r="S17" s="13" t="str">
        <f>IF(入力!W9="","",入力!W9)</f>
        <v>０１１３</v>
      </c>
      <c r="T17" s="13" t="str">
        <f>IF(入力!P10="","",入力!P10)</f>
        <v>鎌ケ谷市道野辺中央４－１２－３２</v>
      </c>
      <c r="U17" s="13" t="str">
        <f>IF(入力!AL9="","",入力!AL9)</f>
        <v>０４７</v>
      </c>
      <c r="V17" s="13" t="str">
        <f>IF(入力!AK10="","",入力!AK10)</f>
        <v>４４６</v>
      </c>
      <c r="W17" s="13" t="str">
        <f>IF(入力!AP10="","",入力!AP10)</f>
        <v>１５５１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4">
        <v>3</v>
      </c>
      <c r="B18" s="53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4">
        <v>4</v>
      </c>
      <c r="B19" s="53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4">
        <v>5</v>
      </c>
      <c r="B20" s="53" t="s">
        <v>107</v>
      </c>
      <c r="C20" s="13" t="str">
        <f>IF(入力!C12="","",入力!C12)</f>
        <v>井口</v>
      </c>
      <c r="D20" s="13" t="str">
        <f>IF(入力!E12="","",入力!E12)</f>
        <v>有希子</v>
      </c>
      <c r="E20" s="13" t="str">
        <f>IF(入力!C11="","",入力!C11)</f>
        <v>ｲﾉｸﾁ</v>
      </c>
      <c r="F20" s="13" t="str">
        <f>IF(入力!E11="","",入力!E11)</f>
        <v>ﾕｷｺ</v>
      </c>
      <c r="G20" s="13">
        <f>IF(入力!G11="","",入力!G11)</f>
        <v>518795153</v>
      </c>
      <c r="H20" s="13" t="str">
        <f>IF(入力!J11="","",入力!J11)</f>
        <v/>
      </c>
      <c r="I20" s="13">
        <f>IF(入力!M11="","",入力!M11)</f>
        <v>497110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２７０</v>
      </c>
      <c r="S20" s="13" t="str">
        <f>IF(入力!W11="","",入力!W11)</f>
        <v>１４３１</v>
      </c>
      <c r="T20" s="13" t="str">
        <f>IF(入力!P12="","",入力!P12)</f>
        <v>白井市根３４２－１８０</v>
      </c>
      <c r="U20" s="13" t="str">
        <f>IF(入力!AL11="","",入力!AL11)</f>
        <v>０４７</v>
      </c>
      <c r="V20" s="13" t="str">
        <f>IF(入力!AK12="","",入力!AK12)</f>
        <v>４２７</v>
      </c>
      <c r="W20" s="13" t="str">
        <f>IF(入力!AP12="","",入力!AP12)</f>
        <v>０６７１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4">
        <v>6</v>
      </c>
      <c r="B21" s="53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4">
        <v>7</v>
      </c>
      <c r="B22" s="53" t="s">
        <v>109</v>
      </c>
      <c r="C22" s="13" t="str">
        <f>IF(入力!C16="","",入力!C16)</f>
        <v>西脇</v>
      </c>
      <c r="D22" s="13" t="str">
        <f>IF(入力!E16="","",入力!E16)</f>
        <v>英次</v>
      </c>
      <c r="E22" s="13" t="str">
        <f>IF(入力!C15="","",入力!C15)</f>
        <v>ﾆｼﾜｷ</v>
      </c>
      <c r="F22" s="13" t="str">
        <f>IF(入力!E15="","",入力!E15)</f>
        <v>ｴｲｼﾞ</v>
      </c>
      <c r="G22" s="13"/>
      <c r="H22" s="13"/>
      <c r="I22" s="13"/>
      <c r="J22" s="13"/>
      <c r="K22" s="13"/>
      <c r="L22" s="13">
        <f>IF(入力!AT15="","",入力!AT15)</f>
        <v>74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２７３</v>
      </c>
      <c r="S22" s="13" t="str">
        <f>IF(入力!W15="","",入力!W15)</f>
        <v>０１１３</v>
      </c>
      <c r="T22" s="13" t="str">
        <f>IF(入力!P16="","",入力!P16)</f>
        <v>鎌ケ谷市道野辺中央４－１２－３２</v>
      </c>
      <c r="U22" s="13" t="str">
        <f>IF(入力!AL15="","",入力!AL15)</f>
        <v>０４７</v>
      </c>
      <c r="V22" s="13" t="str">
        <f>IF(入力!AK16="","",入力!AK16)</f>
        <v>４４６</v>
      </c>
      <c r="W22" s="13" t="str">
        <f>IF(入力!AP16="","",入力!AP16)</f>
        <v>１５５１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4">
        <v>8</v>
      </c>
      <c r="B23" s="53" t="s">
        <v>110</v>
      </c>
      <c r="C23" s="13" t="str">
        <f>IF(入力!$C$14="","",入力!$C$14)</f>
        <v>酒井</v>
      </c>
      <c r="D23" s="13" t="str">
        <f>IF(入力!$E$14="","",入力!$E$14)</f>
        <v>幸二</v>
      </c>
      <c r="E23" s="13" t="str">
        <f>IF(入力!$C$13="","",入力!$C$13)</f>
        <v>ｻｶｲ</v>
      </c>
      <c r="F23" s="13" t="str">
        <f>IF(入力!$E$13="","",入力!$E$13)</f>
        <v>ｺｳｼﾞ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4">
        <v>9</v>
      </c>
      <c r="B24" s="53" t="s">
        <v>51</v>
      </c>
      <c r="C24" s="53" t="str">
        <f>VLOOKUP($B$51,$A$53:$F$352,3)</f>
        <v>山田</v>
      </c>
      <c r="D24" s="53" t="str">
        <f>VLOOKUP($B$51,$A$53:$F$352,4)</f>
        <v>春海</v>
      </c>
      <c r="E24" s="53" t="str">
        <f>VLOOKUP($B$51,$A$53:$F$352,5)</f>
        <v>ヤマダ</v>
      </c>
      <c r="F24" s="53" t="str">
        <f>VLOOKUP($B$51,$A$53:$F$352,6)</f>
        <v>ハルミ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2" t="s">
        <v>111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112</v>
      </c>
      <c r="B52" s="22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山田</v>
      </c>
      <c r="D53" s="13" t="str">
        <f>IF(入力!E26="","",入力!E26)</f>
        <v>春海</v>
      </c>
      <c r="E53" s="13" t="str">
        <f>IF(入力!C25="","",入力!C25)</f>
        <v>ヤマダ</v>
      </c>
      <c r="F53" s="13" t="str">
        <f>IF(入力!E25="","",入力!E25)</f>
        <v>ハルミ</v>
      </c>
      <c r="G53" s="13">
        <f>IF(入力!M25="","",入力!M25)</f>
        <v>518606558</v>
      </c>
      <c r="H53" s="13" t="str">
        <f>IF(入力!I25="","",入力!I25)</f>
        <v>鎌ケ谷小</v>
      </c>
      <c r="I53" s="13">
        <f>IF(入力!G25="","",入力!G25)</f>
        <v>5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三船</v>
      </c>
      <c r="D54" s="13" t="str">
        <f>IF(入力!E28="","",入力!E28)</f>
        <v>瑠香</v>
      </c>
      <c r="E54" s="13" t="str">
        <f>IF(入力!C27="","",入力!C27)</f>
        <v>ミフネ　</v>
      </c>
      <c r="F54" s="13" t="str">
        <f>IF(入力!E27="","",入力!E27)</f>
        <v>ルカ</v>
      </c>
      <c r="G54" s="13">
        <f>IF(入力!M27="","",入力!M27)</f>
        <v>519395222</v>
      </c>
      <c r="H54" s="13" t="str">
        <f>IF(入力!I27="","",入力!I27)</f>
        <v>中部小</v>
      </c>
      <c r="I54" s="13">
        <f>IF(入力!G27="","",入力!G27)</f>
        <v>5</v>
      </c>
      <c r="J54" s="13">
        <f>IF(入力!P27="","",入力!P27)</f>
        <v>136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髙梨</v>
      </c>
      <c r="D55" s="13" t="str">
        <f>IF(入力!E30="","",入力!E30)</f>
        <v>彩音</v>
      </c>
      <c r="E55" s="13" t="str">
        <f>IF(入力!C29="","",入力!C29)</f>
        <v>タカナシ</v>
      </c>
      <c r="F55" s="13" t="str">
        <f>IF(入力!E29="","",入力!E29)</f>
        <v>アヤネ</v>
      </c>
      <c r="G55" s="13">
        <f>IF(入力!M29="","",入力!M29)</f>
        <v>521541105</v>
      </c>
      <c r="H55" s="13" t="str">
        <f>IF(入力!I29="","",入力!I29)</f>
        <v>中部小</v>
      </c>
      <c r="I55" s="13">
        <f>IF(入力!G29="","",入力!G29)</f>
        <v>5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井口</v>
      </c>
      <c r="D56" s="13" t="str">
        <f>IF(入力!E32="","",入力!E32)</f>
        <v>綾梨</v>
      </c>
      <c r="E56" s="13" t="str">
        <f>IF(入力!C31="","",入力!C31)</f>
        <v>イノクチ</v>
      </c>
      <c r="F56" s="13" t="str">
        <f>IF(入力!E31="","",入力!E31)</f>
        <v>アヤリ</v>
      </c>
      <c r="G56" s="13">
        <f>IF(入力!M31="","",入力!M31)</f>
        <v>519101465</v>
      </c>
      <c r="H56" s="13" t="str">
        <f>IF(入力!I31="","",入力!I31)</f>
        <v>白井三小</v>
      </c>
      <c r="I56" s="13">
        <f>IF(入力!G31="","",入力!G31)</f>
        <v>4</v>
      </c>
      <c r="J56" s="13">
        <f>IF(入力!P31="","",入力!P31)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高瀬</v>
      </c>
      <c r="D57" s="13" t="str">
        <f>IF(入力!E34="","",入力!E34)</f>
        <v>みつき</v>
      </c>
      <c r="E57" s="13" t="str">
        <f>IF(入力!C33="","",入力!C33)</f>
        <v>タカセ</v>
      </c>
      <c r="F57" s="13" t="str">
        <f>IF(入力!E33="","",入力!E33)</f>
        <v>ミツキ</v>
      </c>
      <c r="G57" s="13">
        <f>IF(入力!M33="","",入力!M33)</f>
        <v>519101472</v>
      </c>
      <c r="H57" s="13" t="str">
        <f>IF(入力!I33="","",入力!I33)</f>
        <v>中部小</v>
      </c>
      <c r="I57" s="13">
        <f>IF(入力!G33="","",入力!G33)</f>
        <v>4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田中</v>
      </c>
      <c r="D58" s="13" t="str">
        <f>IF(入力!E36="","",入力!E36)</f>
        <v>柚希</v>
      </c>
      <c r="E58" s="13" t="str">
        <f>IF(入力!C35="","",入力!C35)</f>
        <v>タナカ</v>
      </c>
      <c r="F58" s="13" t="str">
        <f>IF(入力!E35="","",入力!E35)</f>
        <v>ユズキ</v>
      </c>
      <c r="G58" s="13">
        <f>IF(入力!M35="","",入力!M35)</f>
        <v>519573323</v>
      </c>
      <c r="H58" s="13" t="str">
        <f>IF(入力!I35="","",入力!I35)</f>
        <v>中部小</v>
      </c>
      <c r="I58" s="13">
        <f>IF(入力!G35="","",入力!G35)</f>
        <v>4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間瀬</v>
      </c>
      <c r="D59" s="13" t="str">
        <f>IF(入力!E38="","",入力!E38)</f>
        <v>ななみ</v>
      </c>
      <c r="E59" s="13" t="str">
        <f>IF(入力!C37="","",入力!C37)</f>
        <v>マセ</v>
      </c>
      <c r="F59" s="13" t="str">
        <f>IF(入力!E37="","",入力!E37)</f>
        <v>ナナミ</v>
      </c>
      <c r="G59" s="13">
        <f>IF(入力!M37="","",入力!M37)</f>
        <v>519638305</v>
      </c>
      <c r="H59" s="13" t="str">
        <f>IF(入力!I37="","",入力!I37)</f>
        <v>中部小</v>
      </c>
      <c r="I59" s="13">
        <f>IF(入力!G37="","",入力!G37)</f>
        <v>4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福本</v>
      </c>
      <c r="D60" s="13" t="str">
        <f>IF(入力!E40="","",入力!E40)</f>
        <v>咲星</v>
      </c>
      <c r="E60" s="13" t="str">
        <f>IF(入力!C39="","",入力!C39)</f>
        <v>フクモト</v>
      </c>
      <c r="F60" s="13" t="str">
        <f>IF(入力!E39="","",入力!E39)</f>
        <v>サホ</v>
      </c>
      <c r="G60" s="13">
        <f>IF(入力!M39="","",入力!M39)</f>
        <v>519851438</v>
      </c>
      <c r="H60" s="13" t="str">
        <f>IF(入力!I39="","",入力!I39)</f>
        <v>中部小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伊丹</v>
      </c>
      <c r="D61" s="13" t="str">
        <f>IF(入力!E42="","",入力!E42)</f>
        <v>菜央</v>
      </c>
      <c r="E61" s="13" t="str">
        <f>IF(入力!C41="","",入力!C41)</f>
        <v>イタミ</v>
      </c>
      <c r="F61" s="13" t="str">
        <f>IF(入力!E41="","",入力!E41)</f>
        <v>ナオ</v>
      </c>
      <c r="G61" s="13">
        <f>IF(入力!M41="","",入力!M41)</f>
        <v>520425437</v>
      </c>
      <c r="H61" s="13" t="str">
        <f>IF(入力!I41="","",入力!I41)</f>
        <v>鎌ケ谷小</v>
      </c>
      <c r="I61" s="13">
        <f>IF(入力!G41="","",入力!G41)</f>
        <v>4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宮澤</v>
      </c>
      <c r="D62" s="13" t="str">
        <f>IF(入力!E44="","",入力!E44)</f>
        <v>唯織</v>
      </c>
      <c r="E62" s="13" t="str">
        <f>IF(入力!C43="","",入力!C43)</f>
        <v>ミヤザワ</v>
      </c>
      <c r="F62" s="13" t="str">
        <f>IF(入力!E43="","",入力!E43)</f>
        <v>イオリ</v>
      </c>
      <c r="G62" s="13">
        <f>IF(入力!M43="","",入力!M43)</f>
        <v>522365007</v>
      </c>
      <c r="H62" s="13" t="str">
        <f>IF(入力!I43="","",入力!I43)</f>
        <v>鎌ケ谷小</v>
      </c>
      <c r="I62" s="13">
        <f>IF(入力!G43="","",入力!G43)</f>
        <v>4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横田</v>
      </c>
      <c r="D63" s="13" t="str">
        <f>IF(入力!E46="","",入力!E46)</f>
        <v>環</v>
      </c>
      <c r="E63" s="13" t="str">
        <f>IF(入力!C45="","",入力!C45)</f>
        <v>ヨコタ</v>
      </c>
      <c r="F63" s="13" t="str">
        <f>IF(入力!E45="","",入力!E45)</f>
        <v>タマキ</v>
      </c>
      <c r="G63" s="13">
        <f>IF(入力!M45="","",入力!M45)</f>
        <v>520297263</v>
      </c>
      <c r="H63" s="13" t="str">
        <f>IF(入力!I45="","",入力!I45)</f>
        <v>鎌ケ谷小</v>
      </c>
      <c r="I63" s="13">
        <f>IF(入力!G45="","",入力!G45)</f>
        <v>3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成松</v>
      </c>
      <c r="D64" s="13" t="str">
        <f>IF(入力!E48="","",入力!E48)</f>
        <v>千椛</v>
      </c>
      <c r="E64" s="13" t="str">
        <f>IF(入力!C47="","",入力!C47)</f>
        <v>ナリマツ</v>
      </c>
      <c r="F64" s="13" t="str">
        <f>IF(入力!E47="","",入力!E47)</f>
        <v>チハナ</v>
      </c>
      <c r="G64" s="13">
        <f>IF(入力!M47="","",入力!M47)</f>
        <v>521661216</v>
      </c>
      <c r="H64" s="13" t="str">
        <f>IF(入力!I47="","",入力!I47)</f>
        <v>鎌ケ谷小</v>
      </c>
      <c r="I64" s="13">
        <f>IF(入力!G47="","",入力!G47)</f>
        <v>3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畠山</v>
      </c>
      <c r="D65" s="13" t="str">
        <f>IF(入力!E50="","",入力!E50)</f>
        <v>珠榎</v>
      </c>
      <c r="E65" s="13" t="str">
        <f>IF(入力!C49="","",入力!C49)</f>
        <v>ハタケヤマ</v>
      </c>
      <c r="F65" s="13" t="str">
        <f>IF(入力!E49="","",入力!E49)</f>
        <v>ミカ</v>
      </c>
      <c r="G65" s="13">
        <f>IF(入力!M49="","",入力!M49)</f>
        <v>521541112</v>
      </c>
      <c r="H65" s="13" t="str">
        <f>IF(入力!I49="","",入力!I49)</f>
        <v>白井三小</v>
      </c>
      <c r="I65" s="13">
        <f>IF(入力!G49="","",入力!G49)</f>
        <v>2</v>
      </c>
      <c r="J65" s="13">
        <f>IF(入力!P49="","",入力!P49)</f>
        <v>123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Administrator</cp:lastModifiedBy>
  <cp:revision/>
  <cp:lastPrinted>2023-01-14T05:06:48Z</cp:lastPrinted>
  <dcterms:created xsi:type="dcterms:W3CDTF">2014-04-05T09:56:00Z</dcterms:created>
  <dcterms:modified xsi:type="dcterms:W3CDTF">2023-01-22T05:13:46Z</dcterms:modified>
  <cp:category/>
  <cp:contentStatus/>
</cp:coreProperties>
</file>