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pa437\Documents\"/>
    </mc:Choice>
  </mc:AlternateContent>
  <xr:revisionPtr revIDLastSave="0" documentId="13_ncr:1_{C820A65C-F60A-4D71-92C4-87061C0F38AC}" xr6:coauthVersionLast="44" xr6:coauthVersionMax="44" xr10:uidLastSave="{00000000-0000-0000-0000-000000000000}"/>
  <workbookProtection lockStructure="1"/>
  <bookViews>
    <workbookView xWindow="-120" yWindow="-120" windowWidth="29040" windowHeight="15840" activeTab="3"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<sst xmlns="http://schemas.openxmlformats.org/spreadsheetml/2006/main" count="438" uniqueCount="296">
  <si>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</si>
  <si>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</si>
  <si>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</si>
  <si>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</si>
  <si>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</si>
  <si>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</si>
  <si>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</si>
  <si>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</si>
  <si>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</si>
  <si>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</si>
  <si>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</si>
  <si>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</si>
  <si>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</si>
  <si>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</si>
  <si>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</si>
  <si>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</si>
  <si>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</si>
  <si>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</si>
  <si>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</si>
  <si>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</si>
  <si>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</si>
  <si>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</si>
  <si>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</si>
  <si>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</si>
  <si>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</si>
  <si>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</si>
  <si>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</si>
  <si>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</si>
  <si>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</si>
  <si>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</si>
  <si>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</si>
  <si>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</si>
  <si>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</si>
  <si>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</si>
  <si>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</si>
  <si>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</si>
  <si>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</si>
  <si>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</si>
  <si>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</si>
  <si>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</si>
  <si>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</si>
  <si>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</si>
  <si>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</si>
  <si>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</si>
  <si>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</si>
  <si>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</si>
  <si>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</si>
  <si>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</si>
  <si>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</si>
  <si>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</si>
  <si>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</si>
  <si>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</si>
  <si>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</si>
  <si>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</si>
  <si>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</si>
  <si>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</si>
  <si>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</si>
  <si>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</si>
  <si>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</si>
  <si>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</si>
  <si>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</si>
  <si>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</si>
  <si>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</si>
  <si>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</si>
  <si>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</si>
  <si>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</si>
  <si>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</si>
  <si>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</si>
  <si>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</si>
  <si>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</si>
  <si>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</si>
  <si>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</si>
  <si>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</si>
  <si>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</si>
  <si>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</si>
  <si>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</si>
  <si>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</si>
  <si>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</si>
  <si>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</si>
  <si>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</si>
  <si>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</si>
  <si>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</si>
  <si>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</si>
  <si>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</si>
  <si>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</si>
  <si>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</si>
  <si>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</si>
  <si>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</si>
  <si>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</si>
  <si>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</si>
  <si>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</si>
  <si>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</si>
  <si>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</si>
  <si>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</si>
  <si>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</si>
  <si>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</si>
  <si>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</si>
  <si>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</si>
  <si>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</si>
  <si>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</si>
  <si>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</si>
  <si>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</si>
  <si>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</si>
  <si>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</si>
  <si>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</si>
  <si>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</si>
  <si>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</si>
  <si>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</si>
  <si>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</si>
  <si>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</si>
  <si>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</si>
  <si>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</si>
  <si>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</si>
  <si>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</si>
  <si>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</si>
  <si>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</si>
  <si>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</si>
  <si>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</si>
  <si>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</si>
  <si>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</si>
  <si>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</si>
  <si>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</si>
  <si>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</si>
  <si>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</si>
  <si>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</si>
  <si>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</si>
  <si>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</si>
  <si>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</si>
  <si>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</si>
  <si>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</si>
  <si>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</si>
  <si>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</si>
  <si>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</si>
  <si>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</si>
  <si>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</si>
  <si>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</si>
  <si>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</si>
  <si>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</si>
  <si>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</si>
  <si>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</si>
  <si>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</si>
  <si>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</si>
  <si>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</si>
  <si>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</si>
  <si>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</si>
  <si>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</si>
  <si>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</si>
  <si>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</si>
  <si>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</si>
  <si>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</si>
  <si>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</si>
  <si>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</si>
  <si>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</si>
  <si>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</si>
  <si>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</si>
  <si>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</si>
  <si>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</si>
  <si>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</si>
  <si>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</si>
  <si>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</si>
  <si>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</si>
  <si>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</si>
  <si>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</si>
  <si>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</si>
  <si>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</si>
  <si>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</si>
  <si>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</si>
  <si>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</si>
  <si>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</si>
  <si>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</si>
  <si>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</si>
  <si>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</si>
  <si>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</si>
  <si>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</si>
  <si>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</si>
  <si>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</si>
  <si>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</si>
  <si>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</si>
  <si>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</si>
  <si>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</si>
  <si>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</si>
  <si>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</si>
  <si>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</si>
  <si>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</si>
  <si>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</si>
  <si>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</si>
  <si>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</si>
  <si>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</si>
  <si>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</si>
  <si>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</si>
  <si>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</si>
  <si>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</si>
  <si>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</si>
  <si>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</si>
  <si>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</si>
  <si>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</si>
  <si>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</si>
  <si>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</si>
  <si>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</si>
  <si>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</si>
  <si>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小金原ＪＶＣブルーウィングス</t>
    <rPh sb="0" eb="3">
      <t>コガネハラ</t>
    </rPh>
    <phoneticPr fontId="2"/>
  </si>
  <si>
    <t>コガネハラジェーブイシーブルーウィングス</t>
    <phoneticPr fontId="2"/>
  </si>
  <si>
    <t>女子</t>
    <rPh sb="0" eb="2">
      <t>ジョシ</t>
    </rPh>
    <phoneticPr fontId="2"/>
  </si>
  <si>
    <t>松戸市</t>
    <rPh sb="0" eb="3">
      <t>マツドシ</t>
    </rPh>
    <phoneticPr fontId="2"/>
  </si>
  <si>
    <t>北西支部</t>
  </si>
  <si>
    <t>常磐線各駅</t>
    <rPh sb="0" eb="3">
      <t>ジョウバンセン</t>
    </rPh>
    <rPh sb="3" eb="5">
      <t>カクエキ</t>
    </rPh>
    <phoneticPr fontId="2"/>
  </si>
  <si>
    <t>北小金</t>
    <rPh sb="0" eb="3">
      <t>キタコガネ</t>
    </rPh>
    <phoneticPr fontId="2"/>
  </si>
  <si>
    <t>手嶋</t>
    <rPh sb="0" eb="2">
      <t>テシマ</t>
    </rPh>
    <phoneticPr fontId="2"/>
  </si>
  <si>
    <t>吾郎</t>
    <rPh sb="0" eb="2">
      <t>ゴロウ</t>
    </rPh>
    <phoneticPr fontId="2"/>
  </si>
  <si>
    <t>テシマ</t>
    <phoneticPr fontId="2"/>
  </si>
  <si>
    <t>ゴロウ</t>
    <phoneticPr fontId="2"/>
  </si>
  <si>
    <t>270</t>
    <phoneticPr fontId="2"/>
  </si>
  <si>
    <t>0021</t>
    <phoneticPr fontId="2"/>
  </si>
  <si>
    <t>090</t>
    <phoneticPr fontId="2"/>
  </si>
  <si>
    <t>3409</t>
    <phoneticPr fontId="2"/>
  </si>
  <si>
    <t>7006</t>
    <phoneticPr fontId="2"/>
  </si>
  <si>
    <t>ケイノ</t>
    <phoneticPr fontId="2"/>
  </si>
  <si>
    <t>タカシ</t>
    <phoneticPr fontId="2"/>
  </si>
  <si>
    <t>慶野</t>
    <rPh sb="0" eb="2">
      <t>ケイノ</t>
    </rPh>
    <phoneticPr fontId="2"/>
  </si>
  <si>
    <t>敬志</t>
    <rPh sb="0" eb="1">
      <t>タカシ</t>
    </rPh>
    <rPh sb="1" eb="2">
      <t>シ</t>
    </rPh>
    <phoneticPr fontId="2"/>
  </si>
  <si>
    <t>カトウ</t>
    <phoneticPr fontId="2"/>
  </si>
  <si>
    <t>アヤノ</t>
    <phoneticPr fontId="2"/>
  </si>
  <si>
    <t>加藤</t>
    <rPh sb="0" eb="2">
      <t>カトウ</t>
    </rPh>
    <phoneticPr fontId="2"/>
  </si>
  <si>
    <t>綾乃</t>
    <rPh sb="0" eb="2">
      <t>アヤノ</t>
    </rPh>
    <phoneticPr fontId="2"/>
  </si>
  <si>
    <t>千葉県松戸市小金原8-1-2</t>
    <rPh sb="0" eb="3">
      <t>チバケン</t>
    </rPh>
    <rPh sb="3" eb="6">
      <t>マツドシ</t>
    </rPh>
    <rPh sb="6" eb="9">
      <t>コガネハラ</t>
    </rPh>
    <phoneticPr fontId="2"/>
  </si>
  <si>
    <t>①</t>
    <phoneticPr fontId="2"/>
  </si>
  <si>
    <t>コミヤ</t>
    <phoneticPr fontId="2"/>
  </si>
  <si>
    <t>メイ</t>
    <phoneticPr fontId="2"/>
  </si>
  <si>
    <t>小宮</t>
    <rPh sb="0" eb="2">
      <t>コミヤ</t>
    </rPh>
    <phoneticPr fontId="2"/>
  </si>
  <si>
    <t>芽生</t>
    <rPh sb="0" eb="2">
      <t>メイ</t>
    </rPh>
    <phoneticPr fontId="2"/>
  </si>
  <si>
    <t>東小学校</t>
    <rPh sb="0" eb="1">
      <t>アズマ</t>
    </rPh>
    <rPh sb="1" eb="4">
      <t>ショウガッコウ</t>
    </rPh>
    <phoneticPr fontId="2"/>
  </si>
  <si>
    <t>フジクラ</t>
    <phoneticPr fontId="2"/>
  </si>
  <si>
    <t>ハル</t>
    <phoneticPr fontId="2"/>
  </si>
  <si>
    <t>藤倉</t>
    <rPh sb="0" eb="2">
      <t>フジクラ</t>
    </rPh>
    <phoneticPr fontId="2"/>
  </si>
  <si>
    <t>晴</t>
    <rPh sb="0" eb="1">
      <t>ハル</t>
    </rPh>
    <phoneticPr fontId="2"/>
  </si>
  <si>
    <t>向小金小学校</t>
    <rPh sb="0" eb="1">
      <t>ムカイ</t>
    </rPh>
    <rPh sb="1" eb="3">
      <t>コガネ</t>
    </rPh>
    <rPh sb="3" eb="6">
      <t>ショウガッコウ</t>
    </rPh>
    <phoneticPr fontId="2"/>
  </si>
  <si>
    <t>サイトウ</t>
    <phoneticPr fontId="2"/>
  </si>
  <si>
    <t>レアン</t>
    <phoneticPr fontId="2"/>
  </si>
  <si>
    <t>向小金小学校</t>
    <rPh sb="0" eb="6">
      <t>ムカイコガネショウガッコウ</t>
    </rPh>
    <phoneticPr fontId="2"/>
  </si>
  <si>
    <t>齊藤</t>
    <rPh sb="0" eb="2">
      <t>サイトウ</t>
    </rPh>
    <phoneticPr fontId="2"/>
  </si>
  <si>
    <t>キムラ</t>
    <phoneticPr fontId="2"/>
  </si>
  <si>
    <t>ユノ</t>
    <phoneticPr fontId="2"/>
  </si>
  <si>
    <t>名戸ヶ谷小学校</t>
    <rPh sb="0" eb="1">
      <t>ナ</t>
    </rPh>
    <rPh sb="1" eb="2">
      <t>ト</t>
    </rPh>
    <rPh sb="3" eb="4">
      <t>タニ</t>
    </rPh>
    <rPh sb="4" eb="7">
      <t>ショウガッコウ</t>
    </rPh>
    <phoneticPr fontId="2"/>
  </si>
  <si>
    <t>木村</t>
    <rPh sb="0" eb="2">
      <t>キムラ</t>
    </rPh>
    <phoneticPr fontId="2"/>
  </si>
  <si>
    <t>悠乃</t>
    <rPh sb="0" eb="2">
      <t>ユノ</t>
    </rPh>
    <phoneticPr fontId="2"/>
  </si>
  <si>
    <t>アスカ</t>
    <phoneticPr fontId="2"/>
  </si>
  <si>
    <t>ユカリ</t>
    <phoneticPr fontId="2"/>
  </si>
  <si>
    <t>飛鳥</t>
    <rPh sb="0" eb="2">
      <t>アスカ</t>
    </rPh>
    <phoneticPr fontId="2"/>
  </si>
  <si>
    <t>有佳里</t>
    <rPh sb="0" eb="3">
      <t>ユカリ</t>
    </rPh>
    <phoneticPr fontId="2"/>
  </si>
  <si>
    <t>タカハシ</t>
    <phoneticPr fontId="2"/>
  </si>
  <si>
    <t>リナ</t>
    <phoneticPr fontId="2"/>
  </si>
  <si>
    <t>髙橋</t>
    <rPh sb="0" eb="2">
      <t>タカハシ</t>
    </rPh>
    <phoneticPr fontId="2"/>
  </si>
  <si>
    <t>莉奈</t>
    <rPh sb="0" eb="2">
      <t>リナ</t>
    </rPh>
    <phoneticPr fontId="2"/>
  </si>
  <si>
    <t>オオミヤ</t>
    <phoneticPr fontId="2"/>
  </si>
  <si>
    <t>大宮</t>
    <rPh sb="0" eb="2">
      <t>オオミヤ</t>
    </rPh>
    <phoneticPr fontId="2"/>
  </si>
  <si>
    <t>ヤマダ</t>
    <phoneticPr fontId="2"/>
  </si>
  <si>
    <t>マナミ</t>
    <phoneticPr fontId="2"/>
  </si>
  <si>
    <t>山田</t>
    <rPh sb="0" eb="2">
      <t>ヤマダ</t>
    </rPh>
    <phoneticPr fontId="2"/>
  </si>
  <si>
    <t>橋本</t>
    <rPh sb="0" eb="2">
      <t>ハシモト</t>
    </rPh>
    <phoneticPr fontId="2"/>
  </si>
  <si>
    <t>ハシモト</t>
    <phoneticPr fontId="2"/>
  </si>
  <si>
    <t>アオイ</t>
    <phoneticPr fontId="2"/>
  </si>
  <si>
    <t>葵依</t>
    <rPh sb="0" eb="2">
      <t>アオイイ</t>
    </rPh>
    <phoneticPr fontId="2"/>
  </si>
  <si>
    <t>ナカムラ</t>
    <phoneticPr fontId="2"/>
  </si>
  <si>
    <t>中村</t>
    <rPh sb="0" eb="2">
      <t>ナカムラ</t>
    </rPh>
    <phoneticPr fontId="2"/>
  </si>
  <si>
    <t>真奈未</t>
    <rPh sb="0" eb="3">
      <t>マナミ</t>
    </rPh>
    <phoneticPr fontId="2"/>
  </si>
  <si>
    <t>リオ</t>
    <phoneticPr fontId="2"/>
  </si>
  <si>
    <t>小宮　</t>
    <rPh sb="0" eb="2">
      <t>コミヤ</t>
    </rPh>
    <phoneticPr fontId="2"/>
  </si>
  <si>
    <t>酒井根小学校</t>
    <rPh sb="0" eb="6">
      <t>サカイネショウガッコウ</t>
    </rPh>
    <phoneticPr fontId="2"/>
  </si>
  <si>
    <t>東小学校</t>
    <rPh sb="0" eb="4">
      <t>アズマショウガッコウ</t>
    </rPh>
    <phoneticPr fontId="2"/>
  </si>
  <si>
    <t>270</t>
    <phoneticPr fontId="2"/>
  </si>
  <si>
    <t>2251</t>
    <phoneticPr fontId="2"/>
  </si>
  <si>
    <t>千葉県松戸市金ヶ作417-177</t>
    <rPh sb="0" eb="3">
      <t>チバケン</t>
    </rPh>
    <rPh sb="3" eb="6">
      <t>マツドシ</t>
    </rPh>
    <rPh sb="6" eb="9">
      <t>カネガサク</t>
    </rPh>
    <phoneticPr fontId="2"/>
  </si>
  <si>
    <t>090</t>
    <phoneticPr fontId="2"/>
  </si>
  <si>
    <t>3344</t>
    <phoneticPr fontId="2"/>
  </si>
  <si>
    <t>2053</t>
    <phoneticPr fontId="2"/>
  </si>
  <si>
    <t>0021</t>
    <phoneticPr fontId="2"/>
  </si>
  <si>
    <t>千葉県松戸市小金原2-13-27</t>
    <rPh sb="0" eb="3">
      <t>チバケン</t>
    </rPh>
    <rPh sb="3" eb="6">
      <t>マツドシ</t>
    </rPh>
    <rPh sb="6" eb="9">
      <t>コガネハラ</t>
    </rPh>
    <phoneticPr fontId="2"/>
  </si>
  <si>
    <t>9800</t>
    <phoneticPr fontId="2"/>
  </si>
  <si>
    <t>7419</t>
    <phoneticPr fontId="2"/>
  </si>
  <si>
    <t>酒井根小学校</t>
    <rPh sb="0" eb="3">
      <t>サカイネ</t>
    </rPh>
    <rPh sb="3" eb="6">
      <t>ショウガッコウ</t>
    </rPh>
    <phoneticPr fontId="2"/>
  </si>
  <si>
    <t>名戸ヶ谷小学校</t>
    <rPh sb="0" eb="7">
      <t>ナドガヤショウガッコウ</t>
    </rPh>
    <phoneticPr fontId="2"/>
  </si>
  <si>
    <t>凛生</t>
    <rPh sb="0" eb="1">
      <t>リン</t>
    </rPh>
    <rPh sb="1" eb="2">
      <t>イ</t>
    </rPh>
    <phoneticPr fontId="2"/>
  </si>
  <si>
    <t>玲杏</t>
    <rPh sb="0" eb="2">
      <t>レアン</t>
    </rPh>
    <phoneticPr fontId="2"/>
  </si>
  <si>
    <t>大津ヶ丘第二小学校</t>
    <rPh sb="0" eb="2">
      <t>オオツ</t>
    </rPh>
    <rPh sb="3" eb="4">
      <t>オカ</t>
    </rPh>
    <rPh sb="4" eb="6">
      <t>ダイニ</t>
    </rPh>
    <rPh sb="6" eb="9">
      <t>ショウガッコウ</t>
    </rPh>
    <phoneticPr fontId="2"/>
  </si>
  <si>
    <t>小金小学校</t>
    <rPh sb="0" eb="2">
      <t>コガネ</t>
    </rPh>
    <rPh sb="2" eb="5">
      <t>ショウガッコウ</t>
    </rPh>
    <phoneticPr fontId="2"/>
  </si>
  <si>
    <t>光井</t>
    <rPh sb="0" eb="2">
      <t>ミツイ</t>
    </rPh>
    <phoneticPr fontId="2"/>
  </si>
  <si>
    <t>蒼</t>
    <rPh sb="0" eb="1">
      <t>アオイ</t>
    </rPh>
    <phoneticPr fontId="2"/>
  </si>
  <si>
    <t>ミツイ</t>
    <phoneticPr fontId="2"/>
  </si>
  <si>
    <t>風早北小学校</t>
    <rPh sb="0" eb="2">
      <t>カザハヤ</t>
    </rPh>
    <rPh sb="2" eb="3">
      <t>キタ</t>
    </rPh>
    <rPh sb="3" eb="6">
      <t>ショウガッコウ</t>
    </rPh>
    <phoneticPr fontId="2"/>
  </si>
  <si>
    <t>春に続けて二度目の県大会の切符。苦しみながらも勝ち取ったこの子達がひと夏を超えて成長した姿を目に焼き付けてください。すべての観衆に希望と感動を届けられるよう精一杯のプレーをお見せしたいと思います。</t>
    <rPh sb="0" eb="1">
      <t>ハル</t>
    </rPh>
    <rPh sb="2" eb="3">
      <t>ツヅ</t>
    </rPh>
    <rPh sb="5" eb="8">
      <t>ニドメ</t>
    </rPh>
    <rPh sb="9" eb="12">
      <t>ケンタイカイ</t>
    </rPh>
    <rPh sb="13" eb="15">
      <t>キップ</t>
    </rPh>
    <rPh sb="16" eb="17">
      <t>クル</t>
    </rPh>
    <rPh sb="23" eb="24">
      <t>カ</t>
    </rPh>
    <rPh sb="25" eb="26">
      <t>ト</t>
    </rPh>
    <rPh sb="30" eb="31">
      <t>コ</t>
    </rPh>
    <rPh sb="31" eb="32">
      <t>タチ</t>
    </rPh>
    <rPh sb="35" eb="36">
      <t>ナツ</t>
    </rPh>
    <rPh sb="37" eb="38">
      <t>コ</t>
    </rPh>
    <rPh sb="40" eb="42">
      <t>セイチョウ</t>
    </rPh>
    <rPh sb="44" eb="45">
      <t>スガタ</t>
    </rPh>
    <rPh sb="46" eb="47">
      <t>メ</t>
    </rPh>
    <rPh sb="48" eb="49">
      <t>ヤ</t>
    </rPh>
    <rPh sb="50" eb="51">
      <t>ツ</t>
    </rPh>
    <rPh sb="62" eb="64">
      <t>カンシュウ</t>
    </rPh>
    <rPh sb="65" eb="67">
      <t>キボウ</t>
    </rPh>
    <rPh sb="68" eb="70">
      <t>カンドウ</t>
    </rPh>
    <rPh sb="71" eb="72">
      <t>トド</t>
    </rPh>
    <rPh sb="78" eb="81">
      <t>セイイッパイ</t>
    </rPh>
    <rPh sb="87" eb="88">
      <t>ミ</t>
    </rPh>
    <rPh sb="93" eb="94">
      <t>オモ</t>
    </rPh>
    <phoneticPr fontId="2"/>
  </si>
  <si>
    <t>岸本</t>
    <rPh sb="0" eb="2">
      <t>キシモト</t>
    </rPh>
    <phoneticPr fontId="2"/>
  </si>
  <si>
    <t>結希</t>
    <rPh sb="0" eb="1">
      <t>ユ</t>
    </rPh>
    <rPh sb="1" eb="2">
      <t>キ</t>
    </rPh>
    <phoneticPr fontId="2"/>
  </si>
  <si>
    <t>キシモト</t>
    <phoneticPr fontId="2"/>
  </si>
  <si>
    <t>ユウキ</t>
    <phoneticPr fontId="2"/>
  </si>
  <si>
    <t>高田小学校</t>
    <rPh sb="0" eb="2">
      <t>タカタ</t>
    </rPh>
    <rPh sb="2" eb="5">
      <t>ショウガッコウ</t>
    </rPh>
    <phoneticPr fontId="2"/>
  </si>
  <si>
    <t>こころ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</si>
</sst>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1"/>
      <color rgb="FF000000"/>
      <name val="ＭＳ Ｐゴシック"/>
      <family val="2"/>
      <charset val="128"/>
    </font>
    <font>
      <sz val="8"/>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
      <sz val="8"/>
      <color rgb="FF000000"/>
      <name val="游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50">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39" fillId="0" borderId="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39"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39"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37"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37"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37"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36"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4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40"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39" fillId="0" borderId="1" xfId="0" applyNumberFormat="1" applyFont="1" applyBorder="1" applyAlignment="1" applyProtection="1">
      <alignment horizontal="right" vertical="center"/>
      <protection locked="0"/>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24" fillId="0" borderId="23" xfId="0" applyFont="1" applyBorder="1" applyAlignment="1" applyProtection="1">
      <alignment horizontal="center" vertical="center"/>
      <protection locked="0"/>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38"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37"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37"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37" fillId="0" borderId="36" xfId="0" applyFont="1" applyBorder="1" applyAlignment="1" applyProtection="1">
      <alignment horizontal="center" vertical="center"/>
      <protection locked="0"/>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49" fontId="42" fillId="0" borderId="1" xfId="0" applyNumberFormat="1" applyFont="1" applyBorder="1" applyAlignment="1" applyProtection="1">
      <alignment horizontal="right" vertical="center"/>
      <protection locked="0"/>
    </xf>
    <xf numFmtId="49" fontId="42" fillId="0" borderId="1" xfId="0" applyNumberFormat="1" applyFont="1" applyBorder="1" applyAlignment="1" applyProtection="1">
      <alignment horizontal="left"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37"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 xfId="0" applyFont="1" applyBorder="1" applyAlignment="1">
      <alignment horizontal="center" vertical="center" wrapText="1"/>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6" fillId="0" borderId="15"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37" fillId="7" borderId="58" xfId="0" applyFont="1" applyFill="1" applyBorder="1" applyAlignment="1" applyProtection="1">
      <alignment horizontal="center" vertical="center"/>
      <protection locked="0"/>
    </xf>
    <xf numFmtId="0" fontId="37" fillId="7" borderId="59" xfId="0" applyFont="1" applyFill="1" applyBorder="1" applyAlignment="1" applyProtection="1">
      <alignment horizontal="center" vertical="center"/>
      <protection locked="0"/>
    </xf>
    <xf numFmtId="0" fontId="37" fillId="7" borderId="37" xfId="0" applyFont="1" applyFill="1" applyBorder="1" applyAlignment="1" applyProtection="1">
      <alignment horizontal="center" vertical="center"/>
      <protection locked="0"/>
    </xf>
    <xf numFmtId="0" fontId="37" fillId="7" borderId="38" xfId="0" applyFont="1" applyFill="1" applyBorder="1" applyAlignment="1" applyProtection="1">
      <alignment horizontal="center" vertical="center"/>
      <protection locked="0"/>
    </xf>
    <xf numFmtId="0" fontId="37" fillId="7" borderId="4" xfId="0"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view="pageBreakPreview" topLeftCell="A40" zoomScaleNormal="100" workbookViewId="0">
      <selection activeCell="G45" sqref="G45:H4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0" t="s">
        <v>183</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row>
    <row r="2" spans="1:51" ht="14.45" customHeight="1">
      <c r="A2" s="132" t="s">
        <v>189</v>
      </c>
      <c r="B2" s="133"/>
      <c r="C2" s="134" t="s">
        <v>201</v>
      </c>
      <c r="D2" s="135"/>
      <c r="E2" s="135"/>
      <c r="F2" s="135"/>
      <c r="G2" s="135"/>
      <c r="H2" s="135"/>
      <c r="I2" s="136"/>
      <c r="J2" s="106" t="s">
        <v>187</v>
      </c>
      <c r="K2" s="245"/>
      <c r="L2" s="245"/>
      <c r="M2" s="245"/>
      <c r="N2" s="245"/>
      <c r="O2" s="246"/>
      <c r="P2" s="106" t="s">
        <v>165</v>
      </c>
      <c r="Q2" s="107"/>
      <c r="R2" s="107"/>
      <c r="S2" s="107"/>
      <c r="T2" s="107"/>
      <c r="U2" s="107"/>
      <c r="V2" s="107"/>
      <c r="W2" s="107"/>
      <c r="X2" s="107"/>
      <c r="Y2" s="107"/>
      <c r="Z2" s="107"/>
      <c r="AA2" s="107"/>
      <c r="AB2" s="107"/>
      <c r="AC2" s="107"/>
      <c r="AD2" s="107"/>
      <c r="AE2" s="110" t="s">
        <v>169</v>
      </c>
      <c r="AF2" s="110"/>
      <c r="AG2" s="110"/>
      <c r="AH2" s="110"/>
      <c r="AI2" s="110"/>
      <c r="AJ2" s="110"/>
      <c r="AK2" s="110"/>
      <c r="AL2" s="110"/>
      <c r="AM2" s="110"/>
      <c r="AN2" s="110"/>
      <c r="AO2" s="110"/>
      <c r="AP2" s="110"/>
      <c r="AQ2" s="110"/>
      <c r="AR2" s="110"/>
      <c r="AS2" s="106"/>
      <c r="AT2" s="55"/>
      <c r="AV2" s="43" t="s">
        <v>158</v>
      </c>
      <c r="AW2" t="s">
        <v>179</v>
      </c>
      <c r="AX2" t="s">
        <v>180</v>
      </c>
    </row>
    <row r="3" spans="1:51" ht="24" customHeight="1">
      <c r="A3" s="137" t="s">
        <v>190</v>
      </c>
      <c r="B3" s="138"/>
      <c r="C3" s="139" t="s">
        <v>200</v>
      </c>
      <c r="D3" s="140"/>
      <c r="E3" s="140"/>
      <c r="F3" s="140"/>
      <c r="G3" s="140"/>
      <c r="H3" s="140"/>
      <c r="I3" s="141"/>
      <c r="J3" s="242" t="s">
        <v>202</v>
      </c>
      <c r="K3" s="243"/>
      <c r="L3" s="243"/>
      <c r="M3" s="243"/>
      <c r="N3" s="243"/>
      <c r="O3" s="244"/>
      <c r="P3" s="108" t="s">
        <v>203</v>
      </c>
      <c r="Q3" s="109"/>
      <c r="R3" s="109"/>
      <c r="S3" s="109"/>
      <c r="T3" s="109"/>
      <c r="U3" s="109"/>
      <c r="V3" s="109"/>
      <c r="W3" s="109"/>
      <c r="X3" s="109"/>
      <c r="Y3" s="109"/>
      <c r="Z3" s="109"/>
      <c r="AA3" s="109"/>
      <c r="AB3" s="109"/>
      <c r="AC3" s="109"/>
      <c r="AD3" s="109"/>
      <c r="AE3" s="171" t="s">
        <v>204</v>
      </c>
      <c r="AF3" s="171"/>
      <c r="AG3" s="171"/>
      <c r="AH3" s="171"/>
      <c r="AI3" s="171"/>
      <c r="AJ3" s="171"/>
      <c r="AK3" s="171"/>
      <c r="AL3" s="171"/>
      <c r="AM3" s="171"/>
      <c r="AN3" s="171"/>
      <c r="AO3" s="171"/>
      <c r="AP3" s="171"/>
      <c r="AQ3" s="171"/>
      <c r="AR3" s="171"/>
      <c r="AS3" s="172"/>
      <c r="AT3" s="56"/>
      <c r="AV3" s="43" t="s">
        <v>159</v>
      </c>
      <c r="AW3" t="s">
        <v>178</v>
      </c>
      <c r="AX3" t="s">
        <v>181</v>
      </c>
      <c r="AY3" t="s">
        <v>182</v>
      </c>
    </row>
    <row r="4" spans="1:51" ht="20.100000000000001" customHeight="1">
      <c r="A4" s="254" t="s">
        <v>191</v>
      </c>
      <c r="B4" s="255"/>
      <c r="C4" s="247">
        <v>430487680</v>
      </c>
      <c r="D4" s="248"/>
      <c r="E4" s="248"/>
      <c r="F4" s="248"/>
      <c r="G4" s="248"/>
      <c r="H4" s="248"/>
      <c r="I4" s="249"/>
      <c r="J4" s="258" t="s">
        <v>185</v>
      </c>
      <c r="K4" s="259"/>
      <c r="L4" s="259"/>
      <c r="M4" s="259"/>
      <c r="N4" s="259"/>
      <c r="O4" s="260"/>
      <c r="P4" s="186" t="s">
        <v>162</v>
      </c>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67"/>
      <c r="AT4" s="56"/>
      <c r="AV4" s="43" t="s">
        <v>160</v>
      </c>
      <c r="AW4" t="str">
        <f>AW3</f>
        <v>北西支部</v>
      </c>
      <c r="AX4" t="str">
        <f>AX3</f>
        <v>北東支部</v>
      </c>
      <c r="AY4" t="str">
        <f>AY3</f>
        <v>南房総支部</v>
      </c>
    </row>
    <row r="5" spans="1:51" ht="20.100000000000001" customHeight="1">
      <c r="A5" s="256" t="s">
        <v>184</v>
      </c>
      <c r="B5" s="257"/>
      <c r="C5" s="250"/>
      <c r="D5" s="251"/>
      <c r="E5" s="251"/>
      <c r="F5" s="251"/>
      <c r="G5" s="251"/>
      <c r="H5" s="251"/>
      <c r="I5" s="252"/>
      <c r="J5" s="220"/>
      <c r="K5" s="220"/>
      <c r="L5" s="220"/>
      <c r="M5" s="220"/>
      <c r="N5" s="220"/>
      <c r="O5" s="220"/>
      <c r="P5" s="187" t="s">
        <v>205</v>
      </c>
      <c r="Q5" s="188"/>
      <c r="R5" s="188"/>
      <c r="S5" s="188"/>
      <c r="T5" s="188"/>
      <c r="U5" s="188"/>
      <c r="V5" s="188"/>
      <c r="W5" s="188"/>
      <c r="X5" s="188"/>
      <c r="Y5" s="188"/>
      <c r="Z5" s="188"/>
      <c r="AA5" s="188"/>
      <c r="AB5" s="188"/>
      <c r="AC5" s="188"/>
      <c r="AD5" s="188"/>
      <c r="AE5" s="187" t="s">
        <v>206</v>
      </c>
      <c r="AF5" s="188"/>
      <c r="AG5" s="188"/>
      <c r="AH5" s="188"/>
      <c r="AI5" s="188"/>
      <c r="AJ5" s="188"/>
      <c r="AK5" s="189"/>
      <c r="AL5" s="189"/>
      <c r="AM5" s="189"/>
      <c r="AN5" s="189"/>
      <c r="AO5" s="189"/>
      <c r="AP5" s="189"/>
      <c r="AQ5" s="189"/>
      <c r="AR5" s="189"/>
      <c r="AS5" s="190"/>
      <c r="AT5" s="56"/>
      <c r="AV5" s="43" t="s">
        <v>161</v>
      </c>
      <c r="AW5" t="s">
        <v>186</v>
      </c>
    </row>
    <row r="6" spans="1:51" ht="22.5" customHeight="1">
      <c r="A6" s="94" t="s">
        <v>148</v>
      </c>
      <c r="B6" s="158"/>
      <c r="C6" s="162" t="s">
        <v>175</v>
      </c>
      <c r="D6" s="163"/>
      <c r="E6" s="164" t="s">
        <v>176</v>
      </c>
      <c r="F6" s="165"/>
      <c r="G6" s="221" t="s">
        <v>149</v>
      </c>
      <c r="H6" s="221"/>
      <c r="I6" s="221"/>
      <c r="J6" s="221" t="s">
        <v>14</v>
      </c>
      <c r="K6" s="221"/>
      <c r="L6" s="221"/>
      <c r="M6" s="221" t="s">
        <v>15</v>
      </c>
      <c r="N6" s="221"/>
      <c r="O6" s="221"/>
      <c r="P6" s="167" t="s">
        <v>163</v>
      </c>
      <c r="Q6" s="168"/>
      <c r="R6" s="168"/>
      <c r="S6" s="168"/>
      <c r="T6" s="168"/>
      <c r="U6" s="168"/>
      <c r="V6" s="168"/>
      <c r="W6" s="168"/>
      <c r="X6" s="168"/>
      <c r="Y6" s="168"/>
      <c r="Z6" s="168"/>
      <c r="AA6" s="168"/>
      <c r="AB6" s="168"/>
      <c r="AC6" s="168"/>
      <c r="AD6" s="168"/>
      <c r="AE6" s="168"/>
      <c r="AF6" s="168"/>
      <c r="AG6" s="168"/>
      <c r="AH6" s="168"/>
      <c r="AI6" s="168"/>
      <c r="AJ6" s="168"/>
      <c r="AK6" s="170" t="s">
        <v>164</v>
      </c>
      <c r="AL6" s="170"/>
      <c r="AM6" s="170"/>
      <c r="AN6" s="170"/>
      <c r="AO6" s="170"/>
      <c r="AP6" s="170"/>
      <c r="AQ6" s="170"/>
      <c r="AR6" s="170"/>
      <c r="AS6" s="170"/>
      <c r="AT6" s="57" t="s">
        <v>192</v>
      </c>
    </row>
    <row r="7" spans="1:51" ht="13.5" customHeight="1">
      <c r="A7" s="94"/>
      <c r="B7" s="158"/>
      <c r="C7" s="124" t="s">
        <v>209</v>
      </c>
      <c r="D7" s="125"/>
      <c r="E7" s="126" t="s">
        <v>210</v>
      </c>
      <c r="F7" s="127"/>
      <c r="G7" s="222">
        <v>507224886</v>
      </c>
      <c r="H7" s="222"/>
      <c r="I7" s="222"/>
      <c r="J7" s="222">
        <v>15978</v>
      </c>
      <c r="K7" s="222"/>
      <c r="L7" s="222"/>
      <c r="M7" s="222">
        <v>430246</v>
      </c>
      <c r="N7" s="222"/>
      <c r="O7" s="222"/>
      <c r="P7" s="194" t="s">
        <v>72</v>
      </c>
      <c r="Q7" s="195"/>
      <c r="R7" s="160" t="s">
        <v>211</v>
      </c>
      <c r="S7" s="161"/>
      <c r="T7" s="161"/>
      <c r="U7" s="161"/>
      <c r="V7" s="50" t="s">
        <v>73</v>
      </c>
      <c r="W7" s="150" t="s">
        <v>212</v>
      </c>
      <c r="X7" s="151"/>
      <c r="Y7" s="151"/>
      <c r="Z7" s="151"/>
      <c r="AA7" s="151"/>
      <c r="AB7" s="151"/>
      <c r="AC7" s="151"/>
      <c r="AD7" s="151"/>
      <c r="AE7" s="151"/>
      <c r="AF7" s="151"/>
      <c r="AG7" s="151"/>
      <c r="AH7" s="151"/>
      <c r="AI7" s="151"/>
      <c r="AJ7" s="151"/>
      <c r="AK7" s="58" t="s">
        <v>74</v>
      </c>
      <c r="AL7" s="83" t="s">
        <v>213</v>
      </c>
      <c r="AM7" s="84"/>
      <c r="AN7" s="84"/>
      <c r="AO7" s="84"/>
      <c r="AP7" s="84"/>
      <c r="AQ7" s="84"/>
      <c r="AR7" s="84"/>
      <c r="AS7" s="59" t="s">
        <v>75</v>
      </c>
      <c r="AT7" s="77">
        <v>57</v>
      </c>
    </row>
    <row r="8" spans="1:51" ht="18" customHeight="1">
      <c r="A8" s="94"/>
      <c r="B8" s="158"/>
      <c r="C8" s="128" t="s">
        <v>207</v>
      </c>
      <c r="D8" s="129"/>
      <c r="E8" s="130" t="s">
        <v>208</v>
      </c>
      <c r="F8" s="131"/>
      <c r="G8" s="222"/>
      <c r="H8" s="222"/>
      <c r="I8" s="222"/>
      <c r="J8" s="222"/>
      <c r="K8" s="222"/>
      <c r="L8" s="222"/>
      <c r="M8" s="222"/>
      <c r="N8" s="222"/>
      <c r="O8" s="222"/>
      <c r="P8" s="153" t="s">
        <v>224</v>
      </c>
      <c r="Q8" s="154"/>
      <c r="R8" s="154"/>
      <c r="S8" s="154"/>
      <c r="T8" s="154"/>
      <c r="U8" s="154"/>
      <c r="V8" s="154"/>
      <c r="W8" s="154"/>
      <c r="X8" s="154"/>
      <c r="Y8" s="154"/>
      <c r="Z8" s="154"/>
      <c r="AA8" s="154"/>
      <c r="AB8" s="154"/>
      <c r="AC8" s="154"/>
      <c r="AD8" s="154"/>
      <c r="AE8" s="154"/>
      <c r="AF8" s="154"/>
      <c r="AG8" s="154"/>
      <c r="AH8" s="154"/>
      <c r="AI8" s="154"/>
      <c r="AJ8" s="154"/>
      <c r="AK8" s="85" t="s">
        <v>214</v>
      </c>
      <c r="AL8" s="86"/>
      <c r="AM8" s="86"/>
      <c r="AN8" s="86"/>
      <c r="AO8" s="60" t="s">
        <v>76</v>
      </c>
      <c r="AP8" s="87" t="s">
        <v>215</v>
      </c>
      <c r="AQ8" s="86"/>
      <c r="AR8" s="86"/>
      <c r="AS8" s="88"/>
      <c r="AT8" s="77"/>
    </row>
    <row r="9" spans="1:51" ht="14.45" customHeight="1">
      <c r="A9" s="94" t="s">
        <v>150</v>
      </c>
      <c r="B9" s="158"/>
      <c r="C9" s="124" t="s">
        <v>216</v>
      </c>
      <c r="D9" s="125"/>
      <c r="E9" s="126" t="s">
        <v>217</v>
      </c>
      <c r="F9" s="127"/>
      <c r="G9" s="222">
        <v>507288023</v>
      </c>
      <c r="H9" s="222"/>
      <c r="I9" s="222"/>
      <c r="J9" s="222">
        <v>291133</v>
      </c>
      <c r="K9" s="222"/>
      <c r="L9" s="222"/>
      <c r="M9" s="222"/>
      <c r="N9" s="222"/>
      <c r="O9" s="222"/>
      <c r="P9" s="194" t="s">
        <v>72</v>
      </c>
      <c r="Q9" s="195"/>
      <c r="R9" s="224" t="s">
        <v>269</v>
      </c>
      <c r="S9" s="161"/>
      <c r="T9" s="161"/>
      <c r="U9" s="161"/>
      <c r="V9" s="50" t="s">
        <v>73</v>
      </c>
      <c r="W9" s="225" t="s">
        <v>270</v>
      </c>
      <c r="X9" s="151"/>
      <c r="Y9" s="151"/>
      <c r="Z9" s="151"/>
      <c r="AA9" s="151"/>
      <c r="AB9" s="151"/>
      <c r="AC9" s="151"/>
      <c r="AD9" s="151"/>
      <c r="AE9" s="151"/>
      <c r="AF9" s="151"/>
      <c r="AG9" s="151"/>
      <c r="AH9" s="151"/>
      <c r="AI9" s="151"/>
      <c r="AJ9" s="152"/>
      <c r="AK9" s="58" t="s">
        <v>193</v>
      </c>
      <c r="AL9" s="83" t="s">
        <v>272</v>
      </c>
      <c r="AM9" s="84"/>
      <c r="AN9" s="84"/>
      <c r="AO9" s="84"/>
      <c r="AP9" s="84"/>
      <c r="AQ9" s="84"/>
      <c r="AR9" s="84"/>
      <c r="AS9" s="59" t="s">
        <v>194</v>
      </c>
      <c r="AT9" s="78">
        <v>46</v>
      </c>
    </row>
    <row r="10" spans="1:51" ht="18" customHeight="1">
      <c r="A10" s="94"/>
      <c r="B10" s="158"/>
      <c r="C10" s="128" t="s">
        <v>218</v>
      </c>
      <c r="D10" s="129"/>
      <c r="E10" s="130" t="s">
        <v>219</v>
      </c>
      <c r="F10" s="131"/>
      <c r="G10" s="222"/>
      <c r="H10" s="222"/>
      <c r="I10" s="222"/>
      <c r="J10" s="222"/>
      <c r="K10" s="222"/>
      <c r="L10" s="222"/>
      <c r="M10" s="222"/>
      <c r="N10" s="222"/>
      <c r="O10" s="222"/>
      <c r="P10" s="169" t="s">
        <v>271</v>
      </c>
      <c r="Q10" s="154"/>
      <c r="R10" s="154"/>
      <c r="S10" s="154"/>
      <c r="T10" s="154"/>
      <c r="U10" s="154"/>
      <c r="V10" s="154"/>
      <c r="W10" s="154"/>
      <c r="X10" s="154"/>
      <c r="Y10" s="154"/>
      <c r="Z10" s="154"/>
      <c r="AA10" s="154"/>
      <c r="AB10" s="154"/>
      <c r="AC10" s="154"/>
      <c r="AD10" s="154"/>
      <c r="AE10" s="154"/>
      <c r="AF10" s="154"/>
      <c r="AG10" s="154"/>
      <c r="AH10" s="154"/>
      <c r="AI10" s="154"/>
      <c r="AJ10" s="166"/>
      <c r="AK10" s="85" t="s">
        <v>273</v>
      </c>
      <c r="AL10" s="86"/>
      <c r="AM10" s="86"/>
      <c r="AN10" s="86"/>
      <c r="AO10" s="60" t="s">
        <v>195</v>
      </c>
      <c r="AP10" s="87" t="s">
        <v>274</v>
      </c>
      <c r="AQ10" s="86"/>
      <c r="AR10" s="86"/>
      <c r="AS10" s="88"/>
      <c r="AT10" s="78"/>
    </row>
    <row r="11" spans="1:51" ht="14.45" customHeight="1">
      <c r="A11" s="94" t="s">
        <v>151</v>
      </c>
      <c r="B11" s="158"/>
      <c r="C11" s="124" t="s">
        <v>220</v>
      </c>
      <c r="D11" s="125"/>
      <c r="E11" s="126" t="s">
        <v>221</v>
      </c>
      <c r="F11" s="127"/>
      <c r="G11" s="222">
        <v>505653861</v>
      </c>
      <c r="H11" s="222"/>
      <c r="I11" s="222"/>
      <c r="J11" s="222"/>
      <c r="K11" s="222"/>
      <c r="L11" s="222"/>
      <c r="M11" s="222"/>
      <c r="N11" s="222"/>
      <c r="O11" s="222"/>
      <c r="P11" s="194" t="s">
        <v>72</v>
      </c>
      <c r="Q11" s="195"/>
      <c r="R11" s="160" t="s">
        <v>269</v>
      </c>
      <c r="S11" s="161"/>
      <c r="T11" s="161"/>
      <c r="U11" s="161"/>
      <c r="V11" s="50" t="s">
        <v>73</v>
      </c>
      <c r="W11" s="150" t="s">
        <v>275</v>
      </c>
      <c r="X11" s="151"/>
      <c r="Y11" s="151"/>
      <c r="Z11" s="151"/>
      <c r="AA11" s="151"/>
      <c r="AB11" s="151"/>
      <c r="AC11" s="151"/>
      <c r="AD11" s="151"/>
      <c r="AE11" s="151"/>
      <c r="AF11" s="151"/>
      <c r="AG11" s="151"/>
      <c r="AH11" s="151"/>
      <c r="AI11" s="151"/>
      <c r="AJ11" s="152"/>
      <c r="AK11" s="58" t="s">
        <v>193</v>
      </c>
      <c r="AL11" s="83" t="s">
        <v>272</v>
      </c>
      <c r="AM11" s="84"/>
      <c r="AN11" s="84"/>
      <c r="AO11" s="84"/>
      <c r="AP11" s="84"/>
      <c r="AQ11" s="84"/>
      <c r="AR11" s="84"/>
      <c r="AS11" s="59" t="s">
        <v>194</v>
      </c>
      <c r="AT11" s="78">
        <v>19</v>
      </c>
    </row>
    <row r="12" spans="1:51" ht="18" customHeight="1">
      <c r="A12" s="94"/>
      <c r="B12" s="158"/>
      <c r="C12" s="128" t="s">
        <v>222</v>
      </c>
      <c r="D12" s="129"/>
      <c r="E12" s="130" t="s">
        <v>223</v>
      </c>
      <c r="F12" s="131"/>
      <c r="G12" s="222"/>
      <c r="H12" s="222"/>
      <c r="I12" s="222"/>
      <c r="J12" s="222"/>
      <c r="K12" s="222"/>
      <c r="L12" s="222"/>
      <c r="M12" s="222"/>
      <c r="N12" s="222"/>
      <c r="O12" s="222"/>
      <c r="P12" s="153" t="s">
        <v>276</v>
      </c>
      <c r="Q12" s="154"/>
      <c r="R12" s="154"/>
      <c r="S12" s="154"/>
      <c r="T12" s="154"/>
      <c r="U12" s="154"/>
      <c r="V12" s="154"/>
      <c r="W12" s="154"/>
      <c r="X12" s="154"/>
      <c r="Y12" s="154"/>
      <c r="Z12" s="154"/>
      <c r="AA12" s="154"/>
      <c r="AB12" s="154"/>
      <c r="AC12" s="154"/>
      <c r="AD12" s="154"/>
      <c r="AE12" s="154"/>
      <c r="AF12" s="154"/>
      <c r="AG12" s="154"/>
      <c r="AH12" s="154"/>
      <c r="AI12" s="154"/>
      <c r="AJ12" s="166"/>
      <c r="AK12" s="85" t="s">
        <v>277</v>
      </c>
      <c r="AL12" s="86"/>
      <c r="AM12" s="86"/>
      <c r="AN12" s="86"/>
      <c r="AO12" s="60" t="s">
        <v>195</v>
      </c>
      <c r="AP12" s="87" t="s">
        <v>278</v>
      </c>
      <c r="AQ12" s="86"/>
      <c r="AR12" s="86"/>
      <c r="AS12" s="88"/>
      <c r="AT12" s="78"/>
    </row>
    <row r="13" spans="1:51" ht="15" customHeight="1">
      <c r="A13" s="94" t="s">
        <v>152</v>
      </c>
      <c r="B13" s="158"/>
      <c r="C13" s="196"/>
      <c r="D13" s="125"/>
      <c r="E13" s="125"/>
      <c r="F13" s="127"/>
      <c r="G13" s="228"/>
      <c r="H13" s="228"/>
      <c r="I13" s="228"/>
      <c r="J13" s="228"/>
      <c r="K13" s="228"/>
      <c r="L13" s="228"/>
      <c r="M13" s="228"/>
      <c r="N13" s="228"/>
      <c r="O13" s="228"/>
      <c r="P13" s="45"/>
      <c r="Q13" s="46"/>
      <c r="R13" s="180"/>
      <c r="S13" s="180"/>
      <c r="T13" s="180"/>
      <c r="U13" s="180"/>
      <c r="V13" s="47"/>
      <c r="W13" s="180"/>
      <c r="X13" s="180"/>
      <c r="Y13" s="180"/>
      <c r="Z13" s="180"/>
      <c r="AA13" s="180"/>
      <c r="AB13" s="180"/>
      <c r="AC13" s="180"/>
      <c r="AD13" s="180"/>
      <c r="AE13" s="180"/>
      <c r="AF13" s="180"/>
      <c r="AG13" s="180"/>
      <c r="AH13" s="180"/>
      <c r="AI13" s="180"/>
      <c r="AJ13" s="185"/>
      <c r="AK13" s="61"/>
      <c r="AL13" s="173"/>
      <c r="AM13" s="173"/>
      <c r="AN13" s="173"/>
      <c r="AO13" s="173"/>
      <c r="AP13" s="173"/>
      <c r="AQ13" s="173"/>
      <c r="AR13" s="173"/>
      <c r="AS13" s="62"/>
      <c r="AT13" s="79"/>
    </row>
    <row r="14" spans="1:51" ht="18" customHeight="1">
      <c r="A14" s="94"/>
      <c r="B14" s="158"/>
      <c r="C14" s="223"/>
      <c r="D14" s="129"/>
      <c r="E14" s="129"/>
      <c r="F14" s="131"/>
      <c r="G14" s="228"/>
      <c r="H14" s="228"/>
      <c r="I14" s="228"/>
      <c r="J14" s="228"/>
      <c r="K14" s="228"/>
      <c r="L14" s="228"/>
      <c r="M14" s="228"/>
      <c r="N14" s="228"/>
      <c r="O14" s="228"/>
      <c r="P14" s="174"/>
      <c r="Q14" s="175"/>
      <c r="R14" s="175"/>
      <c r="S14" s="175"/>
      <c r="T14" s="175"/>
      <c r="U14" s="175"/>
      <c r="V14" s="175"/>
      <c r="W14" s="175"/>
      <c r="X14" s="175"/>
      <c r="Y14" s="175"/>
      <c r="Z14" s="175"/>
      <c r="AA14" s="175"/>
      <c r="AB14" s="175"/>
      <c r="AC14" s="175"/>
      <c r="AD14" s="175"/>
      <c r="AE14" s="175"/>
      <c r="AF14" s="175"/>
      <c r="AG14" s="175"/>
      <c r="AH14" s="175"/>
      <c r="AI14" s="175"/>
      <c r="AJ14" s="176"/>
      <c r="AK14" s="177"/>
      <c r="AL14" s="178"/>
      <c r="AM14" s="178"/>
      <c r="AN14" s="178"/>
      <c r="AO14" s="63"/>
      <c r="AP14" s="178"/>
      <c r="AQ14" s="178"/>
      <c r="AR14" s="178"/>
      <c r="AS14" s="179"/>
      <c r="AT14" s="79"/>
    </row>
    <row r="15" spans="1:51" ht="15" customHeight="1">
      <c r="A15" s="229" t="s">
        <v>166</v>
      </c>
      <c r="B15" s="158"/>
      <c r="C15" s="124" t="s">
        <v>209</v>
      </c>
      <c r="D15" s="125"/>
      <c r="E15" s="126" t="s">
        <v>210</v>
      </c>
      <c r="F15" s="127"/>
      <c r="G15" s="228"/>
      <c r="H15" s="228"/>
      <c r="I15" s="228"/>
      <c r="J15" s="228"/>
      <c r="K15" s="228"/>
      <c r="L15" s="228"/>
      <c r="M15" s="228"/>
      <c r="N15" s="228"/>
      <c r="O15" s="228"/>
      <c r="P15" s="194" t="s">
        <v>72</v>
      </c>
      <c r="Q15" s="195"/>
      <c r="R15" s="160" t="s">
        <v>211</v>
      </c>
      <c r="S15" s="161"/>
      <c r="T15" s="161"/>
      <c r="U15" s="161"/>
      <c r="V15" s="49" t="s">
        <v>73</v>
      </c>
      <c r="W15" s="150" t="s">
        <v>212</v>
      </c>
      <c r="X15" s="151"/>
      <c r="Y15" s="151"/>
      <c r="Z15" s="151"/>
      <c r="AA15" s="151"/>
      <c r="AB15" s="151"/>
      <c r="AC15" s="151"/>
      <c r="AD15" s="151"/>
      <c r="AE15" s="151"/>
      <c r="AF15" s="151"/>
      <c r="AG15" s="151"/>
      <c r="AH15" s="151"/>
      <c r="AI15" s="151"/>
      <c r="AJ15" s="152"/>
      <c r="AK15" s="58" t="s">
        <v>193</v>
      </c>
      <c r="AL15" s="83" t="s">
        <v>213</v>
      </c>
      <c r="AM15" s="84"/>
      <c r="AN15" s="84"/>
      <c r="AO15" s="84"/>
      <c r="AP15" s="84"/>
      <c r="AQ15" s="84"/>
      <c r="AR15" s="84"/>
      <c r="AS15" s="59" t="s">
        <v>194</v>
      </c>
      <c r="AT15" s="78">
        <v>57</v>
      </c>
    </row>
    <row r="16" spans="1:51" ht="18" customHeight="1">
      <c r="A16" s="94"/>
      <c r="B16" s="158"/>
      <c r="C16" s="128" t="s">
        <v>207</v>
      </c>
      <c r="D16" s="129"/>
      <c r="E16" s="130" t="s">
        <v>208</v>
      </c>
      <c r="F16" s="131"/>
      <c r="G16" s="228"/>
      <c r="H16" s="228"/>
      <c r="I16" s="228"/>
      <c r="J16" s="228"/>
      <c r="K16" s="228"/>
      <c r="L16" s="228"/>
      <c r="M16" s="228"/>
      <c r="N16" s="228"/>
      <c r="O16" s="228"/>
      <c r="P16" s="153" t="s">
        <v>224</v>
      </c>
      <c r="Q16" s="154"/>
      <c r="R16" s="154"/>
      <c r="S16" s="154"/>
      <c r="T16" s="154"/>
      <c r="U16" s="154"/>
      <c r="V16" s="154"/>
      <c r="W16" s="154"/>
      <c r="X16" s="154"/>
      <c r="Y16" s="154"/>
      <c r="Z16" s="154"/>
      <c r="AA16" s="154"/>
      <c r="AB16" s="154"/>
      <c r="AC16" s="154"/>
      <c r="AD16" s="154"/>
      <c r="AE16" s="154"/>
      <c r="AF16" s="154"/>
      <c r="AG16" s="154"/>
      <c r="AH16" s="154"/>
      <c r="AI16" s="154"/>
      <c r="AJ16" s="154"/>
      <c r="AK16" s="85" t="s">
        <v>214</v>
      </c>
      <c r="AL16" s="86"/>
      <c r="AM16" s="86"/>
      <c r="AN16" s="86"/>
      <c r="AO16" s="60" t="s">
        <v>195</v>
      </c>
      <c r="AP16" s="87" t="s">
        <v>215</v>
      </c>
      <c r="AQ16" s="86"/>
      <c r="AR16" s="86"/>
      <c r="AS16" s="88"/>
      <c r="AT16" s="78"/>
    </row>
    <row r="17" spans="1:46">
      <c r="A17" s="94" t="s">
        <v>6</v>
      </c>
      <c r="B17" s="158"/>
      <c r="C17" s="214" t="str">
        <f>IF(P16="","",P16)</f>
        <v>千葉県松戸市小金原8-1-2</v>
      </c>
      <c r="D17" s="214"/>
      <c r="E17" s="214"/>
      <c r="F17" s="214"/>
      <c r="G17" s="214"/>
      <c r="H17" s="214"/>
      <c r="I17" s="214"/>
      <c r="J17" s="214"/>
      <c r="K17" s="214"/>
      <c r="L17" s="214"/>
      <c r="M17" s="214"/>
      <c r="N17" s="214"/>
      <c r="O17" s="214"/>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4"/>
      <c r="B18" s="158"/>
      <c r="C18" s="214"/>
      <c r="D18" s="214"/>
      <c r="E18" s="214"/>
      <c r="F18" s="214"/>
      <c r="G18" s="214"/>
      <c r="H18" s="214"/>
      <c r="I18" s="214"/>
      <c r="J18" s="214"/>
      <c r="K18" s="214"/>
      <c r="L18" s="214"/>
      <c r="M18" s="214"/>
      <c r="N18" s="214"/>
      <c r="O18" s="214"/>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4" t="s">
        <v>7</v>
      </c>
      <c r="B19" s="158"/>
      <c r="C19" s="214" t="str">
        <f>IF(AL15="","",AL15&amp;"-"&amp;AK16&amp;"-"&amp;AP16)</f>
        <v>090-3409-7006</v>
      </c>
      <c r="D19" s="214"/>
      <c r="E19" s="214"/>
      <c r="F19" s="214"/>
      <c r="G19" s="214"/>
      <c r="H19" s="214"/>
      <c r="I19" s="214"/>
      <c r="J19" s="214"/>
      <c r="K19" s="214"/>
      <c r="L19" s="214"/>
      <c r="M19" s="214"/>
      <c r="N19" s="214"/>
      <c r="O19" s="214"/>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4"/>
      <c r="B20" s="158"/>
      <c r="C20" s="214"/>
      <c r="D20" s="214"/>
      <c r="E20" s="214"/>
      <c r="F20" s="214"/>
      <c r="G20" s="214"/>
      <c r="H20" s="214"/>
      <c r="I20" s="214"/>
      <c r="J20" s="214"/>
      <c r="K20" s="214"/>
      <c r="L20" s="214"/>
      <c r="M20" s="214"/>
      <c r="N20" s="214"/>
      <c r="O20" s="214"/>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4" t="s">
        <v>153</v>
      </c>
      <c r="B21" s="158"/>
      <c r="C21" s="238">
        <v>90</v>
      </c>
      <c r="D21" s="230"/>
      <c r="E21" s="230">
        <v>3409</v>
      </c>
      <c r="F21" s="230"/>
      <c r="G21" s="230">
        <v>7006</v>
      </c>
      <c r="H21" s="230"/>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2"/>
      <c r="B22" s="253"/>
      <c r="C22" s="239"/>
      <c r="D22" s="231"/>
      <c r="E22" s="231"/>
      <c r="F22" s="231"/>
      <c r="G22" s="231"/>
      <c r="H22" s="231"/>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26" t="s">
        <v>198</v>
      </c>
      <c r="B23" s="156" t="s">
        <v>154</v>
      </c>
      <c r="C23" s="215" t="s">
        <v>173</v>
      </c>
      <c r="D23" s="216"/>
      <c r="E23" s="217" t="s">
        <v>174</v>
      </c>
      <c r="F23" s="218"/>
      <c r="G23" s="156" t="s">
        <v>155</v>
      </c>
      <c r="H23" s="156"/>
      <c r="I23" s="156" t="s">
        <v>156</v>
      </c>
      <c r="J23" s="156"/>
      <c r="K23" s="156"/>
      <c r="L23" s="156"/>
      <c r="M23" s="156" t="s">
        <v>157</v>
      </c>
      <c r="N23" s="156"/>
      <c r="O23" s="156"/>
      <c r="P23" s="155" t="s">
        <v>167</v>
      </c>
      <c r="Q23" s="156"/>
      <c r="R23" s="156"/>
      <c r="S23" s="156"/>
      <c r="T23" s="157"/>
      <c r="U23" s="44"/>
      <c r="V23" s="44"/>
      <c r="W23" s="44"/>
      <c r="X23" s="44"/>
      <c r="AH23" s="1"/>
      <c r="AI23" s="1"/>
      <c r="AJ23" s="1"/>
      <c r="AK23" s="1"/>
      <c r="AL23" s="1"/>
      <c r="AM23" s="1"/>
      <c r="AN23" s="1"/>
      <c r="AO23" s="1"/>
      <c r="AP23" s="1"/>
      <c r="AQ23" s="1"/>
      <c r="AR23" s="1"/>
      <c r="AS23" s="1"/>
    </row>
    <row r="24" spans="1:46" ht="14.1" customHeight="1">
      <c r="A24" s="227"/>
      <c r="B24" s="158"/>
      <c r="C24" s="203" t="s">
        <v>171</v>
      </c>
      <c r="D24" s="204"/>
      <c r="E24" s="205" t="s">
        <v>172</v>
      </c>
      <c r="F24" s="206"/>
      <c r="G24" s="158"/>
      <c r="H24" s="158"/>
      <c r="I24" s="158"/>
      <c r="J24" s="158"/>
      <c r="K24" s="158"/>
      <c r="L24" s="158"/>
      <c r="M24" s="158"/>
      <c r="N24" s="158"/>
      <c r="O24" s="158"/>
      <c r="P24" s="158"/>
      <c r="Q24" s="158"/>
      <c r="R24" s="158"/>
      <c r="S24" s="158"/>
      <c r="T24" s="159"/>
      <c r="U24" s="1"/>
      <c r="V24" s="1"/>
      <c r="W24" s="1"/>
      <c r="X24" s="1"/>
      <c r="Y24" s="142" t="s">
        <v>168</v>
      </c>
      <c r="Z24" s="107"/>
      <c r="AA24" s="107"/>
      <c r="AB24" s="107"/>
      <c r="AC24" s="107"/>
      <c r="AD24" s="107"/>
      <c r="AE24" s="107"/>
      <c r="AF24" s="107"/>
      <c r="AG24" s="143"/>
      <c r="AH24" s="1"/>
      <c r="AI24" s="1"/>
      <c r="AJ24" s="1"/>
      <c r="AK24" s="1"/>
      <c r="AL24" s="1"/>
      <c r="AM24" s="1"/>
      <c r="AN24" s="1"/>
      <c r="AO24" s="1"/>
      <c r="AP24" s="1"/>
      <c r="AQ24" s="1"/>
      <c r="AR24" s="1"/>
      <c r="AS24" s="1"/>
    </row>
    <row r="25" spans="1:46" ht="15.95" customHeight="1">
      <c r="A25" s="120">
        <v>1</v>
      </c>
      <c r="B25" s="219" t="s">
        <v>225</v>
      </c>
      <c r="C25" s="124" t="s">
        <v>226</v>
      </c>
      <c r="D25" s="125"/>
      <c r="E25" s="126" t="s">
        <v>227</v>
      </c>
      <c r="F25" s="127"/>
      <c r="G25" s="111">
        <v>6</v>
      </c>
      <c r="H25" s="112"/>
      <c r="I25" s="115" t="s">
        <v>230</v>
      </c>
      <c r="J25" s="116"/>
      <c r="K25" s="116"/>
      <c r="L25" s="112"/>
      <c r="M25" s="111">
        <v>515655908</v>
      </c>
      <c r="N25" s="116"/>
      <c r="O25" s="112"/>
      <c r="P25" s="111">
        <v>158</v>
      </c>
      <c r="Q25" s="116"/>
      <c r="R25" s="116"/>
      <c r="S25" s="116"/>
      <c r="T25" s="118"/>
      <c r="U25" s="1"/>
      <c r="V25" s="1"/>
      <c r="W25" s="1"/>
      <c r="X25" s="1"/>
      <c r="Y25" s="232">
        <v>14</v>
      </c>
      <c r="Z25" s="233"/>
      <c r="AA25" s="233"/>
      <c r="AB25" s="233"/>
      <c r="AC25" s="233"/>
      <c r="AD25" s="233"/>
      <c r="AE25" s="233"/>
      <c r="AF25" s="233"/>
      <c r="AG25" s="234"/>
      <c r="AH25" s="1"/>
      <c r="AI25" s="1"/>
      <c r="AJ25" s="1"/>
      <c r="AK25" s="1"/>
      <c r="AL25" s="1"/>
      <c r="AM25" s="1"/>
      <c r="AN25" s="1"/>
      <c r="AO25" s="1"/>
      <c r="AP25" s="1"/>
      <c r="AQ25" s="1"/>
      <c r="AR25" s="1"/>
      <c r="AS25" s="1"/>
    </row>
    <row r="26" spans="1:46" ht="20.100000000000001" customHeight="1" thickBot="1">
      <c r="A26" s="121"/>
      <c r="B26" s="123"/>
      <c r="C26" s="128" t="s">
        <v>228</v>
      </c>
      <c r="D26" s="129"/>
      <c r="E26" s="130" t="s">
        <v>229</v>
      </c>
      <c r="F26" s="131"/>
      <c r="G26" s="113"/>
      <c r="H26" s="114"/>
      <c r="I26" s="113"/>
      <c r="J26" s="117"/>
      <c r="K26" s="117"/>
      <c r="L26" s="114"/>
      <c r="M26" s="113"/>
      <c r="N26" s="117"/>
      <c r="O26" s="114"/>
      <c r="P26" s="113"/>
      <c r="Q26" s="117"/>
      <c r="R26" s="117"/>
      <c r="S26" s="117"/>
      <c r="T26" s="119"/>
      <c r="U26" s="1"/>
      <c r="V26" s="1"/>
      <c r="W26" s="1"/>
      <c r="X26" s="1"/>
      <c r="Y26" s="235"/>
      <c r="Z26" s="236"/>
      <c r="AA26" s="236"/>
      <c r="AB26" s="236"/>
      <c r="AC26" s="236"/>
      <c r="AD26" s="236"/>
      <c r="AE26" s="236"/>
      <c r="AF26" s="236"/>
      <c r="AG26" s="237"/>
      <c r="AH26" s="1"/>
      <c r="AI26" s="1"/>
      <c r="AJ26" s="1"/>
      <c r="AK26" s="1"/>
      <c r="AL26" s="1"/>
      <c r="AM26" s="1"/>
      <c r="AN26" s="1"/>
      <c r="AO26" s="1"/>
      <c r="AP26" s="1"/>
      <c r="AQ26" s="1"/>
      <c r="AR26" s="1"/>
      <c r="AS26" s="1"/>
    </row>
    <row r="27" spans="1:46" ht="15.95" customHeight="1">
      <c r="A27" s="120">
        <v>2</v>
      </c>
      <c r="B27" s="122">
        <v>2</v>
      </c>
      <c r="C27" s="124" t="s">
        <v>231</v>
      </c>
      <c r="D27" s="125"/>
      <c r="E27" s="126" t="s">
        <v>232</v>
      </c>
      <c r="F27" s="127"/>
      <c r="G27" s="111">
        <v>6</v>
      </c>
      <c r="H27" s="112"/>
      <c r="I27" s="115" t="s">
        <v>235</v>
      </c>
      <c r="J27" s="116"/>
      <c r="K27" s="116"/>
      <c r="L27" s="112"/>
      <c r="M27" s="111">
        <v>516994097</v>
      </c>
      <c r="N27" s="116"/>
      <c r="O27" s="112"/>
      <c r="P27" s="111">
        <v>147</v>
      </c>
      <c r="Q27" s="116"/>
      <c r="R27" s="116"/>
      <c r="S27" s="116"/>
      <c r="T27" s="11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1"/>
      <c r="B28" s="123"/>
      <c r="C28" s="128" t="s">
        <v>233</v>
      </c>
      <c r="D28" s="129"/>
      <c r="E28" s="130" t="s">
        <v>234</v>
      </c>
      <c r="F28" s="131"/>
      <c r="G28" s="113"/>
      <c r="H28" s="114"/>
      <c r="I28" s="113"/>
      <c r="J28" s="117"/>
      <c r="K28" s="117"/>
      <c r="L28" s="114"/>
      <c r="M28" s="113"/>
      <c r="N28" s="117"/>
      <c r="O28" s="114"/>
      <c r="P28" s="113"/>
      <c r="Q28" s="117"/>
      <c r="R28" s="117"/>
      <c r="S28" s="117"/>
      <c r="T28" s="11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0">
        <v>3</v>
      </c>
      <c r="B29" s="122">
        <v>3</v>
      </c>
      <c r="C29" s="124" t="s">
        <v>245</v>
      </c>
      <c r="D29" s="125"/>
      <c r="E29" s="126" t="s">
        <v>246</v>
      </c>
      <c r="F29" s="127"/>
      <c r="G29" s="111">
        <v>6</v>
      </c>
      <c r="H29" s="112"/>
      <c r="I29" s="115" t="s">
        <v>238</v>
      </c>
      <c r="J29" s="116"/>
      <c r="K29" s="116"/>
      <c r="L29" s="112"/>
      <c r="M29" s="111">
        <v>516994118</v>
      </c>
      <c r="N29" s="116"/>
      <c r="O29" s="112"/>
      <c r="P29" s="111">
        <v>150</v>
      </c>
      <c r="Q29" s="116"/>
      <c r="R29" s="116"/>
      <c r="S29" s="116"/>
      <c r="T29" s="11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1"/>
      <c r="B30" s="123"/>
      <c r="C30" s="128" t="s">
        <v>247</v>
      </c>
      <c r="D30" s="129"/>
      <c r="E30" s="130" t="s">
        <v>248</v>
      </c>
      <c r="F30" s="131"/>
      <c r="G30" s="113"/>
      <c r="H30" s="114"/>
      <c r="I30" s="113"/>
      <c r="J30" s="117"/>
      <c r="K30" s="117"/>
      <c r="L30" s="114"/>
      <c r="M30" s="113"/>
      <c r="N30" s="117"/>
      <c r="O30" s="114"/>
      <c r="P30" s="113"/>
      <c r="Q30" s="117"/>
      <c r="R30" s="117"/>
      <c r="S30" s="117"/>
      <c r="T30" s="11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0">
        <v>4</v>
      </c>
      <c r="B31" s="122">
        <v>4</v>
      </c>
      <c r="C31" s="124" t="s">
        <v>240</v>
      </c>
      <c r="D31" s="125"/>
      <c r="E31" s="126" t="s">
        <v>241</v>
      </c>
      <c r="F31" s="127"/>
      <c r="G31" s="111">
        <v>6</v>
      </c>
      <c r="H31" s="112"/>
      <c r="I31" s="115" t="s">
        <v>242</v>
      </c>
      <c r="J31" s="116"/>
      <c r="K31" s="116"/>
      <c r="L31" s="112"/>
      <c r="M31" s="111">
        <v>518430528</v>
      </c>
      <c r="N31" s="116"/>
      <c r="O31" s="112"/>
      <c r="P31" s="111">
        <v>147</v>
      </c>
      <c r="Q31" s="116"/>
      <c r="R31" s="116"/>
      <c r="S31" s="116"/>
      <c r="T31" s="11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1"/>
      <c r="B32" s="123"/>
      <c r="C32" s="128" t="s">
        <v>243</v>
      </c>
      <c r="D32" s="129"/>
      <c r="E32" s="130" t="s">
        <v>244</v>
      </c>
      <c r="F32" s="131"/>
      <c r="G32" s="113"/>
      <c r="H32" s="114"/>
      <c r="I32" s="113"/>
      <c r="J32" s="117"/>
      <c r="K32" s="117"/>
      <c r="L32" s="114"/>
      <c r="M32" s="113"/>
      <c r="N32" s="117"/>
      <c r="O32" s="114"/>
      <c r="P32" s="113"/>
      <c r="Q32" s="117"/>
      <c r="R32" s="117"/>
      <c r="S32" s="117"/>
      <c r="T32" s="119"/>
      <c r="U32" s="1"/>
      <c r="V32" s="1"/>
      <c r="W32" s="1"/>
      <c r="X32" s="1"/>
      <c r="Y32" s="142" t="s">
        <v>197</v>
      </c>
      <c r="Z32" s="107"/>
      <c r="AA32" s="107"/>
      <c r="AB32" s="107"/>
      <c r="AC32" s="107"/>
      <c r="AD32" s="107"/>
      <c r="AE32" s="107"/>
      <c r="AF32" s="107"/>
      <c r="AG32" s="143"/>
      <c r="AH32" s="1"/>
      <c r="AI32" s="1"/>
      <c r="AJ32" s="1"/>
      <c r="AK32" s="1"/>
      <c r="AL32" s="1"/>
      <c r="AM32" s="1"/>
      <c r="AN32" s="1"/>
      <c r="AO32" s="1"/>
      <c r="AP32" s="1"/>
      <c r="AQ32" s="1"/>
      <c r="AR32" s="1"/>
      <c r="AS32" s="1"/>
    </row>
    <row r="33" spans="1:45" ht="15.95" customHeight="1">
      <c r="A33" s="120">
        <v>5</v>
      </c>
      <c r="B33" s="122">
        <v>5</v>
      </c>
      <c r="C33" s="124" t="s">
        <v>236</v>
      </c>
      <c r="D33" s="125"/>
      <c r="E33" s="126" t="s">
        <v>237</v>
      </c>
      <c r="F33" s="127"/>
      <c r="G33" s="111">
        <v>6</v>
      </c>
      <c r="H33" s="112"/>
      <c r="I33" s="115" t="s">
        <v>238</v>
      </c>
      <c r="J33" s="116"/>
      <c r="K33" s="116"/>
      <c r="L33" s="112"/>
      <c r="M33" s="111">
        <v>516994123</v>
      </c>
      <c r="N33" s="116"/>
      <c r="O33" s="112"/>
      <c r="P33" s="111">
        <v>138</v>
      </c>
      <c r="Q33" s="116"/>
      <c r="R33" s="116"/>
      <c r="S33" s="116"/>
      <c r="T33" s="118"/>
      <c r="U33" s="1"/>
      <c r="V33" s="1"/>
      <c r="W33" s="1"/>
      <c r="X33" s="1"/>
      <c r="Y33" s="144">
        <v>1</v>
      </c>
      <c r="Z33" s="145"/>
      <c r="AA33" s="145"/>
      <c r="AB33" s="145"/>
      <c r="AC33" s="145"/>
      <c r="AD33" s="145"/>
      <c r="AE33" s="145"/>
      <c r="AF33" s="145"/>
      <c r="AG33" s="146"/>
      <c r="AH33" s="1"/>
      <c r="AI33" s="1"/>
      <c r="AJ33" s="1"/>
      <c r="AK33" s="1"/>
      <c r="AL33" s="1"/>
      <c r="AM33" s="1"/>
      <c r="AN33" s="1"/>
      <c r="AO33" s="1"/>
      <c r="AP33" s="1"/>
      <c r="AQ33" s="1"/>
      <c r="AR33" s="1"/>
      <c r="AS33" s="1"/>
    </row>
    <row r="34" spans="1:45" ht="20.100000000000001" customHeight="1" thickBot="1">
      <c r="A34" s="121"/>
      <c r="B34" s="123"/>
      <c r="C34" s="128" t="s">
        <v>239</v>
      </c>
      <c r="D34" s="129"/>
      <c r="E34" s="130" t="s">
        <v>282</v>
      </c>
      <c r="F34" s="131"/>
      <c r="G34" s="113"/>
      <c r="H34" s="114"/>
      <c r="I34" s="113"/>
      <c r="J34" s="117"/>
      <c r="K34" s="117"/>
      <c r="L34" s="114"/>
      <c r="M34" s="113"/>
      <c r="N34" s="117"/>
      <c r="O34" s="114"/>
      <c r="P34" s="113"/>
      <c r="Q34" s="117"/>
      <c r="R34" s="117"/>
      <c r="S34" s="117"/>
      <c r="T34" s="119"/>
      <c r="U34" s="1"/>
      <c r="V34" s="1"/>
      <c r="W34" s="1"/>
      <c r="X34" s="1"/>
      <c r="Y34" s="147"/>
      <c r="Z34" s="148"/>
      <c r="AA34" s="148"/>
      <c r="AB34" s="148"/>
      <c r="AC34" s="148"/>
      <c r="AD34" s="148"/>
      <c r="AE34" s="148"/>
      <c r="AF34" s="148"/>
      <c r="AG34" s="149"/>
      <c r="AH34" s="1"/>
      <c r="AI34" s="1"/>
      <c r="AJ34" s="1"/>
      <c r="AK34" s="1"/>
      <c r="AL34" s="1"/>
      <c r="AM34" s="1"/>
      <c r="AN34" s="1"/>
      <c r="AO34" s="1"/>
      <c r="AP34" s="1"/>
      <c r="AQ34" s="1"/>
      <c r="AR34" s="1"/>
      <c r="AS34" s="1"/>
    </row>
    <row r="35" spans="1:45" ht="15.95" customHeight="1">
      <c r="A35" s="120">
        <v>6</v>
      </c>
      <c r="B35" s="122">
        <v>6</v>
      </c>
      <c r="C35" s="124" t="s">
        <v>253</v>
      </c>
      <c r="D35" s="125"/>
      <c r="E35" s="126" t="s">
        <v>227</v>
      </c>
      <c r="F35" s="127"/>
      <c r="G35" s="111">
        <v>5</v>
      </c>
      <c r="H35" s="112"/>
      <c r="I35" s="115" t="s">
        <v>283</v>
      </c>
      <c r="J35" s="116"/>
      <c r="K35" s="116"/>
      <c r="L35" s="112"/>
      <c r="M35" s="111">
        <v>514635802</v>
      </c>
      <c r="N35" s="116"/>
      <c r="O35" s="112"/>
      <c r="P35" s="111">
        <v>140</v>
      </c>
      <c r="Q35" s="116"/>
      <c r="R35" s="116"/>
      <c r="S35" s="116"/>
      <c r="T35" s="11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1"/>
      <c r="B36" s="123"/>
      <c r="C36" s="128" t="s">
        <v>254</v>
      </c>
      <c r="D36" s="129"/>
      <c r="E36" s="130" t="s">
        <v>229</v>
      </c>
      <c r="F36" s="131"/>
      <c r="G36" s="113"/>
      <c r="H36" s="114"/>
      <c r="I36" s="113"/>
      <c r="J36" s="117"/>
      <c r="K36" s="117"/>
      <c r="L36" s="114"/>
      <c r="M36" s="113"/>
      <c r="N36" s="117"/>
      <c r="O36" s="114"/>
      <c r="P36" s="113"/>
      <c r="Q36" s="117"/>
      <c r="R36" s="117"/>
      <c r="S36" s="117"/>
      <c r="T36" s="11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0">
        <v>7</v>
      </c>
      <c r="B37" s="122">
        <v>7</v>
      </c>
      <c r="C37" s="124" t="s">
        <v>249</v>
      </c>
      <c r="D37" s="125"/>
      <c r="E37" s="126" t="s">
        <v>250</v>
      </c>
      <c r="F37" s="127"/>
      <c r="G37" s="111">
        <v>5</v>
      </c>
      <c r="H37" s="112"/>
      <c r="I37" s="115" t="s">
        <v>284</v>
      </c>
      <c r="J37" s="116"/>
      <c r="K37" s="116"/>
      <c r="L37" s="112"/>
      <c r="M37" s="111">
        <v>514635811</v>
      </c>
      <c r="N37" s="116"/>
      <c r="O37" s="112"/>
      <c r="P37" s="111">
        <v>135</v>
      </c>
      <c r="Q37" s="116"/>
      <c r="R37" s="116"/>
      <c r="S37" s="116"/>
      <c r="T37" s="11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1"/>
      <c r="B38" s="123"/>
      <c r="C38" s="128" t="s">
        <v>251</v>
      </c>
      <c r="D38" s="129"/>
      <c r="E38" s="130" t="s">
        <v>252</v>
      </c>
      <c r="F38" s="131"/>
      <c r="G38" s="113"/>
      <c r="H38" s="114"/>
      <c r="I38" s="113"/>
      <c r="J38" s="117"/>
      <c r="K38" s="117"/>
      <c r="L38" s="114"/>
      <c r="M38" s="113"/>
      <c r="N38" s="117"/>
      <c r="O38" s="114"/>
      <c r="P38" s="113"/>
      <c r="Q38" s="117"/>
      <c r="R38" s="117"/>
      <c r="S38" s="117"/>
      <c r="T38" s="11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0">
        <v>8</v>
      </c>
      <c r="B39" s="122">
        <v>8</v>
      </c>
      <c r="C39" s="124" t="s">
        <v>255</v>
      </c>
      <c r="D39" s="125"/>
      <c r="E39" s="126" t="s">
        <v>256</v>
      </c>
      <c r="F39" s="127"/>
      <c r="G39" s="111">
        <v>4</v>
      </c>
      <c r="H39" s="112"/>
      <c r="I39" s="115" t="s">
        <v>279</v>
      </c>
      <c r="J39" s="116"/>
      <c r="K39" s="116"/>
      <c r="L39" s="112"/>
      <c r="M39" s="111">
        <v>516773002</v>
      </c>
      <c r="N39" s="116"/>
      <c r="O39" s="112"/>
      <c r="P39" s="111">
        <v>142</v>
      </c>
      <c r="Q39" s="116"/>
      <c r="R39" s="116"/>
      <c r="S39" s="116"/>
      <c r="T39" s="11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1"/>
      <c r="B40" s="123"/>
      <c r="C40" s="128" t="s">
        <v>257</v>
      </c>
      <c r="D40" s="129"/>
      <c r="E40" s="130" t="s">
        <v>264</v>
      </c>
      <c r="F40" s="131"/>
      <c r="G40" s="113"/>
      <c r="H40" s="114"/>
      <c r="I40" s="113"/>
      <c r="J40" s="117"/>
      <c r="K40" s="117"/>
      <c r="L40" s="114"/>
      <c r="M40" s="113"/>
      <c r="N40" s="117"/>
      <c r="O40" s="114"/>
      <c r="P40" s="113"/>
      <c r="Q40" s="117"/>
      <c r="R40" s="117"/>
      <c r="S40" s="117"/>
      <c r="T40" s="11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0">
        <v>9</v>
      </c>
      <c r="B41" s="122">
        <v>9</v>
      </c>
      <c r="C41" s="124" t="s">
        <v>259</v>
      </c>
      <c r="D41" s="125"/>
      <c r="E41" s="126" t="s">
        <v>260</v>
      </c>
      <c r="F41" s="127"/>
      <c r="G41" s="111">
        <v>4</v>
      </c>
      <c r="H41" s="112"/>
      <c r="I41" s="115" t="s">
        <v>267</v>
      </c>
      <c r="J41" s="116"/>
      <c r="K41" s="116"/>
      <c r="L41" s="112"/>
      <c r="M41" s="111">
        <v>518885632</v>
      </c>
      <c r="N41" s="116"/>
      <c r="O41" s="112"/>
      <c r="P41" s="111">
        <v>141</v>
      </c>
      <c r="Q41" s="116"/>
      <c r="R41" s="116"/>
      <c r="S41" s="116"/>
      <c r="T41" s="11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1"/>
      <c r="B42" s="123"/>
      <c r="C42" s="128" t="s">
        <v>258</v>
      </c>
      <c r="D42" s="129"/>
      <c r="E42" s="130" t="s">
        <v>261</v>
      </c>
      <c r="F42" s="131"/>
      <c r="G42" s="113"/>
      <c r="H42" s="114"/>
      <c r="I42" s="113"/>
      <c r="J42" s="117"/>
      <c r="K42" s="117"/>
      <c r="L42" s="114"/>
      <c r="M42" s="113"/>
      <c r="N42" s="117"/>
      <c r="O42" s="114"/>
      <c r="P42" s="113"/>
      <c r="Q42" s="117"/>
      <c r="R42" s="117"/>
      <c r="S42" s="117"/>
      <c r="T42" s="11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0">
        <v>10</v>
      </c>
      <c r="B43" s="122">
        <v>10</v>
      </c>
      <c r="C43" s="124" t="s">
        <v>287</v>
      </c>
      <c r="D43" s="125"/>
      <c r="E43" s="126" t="s">
        <v>260</v>
      </c>
      <c r="F43" s="127"/>
      <c r="G43" s="111">
        <v>4</v>
      </c>
      <c r="H43" s="112"/>
      <c r="I43" s="115" t="s">
        <v>288</v>
      </c>
      <c r="J43" s="116"/>
      <c r="K43" s="116"/>
      <c r="L43" s="112"/>
      <c r="M43" s="111">
        <v>518885649</v>
      </c>
      <c r="N43" s="116"/>
      <c r="O43" s="112"/>
      <c r="P43" s="111">
        <v>138</v>
      </c>
      <c r="Q43" s="116"/>
      <c r="R43" s="116"/>
      <c r="S43" s="116"/>
      <c r="T43" s="11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1"/>
      <c r="B44" s="123"/>
      <c r="C44" s="128" t="s">
        <v>285</v>
      </c>
      <c r="D44" s="129"/>
      <c r="E44" s="130" t="s">
        <v>286</v>
      </c>
      <c r="F44" s="131"/>
      <c r="G44" s="113"/>
      <c r="H44" s="114"/>
      <c r="I44" s="113"/>
      <c r="J44" s="117"/>
      <c r="K44" s="117"/>
      <c r="L44" s="114"/>
      <c r="M44" s="113"/>
      <c r="N44" s="117"/>
      <c r="O44" s="114"/>
      <c r="P44" s="113"/>
      <c r="Q44" s="117"/>
      <c r="R44" s="117"/>
      <c r="S44" s="117"/>
      <c r="T44" s="11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0">
        <v>11</v>
      </c>
      <c r="B45" s="122">
        <v>11</v>
      </c>
      <c r="C45" s="124" t="s">
        <v>262</v>
      </c>
      <c r="D45" s="125"/>
      <c r="E45" s="126" t="s">
        <v>295</v>
      </c>
      <c r="F45" s="127"/>
      <c r="G45" s="111">
        <v>4</v>
      </c>
      <c r="H45" s="112"/>
      <c r="I45" s="115" t="s">
        <v>280</v>
      </c>
      <c r="J45" s="116"/>
      <c r="K45" s="116"/>
      <c r="L45" s="112"/>
      <c r="M45" s="111">
        <v>518430559</v>
      </c>
      <c r="N45" s="116"/>
      <c r="O45" s="112"/>
      <c r="P45" s="111">
        <v>128</v>
      </c>
      <c r="Q45" s="116"/>
      <c r="R45" s="116"/>
      <c r="S45" s="116"/>
      <c r="T45" s="11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1"/>
      <c r="B46" s="123"/>
      <c r="C46" s="128" t="s">
        <v>263</v>
      </c>
      <c r="D46" s="129"/>
      <c r="E46" s="130" t="s">
        <v>295</v>
      </c>
      <c r="F46" s="131"/>
      <c r="G46" s="113"/>
      <c r="H46" s="114"/>
      <c r="I46" s="113"/>
      <c r="J46" s="117"/>
      <c r="K46" s="117"/>
      <c r="L46" s="114"/>
      <c r="M46" s="113"/>
      <c r="N46" s="117"/>
      <c r="O46" s="114"/>
      <c r="P46" s="113"/>
      <c r="Q46" s="117"/>
      <c r="R46" s="117"/>
      <c r="S46" s="117"/>
      <c r="T46" s="11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0">
        <v>12</v>
      </c>
      <c r="B47" s="122">
        <v>12</v>
      </c>
      <c r="C47" s="124" t="s">
        <v>240</v>
      </c>
      <c r="D47" s="125"/>
      <c r="E47" s="126" t="s">
        <v>250</v>
      </c>
      <c r="F47" s="127"/>
      <c r="G47" s="111">
        <v>3</v>
      </c>
      <c r="H47" s="112"/>
      <c r="I47" s="115" t="s">
        <v>242</v>
      </c>
      <c r="J47" s="116"/>
      <c r="K47" s="116"/>
      <c r="L47" s="112"/>
      <c r="M47" s="111">
        <v>518430542</v>
      </c>
      <c r="N47" s="116"/>
      <c r="O47" s="112"/>
      <c r="P47" s="111">
        <v>132</v>
      </c>
      <c r="Q47" s="116"/>
      <c r="R47" s="116"/>
      <c r="S47" s="116"/>
      <c r="T47" s="11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08"/>
      <c r="B48" s="123"/>
      <c r="C48" s="128" t="s">
        <v>243</v>
      </c>
      <c r="D48" s="129"/>
      <c r="E48" s="130" t="s">
        <v>252</v>
      </c>
      <c r="F48" s="131"/>
      <c r="G48" s="113"/>
      <c r="H48" s="114"/>
      <c r="I48" s="113"/>
      <c r="J48" s="117"/>
      <c r="K48" s="117"/>
      <c r="L48" s="114"/>
      <c r="M48" s="113"/>
      <c r="N48" s="117"/>
      <c r="O48" s="114"/>
      <c r="P48" s="113"/>
      <c r="Q48" s="117"/>
      <c r="R48" s="117"/>
      <c r="S48" s="117"/>
      <c r="T48" s="119"/>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3">
        <v>13</v>
      </c>
      <c r="B49" s="122">
        <v>13</v>
      </c>
      <c r="C49" s="124" t="s">
        <v>226</v>
      </c>
      <c r="D49" s="125"/>
      <c r="E49" s="126" t="s">
        <v>265</v>
      </c>
      <c r="F49" s="127"/>
      <c r="G49" s="111">
        <v>3</v>
      </c>
      <c r="H49" s="112"/>
      <c r="I49" s="115" t="s">
        <v>268</v>
      </c>
      <c r="J49" s="116"/>
      <c r="K49" s="116"/>
      <c r="L49" s="112"/>
      <c r="M49" s="111">
        <v>516774934</v>
      </c>
      <c r="N49" s="116"/>
      <c r="O49" s="112"/>
      <c r="P49" s="111">
        <v>128</v>
      </c>
      <c r="Q49" s="116"/>
      <c r="R49" s="116"/>
      <c r="S49" s="116"/>
      <c r="T49" s="11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thickBot="1">
      <c r="A50" s="94"/>
      <c r="B50" s="209"/>
      <c r="C50" s="210" t="s">
        <v>266</v>
      </c>
      <c r="D50" s="211"/>
      <c r="E50" s="212" t="s">
        <v>281</v>
      </c>
      <c r="F50" s="213"/>
      <c r="G50" s="191"/>
      <c r="H50" s="207"/>
      <c r="I50" s="191"/>
      <c r="J50" s="192"/>
      <c r="K50" s="192"/>
      <c r="L50" s="207"/>
      <c r="M50" s="191"/>
      <c r="N50" s="192"/>
      <c r="O50" s="207"/>
      <c r="P50" s="191"/>
      <c r="Q50" s="192"/>
      <c r="R50" s="192"/>
      <c r="S50" s="192"/>
      <c r="T50" s="19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4">
        <v>14</v>
      </c>
      <c r="B51" s="95">
        <v>14</v>
      </c>
      <c r="C51" s="447" t="s">
        <v>292</v>
      </c>
      <c r="D51" s="96"/>
      <c r="E51" s="448" t="s">
        <v>293</v>
      </c>
      <c r="F51" s="97"/>
      <c r="G51" s="89">
        <v>3</v>
      </c>
      <c r="H51" s="91"/>
      <c r="I51" s="449" t="s">
        <v>294</v>
      </c>
      <c r="J51" s="90"/>
      <c r="K51" s="90"/>
      <c r="L51" s="91"/>
      <c r="M51" s="89">
        <v>519055799</v>
      </c>
      <c r="N51" s="90"/>
      <c r="O51" s="91"/>
      <c r="P51" s="89">
        <v>132</v>
      </c>
      <c r="Q51" s="90"/>
      <c r="R51" s="90"/>
      <c r="S51" s="90"/>
      <c r="T51" s="92"/>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2"/>
      <c r="B52" s="103"/>
      <c r="C52" s="445" t="s">
        <v>290</v>
      </c>
      <c r="D52" s="104"/>
      <c r="E52" s="446" t="s">
        <v>291</v>
      </c>
      <c r="F52" s="105"/>
      <c r="G52" s="98"/>
      <c r="H52" s="99"/>
      <c r="I52" s="98"/>
      <c r="J52" s="100"/>
      <c r="K52" s="100"/>
      <c r="L52" s="99"/>
      <c r="M52" s="98"/>
      <c r="N52" s="100"/>
      <c r="O52" s="99"/>
      <c r="P52" s="98"/>
      <c r="Q52" s="100"/>
      <c r="R52" s="100"/>
      <c r="S52" s="100"/>
      <c r="T52" s="10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97" t="s">
        <v>170</v>
      </c>
      <c r="B54" s="198"/>
      <c r="C54" s="198"/>
      <c r="D54" s="198"/>
      <c r="E54" s="198"/>
      <c r="F54" s="198"/>
      <c r="G54" s="198"/>
      <c r="H54" s="198"/>
      <c r="I54" s="198"/>
      <c r="J54" s="198"/>
      <c r="K54" s="198"/>
      <c r="L54" s="198"/>
      <c r="M54" s="198"/>
      <c r="N54" s="198"/>
      <c r="O54" s="198"/>
      <c r="P54" s="198"/>
      <c r="Q54" s="198"/>
      <c r="R54" s="198"/>
      <c r="S54" s="198"/>
      <c r="T54" s="199"/>
      <c r="U54" s="22"/>
      <c r="V54" s="181" t="s">
        <v>188</v>
      </c>
      <c r="W54" s="182"/>
      <c r="X54" s="182"/>
      <c r="Y54" s="182"/>
      <c r="Z54" s="182"/>
      <c r="AA54" s="182"/>
      <c r="AB54" s="182"/>
      <c r="AC54" s="182"/>
      <c r="AD54" s="182"/>
      <c r="AE54" s="182"/>
      <c r="AF54" s="183"/>
      <c r="AG54" s="184"/>
      <c r="AH54" s="184"/>
      <c r="AI54" s="184"/>
      <c r="AJ54" s="184"/>
      <c r="AK54" s="1"/>
      <c r="AL54" s="1"/>
      <c r="AM54" s="1"/>
      <c r="AN54" s="1"/>
      <c r="AO54" s="1"/>
      <c r="AP54" s="1"/>
      <c r="AQ54" s="1"/>
      <c r="AR54" s="1"/>
      <c r="AS54" s="1"/>
    </row>
    <row r="55" spans="1:45" ht="87.95" customHeight="1" thickBot="1">
      <c r="A55" s="200" t="s">
        <v>289</v>
      </c>
      <c r="B55" s="201"/>
      <c r="C55" s="201"/>
      <c r="D55" s="201"/>
      <c r="E55" s="201"/>
      <c r="F55" s="201"/>
      <c r="G55" s="201"/>
      <c r="H55" s="201"/>
      <c r="I55" s="201"/>
      <c r="J55" s="201"/>
      <c r="K55" s="201"/>
      <c r="L55" s="201"/>
      <c r="M55" s="201"/>
      <c r="N55" s="201"/>
      <c r="O55" s="201"/>
      <c r="P55" s="201"/>
      <c r="Q55" s="201"/>
      <c r="R55" s="201"/>
      <c r="S55" s="201"/>
      <c r="T55" s="202"/>
      <c r="U55" s="22"/>
      <c r="V55" s="80">
        <f>LEN(A55)</f>
        <v>98</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1" t="s">
        <v>24</v>
      </c>
      <c r="B1" s="261"/>
      <c r="C1" s="261"/>
      <c r="D1" s="261"/>
      <c r="E1" s="261"/>
      <c r="F1" s="261"/>
      <c r="G1" s="261"/>
      <c r="H1" s="261"/>
      <c r="I1" s="261"/>
      <c r="J1" s="261"/>
      <c r="K1" s="261"/>
      <c r="L1" s="261"/>
      <c r="M1" s="261"/>
      <c r="N1" s="261"/>
      <c r="O1" s="261"/>
    </row>
    <row r="2" spans="1:15">
      <c r="A2" s="262" t="s">
        <v>0</v>
      </c>
      <c r="B2" s="262"/>
      <c r="C2" s="273" t="str">
        <f>IF(入力!C3="","",入力!C3)</f>
        <v>小金原ＪＶＣブルーウィングス</v>
      </c>
      <c r="D2" s="273"/>
      <c r="E2" s="273"/>
      <c r="F2" s="273"/>
      <c r="G2" s="273"/>
      <c r="H2" s="273"/>
      <c r="I2" s="273"/>
      <c r="J2" s="262" t="str">
        <f>IF(入力!J3="","",入力!J3)</f>
        <v>女子</v>
      </c>
      <c r="K2" s="262"/>
      <c r="L2" s="262"/>
      <c r="M2" s="262"/>
      <c r="N2" s="262"/>
      <c r="O2" s="262"/>
    </row>
    <row r="3" spans="1:15">
      <c r="A3" s="262"/>
      <c r="B3" s="262"/>
      <c r="C3" s="273"/>
      <c r="D3" s="273"/>
      <c r="E3" s="273"/>
      <c r="F3" s="273"/>
      <c r="G3" s="273"/>
      <c r="H3" s="273"/>
      <c r="I3" s="273"/>
      <c r="J3" s="262"/>
      <c r="K3" s="262"/>
      <c r="L3" s="262"/>
      <c r="M3" s="262"/>
      <c r="N3" s="262"/>
      <c r="O3" s="262"/>
    </row>
    <row r="4" spans="1:15" ht="15" customHeight="1">
      <c r="A4" s="262" t="s">
        <v>13</v>
      </c>
      <c r="B4" s="262"/>
      <c r="C4" s="274">
        <f>IF(入力!C4="","",IF(入力!C5="",入力!C4,入力!C4&amp;"　　"&amp;入力!C5))</f>
        <v>430487680</v>
      </c>
      <c r="D4" s="275"/>
      <c r="E4" s="275"/>
      <c r="F4" s="275"/>
      <c r="G4" s="275"/>
      <c r="H4" s="275"/>
      <c r="I4" s="275"/>
      <c r="J4" s="2"/>
      <c r="K4" s="2"/>
      <c r="L4" s="2"/>
      <c r="M4" s="2"/>
      <c r="N4" s="2"/>
      <c r="O4" s="3"/>
    </row>
    <row r="5" spans="1:15" ht="15" customHeight="1">
      <c r="A5" s="262"/>
      <c r="B5" s="262"/>
      <c r="C5" s="276"/>
      <c r="D5" s="277"/>
      <c r="E5" s="277"/>
      <c r="F5" s="277"/>
      <c r="G5" s="277"/>
      <c r="H5" s="277"/>
      <c r="I5" s="277"/>
      <c r="J5" s="278" t="s">
        <v>23</v>
      </c>
      <c r="K5" s="278"/>
      <c r="L5" s="278"/>
      <c r="M5" s="278"/>
      <c r="N5" s="278"/>
      <c r="O5" s="279"/>
    </row>
    <row r="6" spans="1:15" ht="12" customHeight="1">
      <c r="A6" s="262" t="s">
        <v>1</v>
      </c>
      <c r="B6" s="262"/>
      <c r="C6" s="263" t="str">
        <f>IF(入力!C8="","",入力!C8&amp;"　"&amp;入力!E8)</f>
        <v>手嶋　吾郎</v>
      </c>
      <c r="D6" s="264"/>
      <c r="E6" s="264"/>
      <c r="F6" s="264"/>
      <c r="G6" s="269" t="s">
        <v>17</v>
      </c>
      <c r="H6" s="269"/>
      <c r="I6" s="269"/>
      <c r="J6" s="269" t="s">
        <v>14</v>
      </c>
      <c r="K6" s="269"/>
      <c r="L6" s="269"/>
      <c r="M6" s="269" t="s">
        <v>15</v>
      </c>
      <c r="N6" s="269"/>
      <c r="O6" s="269"/>
    </row>
    <row r="7" spans="1:15" ht="13.5" customHeight="1">
      <c r="A7" s="262"/>
      <c r="B7" s="262"/>
      <c r="C7" s="265"/>
      <c r="D7" s="266"/>
      <c r="E7" s="266"/>
      <c r="F7" s="266"/>
      <c r="G7" s="270">
        <f>IF(入力!G7="","",入力!G7)</f>
        <v>507224886</v>
      </c>
      <c r="H7" s="270"/>
      <c r="I7" s="270"/>
      <c r="J7" s="270">
        <f>IF(入力!J7="","",入力!J7)</f>
        <v>15978</v>
      </c>
      <c r="K7" s="270"/>
      <c r="L7" s="270"/>
      <c r="M7" s="270">
        <f>IF(入力!M7="","",入力!M7)</f>
        <v>430246</v>
      </c>
      <c r="N7" s="270"/>
      <c r="O7" s="270"/>
    </row>
    <row r="8" spans="1:15" ht="13.5" customHeight="1">
      <c r="A8" s="262"/>
      <c r="B8" s="262"/>
      <c r="C8" s="267"/>
      <c r="D8" s="268"/>
      <c r="E8" s="268"/>
      <c r="F8" s="268"/>
      <c r="G8" s="270"/>
      <c r="H8" s="270"/>
      <c r="I8" s="270"/>
      <c r="J8" s="270"/>
      <c r="K8" s="270"/>
      <c r="L8" s="270"/>
      <c r="M8" s="270"/>
      <c r="N8" s="270"/>
      <c r="O8" s="270"/>
    </row>
    <row r="9" spans="1:15" ht="14.45" customHeight="1">
      <c r="A9" s="262" t="s">
        <v>2</v>
      </c>
      <c r="B9" s="262"/>
      <c r="C9" s="263" t="str">
        <f>IF(入力!C10="","",入力!C10&amp;"　"&amp;入力!E10)</f>
        <v>慶野　敬志</v>
      </c>
      <c r="D9" s="264"/>
      <c r="E9" s="264"/>
      <c r="F9" s="264"/>
      <c r="G9" s="270">
        <f>IF(入力!G9="","",入力!G9)</f>
        <v>507288023</v>
      </c>
      <c r="H9" s="270"/>
      <c r="I9" s="270"/>
      <c r="J9" s="270">
        <f>IF(入力!J9="","",入力!J9)</f>
        <v>291133</v>
      </c>
      <c r="K9" s="270"/>
      <c r="L9" s="270"/>
      <c r="M9" s="270" t="str">
        <f>IF(入力!M9="","",入力!M9)</f>
        <v/>
      </c>
      <c r="N9" s="270"/>
      <c r="O9" s="270"/>
    </row>
    <row r="10" spans="1:15" ht="14.45" customHeight="1">
      <c r="A10" s="262"/>
      <c r="B10" s="262"/>
      <c r="C10" s="267"/>
      <c r="D10" s="268"/>
      <c r="E10" s="268"/>
      <c r="F10" s="268"/>
      <c r="G10" s="270"/>
      <c r="H10" s="270"/>
      <c r="I10" s="270"/>
      <c r="J10" s="270"/>
      <c r="K10" s="270"/>
      <c r="L10" s="270"/>
      <c r="M10" s="270"/>
      <c r="N10" s="270"/>
      <c r="O10" s="270"/>
    </row>
    <row r="11" spans="1:15" ht="14.45" customHeight="1">
      <c r="A11" s="262" t="s">
        <v>3</v>
      </c>
      <c r="B11" s="262"/>
      <c r="C11" s="263" t="str">
        <f>IF(入力!C12="","",入力!C12&amp;"　"&amp;入力!E12)</f>
        <v>加藤　綾乃</v>
      </c>
      <c r="D11" s="264"/>
      <c r="E11" s="264"/>
      <c r="F11" s="264"/>
      <c r="G11" s="270">
        <f>IF(入力!G11="","",入力!G11)</f>
        <v>505653861</v>
      </c>
      <c r="H11" s="270"/>
      <c r="I11" s="270"/>
      <c r="J11" s="270" t="str">
        <f>IF(入力!J11="","",入力!J11)</f>
        <v/>
      </c>
      <c r="K11" s="270"/>
      <c r="L11" s="270"/>
      <c r="M11" s="270" t="str">
        <f>IF(入力!M11="","",入力!M11)</f>
        <v/>
      </c>
      <c r="N11" s="270"/>
      <c r="O11" s="270"/>
    </row>
    <row r="12" spans="1:15" ht="14.45" customHeight="1">
      <c r="A12" s="262"/>
      <c r="B12" s="262"/>
      <c r="C12" s="267"/>
      <c r="D12" s="268"/>
      <c r="E12" s="268"/>
      <c r="F12" s="268"/>
      <c r="G12" s="270"/>
      <c r="H12" s="270"/>
      <c r="I12" s="270"/>
      <c r="J12" s="270"/>
      <c r="K12" s="270"/>
      <c r="L12" s="270"/>
      <c r="M12" s="270"/>
      <c r="N12" s="270"/>
      <c r="O12" s="270"/>
    </row>
    <row r="13" spans="1:15" ht="15" customHeight="1">
      <c r="A13" s="262" t="s">
        <v>4</v>
      </c>
      <c r="B13" s="262"/>
      <c r="C13" s="263" t="str">
        <f>IF(入力!C14="","",入力!C14&amp;"　"&amp;入力!E14)</f>
        <v/>
      </c>
      <c r="D13" s="264"/>
      <c r="E13" s="264"/>
      <c r="F13" s="264"/>
      <c r="G13" s="228"/>
      <c r="H13" s="228"/>
      <c r="I13" s="228"/>
      <c r="J13" s="228"/>
      <c r="K13" s="228"/>
      <c r="L13" s="228"/>
      <c r="M13" s="228"/>
      <c r="N13" s="228"/>
      <c r="O13" s="228"/>
    </row>
    <row r="14" spans="1:15" ht="15" customHeight="1">
      <c r="A14" s="262"/>
      <c r="B14" s="262"/>
      <c r="C14" s="267"/>
      <c r="D14" s="268"/>
      <c r="E14" s="268"/>
      <c r="F14" s="268"/>
      <c r="G14" s="228"/>
      <c r="H14" s="228"/>
      <c r="I14" s="228"/>
      <c r="J14" s="228"/>
      <c r="K14" s="228"/>
      <c r="L14" s="228"/>
      <c r="M14" s="228"/>
      <c r="N14" s="228"/>
      <c r="O14" s="228"/>
    </row>
    <row r="15" spans="1:15" ht="15" customHeight="1">
      <c r="A15" s="262" t="s">
        <v>5</v>
      </c>
      <c r="B15" s="262"/>
      <c r="C15" s="263" t="str">
        <f>IF(入力!C16="","",入力!C16&amp;"　"&amp;入力!E16)</f>
        <v>手嶋　吾郎</v>
      </c>
      <c r="D15" s="264"/>
      <c r="E15" s="264"/>
      <c r="F15" s="271" t="s">
        <v>22</v>
      </c>
      <c r="G15" s="228"/>
      <c r="H15" s="228"/>
      <c r="I15" s="228"/>
      <c r="J15" s="228"/>
      <c r="K15" s="228"/>
      <c r="L15" s="228"/>
      <c r="M15" s="228"/>
      <c r="N15" s="228"/>
      <c r="O15" s="228"/>
    </row>
    <row r="16" spans="1:15" ht="15" customHeight="1">
      <c r="A16" s="262"/>
      <c r="B16" s="262"/>
      <c r="C16" s="267"/>
      <c r="D16" s="268"/>
      <c r="E16" s="268"/>
      <c r="F16" s="272"/>
      <c r="G16" s="228"/>
      <c r="H16" s="228"/>
      <c r="I16" s="228"/>
      <c r="J16" s="228"/>
      <c r="K16" s="228"/>
      <c r="L16" s="228"/>
      <c r="M16" s="228"/>
      <c r="N16" s="228"/>
      <c r="O16" s="228"/>
    </row>
    <row r="17" spans="1:15">
      <c r="A17" s="262" t="s">
        <v>6</v>
      </c>
      <c r="B17" s="262"/>
      <c r="C17" s="273" t="str">
        <f>IF(入力!C17="","",入力!C17&amp;"　"&amp;入力!E17)</f>
        <v>千葉県松戸市小金原8-1-2　</v>
      </c>
      <c r="D17" s="273"/>
      <c r="E17" s="273"/>
      <c r="F17" s="273"/>
      <c r="G17" s="273"/>
      <c r="H17" s="273"/>
      <c r="I17" s="273"/>
      <c r="J17" s="273"/>
      <c r="K17" s="273"/>
      <c r="L17" s="273"/>
      <c r="M17" s="273"/>
      <c r="N17" s="273"/>
      <c r="O17" s="273"/>
    </row>
    <row r="18" spans="1:15">
      <c r="A18" s="262"/>
      <c r="B18" s="262"/>
      <c r="C18" s="273"/>
      <c r="D18" s="273"/>
      <c r="E18" s="273"/>
      <c r="F18" s="273"/>
      <c r="G18" s="273"/>
      <c r="H18" s="273"/>
      <c r="I18" s="273"/>
      <c r="J18" s="273"/>
      <c r="K18" s="273"/>
      <c r="L18" s="273"/>
      <c r="M18" s="273"/>
      <c r="N18" s="273"/>
      <c r="O18" s="273"/>
    </row>
    <row r="19" spans="1:15" ht="14.45" customHeight="1">
      <c r="A19" s="262" t="s">
        <v>7</v>
      </c>
      <c r="B19" s="262"/>
      <c r="C19" s="273" t="str">
        <f>IF(入力!C19="","",入力!C19&amp;"　"&amp;入力!E19)</f>
        <v>090-3409-7006　</v>
      </c>
      <c r="D19" s="273"/>
      <c r="E19" s="273"/>
      <c r="F19" s="273"/>
      <c r="G19" s="273"/>
      <c r="H19" s="273"/>
      <c r="I19" s="273"/>
      <c r="J19" s="273"/>
      <c r="K19" s="273"/>
      <c r="L19" s="273"/>
      <c r="M19" s="273"/>
      <c r="N19" s="273"/>
      <c r="O19" s="273"/>
    </row>
    <row r="20" spans="1:15" ht="14.45" customHeight="1">
      <c r="A20" s="262"/>
      <c r="B20" s="262"/>
      <c r="C20" s="273"/>
      <c r="D20" s="273"/>
      <c r="E20" s="273"/>
      <c r="F20" s="273"/>
      <c r="G20" s="273"/>
      <c r="H20" s="273"/>
      <c r="I20" s="273"/>
      <c r="J20" s="273"/>
      <c r="K20" s="273"/>
      <c r="L20" s="273"/>
      <c r="M20" s="273"/>
      <c r="N20" s="273"/>
      <c r="O20" s="273"/>
    </row>
    <row r="21" spans="1:15" ht="14.45" customHeight="1">
      <c r="A21" s="262" t="s">
        <v>8</v>
      </c>
      <c r="B21" s="262"/>
      <c r="C21" s="273" t="str">
        <f>IF(入力!C21="","",入力!C21&amp;"－"&amp;入力!E21&amp;"－"&amp;入力!G21)</f>
        <v>90－3409－7006</v>
      </c>
      <c r="D21" s="273"/>
      <c r="E21" s="273"/>
      <c r="F21" s="273"/>
      <c r="G21" s="273"/>
      <c r="H21" s="273"/>
      <c r="I21" s="273"/>
      <c r="J21" s="273"/>
      <c r="K21" s="273"/>
      <c r="L21" s="273"/>
      <c r="M21" s="273"/>
      <c r="N21" s="273"/>
      <c r="O21" s="273"/>
    </row>
    <row r="22" spans="1:15" ht="14.45" customHeight="1">
      <c r="A22" s="262"/>
      <c r="B22" s="262"/>
      <c r="C22" s="273"/>
      <c r="D22" s="273"/>
      <c r="E22" s="273"/>
      <c r="F22" s="273"/>
      <c r="G22" s="273"/>
      <c r="H22" s="273"/>
      <c r="I22" s="273"/>
      <c r="J22" s="273"/>
      <c r="K22" s="273"/>
      <c r="L22" s="273"/>
      <c r="M22" s="273"/>
      <c r="N22" s="273"/>
      <c r="O22" s="273"/>
    </row>
    <row r="23" spans="1:15">
      <c r="A23" s="262"/>
      <c r="B23" s="262" t="s">
        <v>9</v>
      </c>
      <c r="C23" s="262" t="s">
        <v>10</v>
      </c>
      <c r="D23" s="262"/>
      <c r="E23" s="262"/>
      <c r="F23" s="262"/>
      <c r="G23" s="262" t="s">
        <v>11</v>
      </c>
      <c r="H23" s="262"/>
      <c r="I23" s="262" t="s">
        <v>12</v>
      </c>
      <c r="J23" s="262"/>
      <c r="K23" s="262"/>
      <c r="L23" s="262"/>
      <c r="M23" s="262" t="s">
        <v>16</v>
      </c>
      <c r="N23" s="262"/>
      <c r="O23" s="262"/>
    </row>
    <row r="24" spans="1:15">
      <c r="A24" s="262"/>
      <c r="B24" s="262"/>
      <c r="C24" s="262"/>
      <c r="D24" s="262"/>
      <c r="E24" s="262"/>
      <c r="F24" s="262"/>
      <c r="G24" s="262"/>
      <c r="H24" s="262"/>
      <c r="I24" s="262"/>
      <c r="J24" s="262"/>
      <c r="K24" s="262"/>
      <c r="L24" s="262"/>
      <c r="M24" s="262"/>
      <c r="N24" s="262"/>
      <c r="O24" s="262"/>
    </row>
    <row r="25" spans="1:15" ht="18" customHeight="1">
      <c r="A25" s="262">
        <v>1</v>
      </c>
      <c r="B25" s="262" t="str">
        <f>IF(入力!B25="","",入力!B25)</f>
        <v>①</v>
      </c>
      <c r="C25" s="263" t="str">
        <f>IF(入力!C26="","",入力!C26&amp;"　"&amp;入力!E26)</f>
        <v>小宮　芽生</v>
      </c>
      <c r="D25" s="264"/>
      <c r="E25" s="264"/>
      <c r="F25" s="264"/>
      <c r="G25" s="262">
        <f>IF(入力!G25="","",入力!G25)</f>
        <v>6</v>
      </c>
      <c r="H25" s="262" t="str">
        <f>IF(入力!H25="","",入力!H25)</f>
        <v/>
      </c>
      <c r="I25" s="262" t="str">
        <f>IF(入力!I25="","",入力!I25)</f>
        <v>東小学校</v>
      </c>
      <c r="J25" s="262" t="str">
        <f>IF(入力!J25="","",入力!J25)</f>
        <v/>
      </c>
      <c r="K25" s="262" t="str">
        <f>IF(入力!K25="","",入力!K25)</f>
        <v/>
      </c>
      <c r="L25" s="262" t="str">
        <f>IF(入力!L25="","",入力!L25)</f>
        <v/>
      </c>
      <c r="M25" s="262">
        <f>IF(入力!M25="","",入力!M25)</f>
        <v>515655908</v>
      </c>
      <c r="N25" s="262" t="str">
        <f>IF(入力!N25="","",入力!N25)</f>
        <v/>
      </c>
      <c r="O25" s="262" t="str">
        <f>IF(入力!O25="","",入力!O25)</f>
        <v/>
      </c>
    </row>
    <row r="26" spans="1:15" ht="18" customHeight="1">
      <c r="A26" s="262"/>
      <c r="B26" s="262"/>
      <c r="C26" s="267"/>
      <c r="D26" s="268"/>
      <c r="E26" s="268"/>
      <c r="F26" s="268"/>
      <c r="G26" s="262"/>
      <c r="H26" s="262"/>
      <c r="I26" s="262"/>
      <c r="J26" s="262"/>
      <c r="K26" s="262"/>
      <c r="L26" s="262"/>
      <c r="M26" s="262"/>
      <c r="N26" s="262"/>
      <c r="O26" s="262"/>
    </row>
    <row r="27" spans="1:15" ht="18" customHeight="1">
      <c r="A27" s="262">
        <v>2</v>
      </c>
      <c r="B27" s="262">
        <f>IF(入力!B27="","",入力!B27)</f>
        <v>2</v>
      </c>
      <c r="C27" s="263" t="str">
        <f>IF(入力!C28="","",入力!C28&amp;"　"&amp;入力!E28)</f>
        <v>藤倉　晴</v>
      </c>
      <c r="D27" s="264"/>
      <c r="E27" s="264"/>
      <c r="F27" s="264"/>
      <c r="G27" s="262">
        <f>IF(入力!G27="","",入力!G27)</f>
        <v>6</v>
      </c>
      <c r="H27" s="262" t="str">
        <f>IF(入力!H27="","",入力!H27)</f>
        <v/>
      </c>
      <c r="I27" s="262" t="str">
        <f>IF(入力!I27="","",入力!I27)</f>
        <v>向小金小学校</v>
      </c>
      <c r="J27" s="262" t="str">
        <f>IF(入力!J27="","",入力!J27)</f>
        <v/>
      </c>
      <c r="K27" s="262" t="str">
        <f>IF(入力!K27="","",入力!K27)</f>
        <v/>
      </c>
      <c r="L27" s="262" t="str">
        <f>IF(入力!L27="","",入力!L27)</f>
        <v/>
      </c>
      <c r="M27" s="262">
        <f>IF(入力!M27="","",入力!M27)</f>
        <v>516994097</v>
      </c>
      <c r="N27" s="262" t="str">
        <f>IF(入力!N27="","",入力!N27)</f>
        <v/>
      </c>
      <c r="O27" s="262" t="str">
        <f>IF(入力!O27="","",入力!O27)</f>
        <v/>
      </c>
    </row>
    <row r="28" spans="1:15" ht="18" customHeight="1">
      <c r="A28" s="262"/>
      <c r="B28" s="262"/>
      <c r="C28" s="267"/>
      <c r="D28" s="268"/>
      <c r="E28" s="268"/>
      <c r="F28" s="268"/>
      <c r="G28" s="262"/>
      <c r="H28" s="262"/>
      <c r="I28" s="262"/>
      <c r="J28" s="262"/>
      <c r="K28" s="262"/>
      <c r="L28" s="262"/>
      <c r="M28" s="262"/>
      <c r="N28" s="262"/>
      <c r="O28" s="262"/>
    </row>
    <row r="29" spans="1:15" ht="18" customHeight="1">
      <c r="A29" s="262">
        <v>3</v>
      </c>
      <c r="B29" s="262">
        <f>IF(入力!B29="","",入力!B29)</f>
        <v>3</v>
      </c>
      <c r="C29" s="263" t="str">
        <f>IF(入力!C30="","",入力!C30&amp;"　"&amp;入力!E30)</f>
        <v>飛鳥　有佳里</v>
      </c>
      <c r="D29" s="264"/>
      <c r="E29" s="264"/>
      <c r="F29" s="264"/>
      <c r="G29" s="262">
        <f>IF(入力!G29="","",入力!G29)</f>
        <v>6</v>
      </c>
      <c r="H29" s="262" t="str">
        <f>IF(入力!H29="","",入力!H29)</f>
        <v/>
      </c>
      <c r="I29" s="262" t="str">
        <f>IF(入力!I29="","",入力!I29)</f>
        <v>向小金小学校</v>
      </c>
      <c r="J29" s="262" t="str">
        <f>IF(入力!J29="","",入力!J29)</f>
        <v/>
      </c>
      <c r="K29" s="262" t="str">
        <f>IF(入力!K29="","",入力!K29)</f>
        <v/>
      </c>
      <c r="L29" s="262" t="str">
        <f>IF(入力!L29="","",入力!L29)</f>
        <v/>
      </c>
      <c r="M29" s="262">
        <f>IF(入力!M29="","",入力!M29)</f>
        <v>516994118</v>
      </c>
      <c r="N29" s="262" t="str">
        <f>IF(入力!N29="","",入力!N29)</f>
        <v/>
      </c>
      <c r="O29" s="262" t="str">
        <f>IF(入力!O29="","",入力!O29)</f>
        <v/>
      </c>
    </row>
    <row r="30" spans="1:15" ht="18" customHeight="1">
      <c r="A30" s="262"/>
      <c r="B30" s="262"/>
      <c r="C30" s="267"/>
      <c r="D30" s="268"/>
      <c r="E30" s="268"/>
      <c r="F30" s="268"/>
      <c r="G30" s="262"/>
      <c r="H30" s="262"/>
      <c r="I30" s="262"/>
      <c r="J30" s="262"/>
      <c r="K30" s="262"/>
      <c r="L30" s="262"/>
      <c r="M30" s="262"/>
      <c r="N30" s="262"/>
      <c r="O30" s="262"/>
    </row>
    <row r="31" spans="1:15" ht="18" customHeight="1">
      <c r="A31" s="262">
        <v>4</v>
      </c>
      <c r="B31" s="262">
        <f>IF(入力!B31="","",入力!B31)</f>
        <v>4</v>
      </c>
      <c r="C31" s="263" t="str">
        <f>IF(入力!C32="","",入力!C32&amp;"　"&amp;入力!E32)</f>
        <v>木村　悠乃</v>
      </c>
      <c r="D31" s="264"/>
      <c r="E31" s="264"/>
      <c r="F31" s="264"/>
      <c r="G31" s="262">
        <f>IF(入力!G31="","",入力!G31)</f>
        <v>6</v>
      </c>
      <c r="H31" s="262" t="str">
        <f>IF(入力!H31="","",入力!H31)</f>
        <v/>
      </c>
      <c r="I31" s="262" t="str">
        <f>IF(入力!I31="","",入力!I31)</f>
        <v>名戸ヶ谷小学校</v>
      </c>
      <c r="J31" s="262" t="str">
        <f>IF(入力!J31="","",入力!J31)</f>
        <v/>
      </c>
      <c r="K31" s="262" t="str">
        <f>IF(入力!K31="","",入力!K31)</f>
        <v/>
      </c>
      <c r="L31" s="262" t="str">
        <f>IF(入力!L31="","",入力!L31)</f>
        <v/>
      </c>
      <c r="M31" s="262">
        <f>IF(入力!M31="","",入力!M31)</f>
        <v>518430528</v>
      </c>
      <c r="N31" s="262" t="str">
        <f>IF(入力!N31="","",入力!N31)</f>
        <v/>
      </c>
      <c r="O31" s="262" t="str">
        <f>IF(入力!O31="","",入力!O31)</f>
        <v/>
      </c>
    </row>
    <row r="32" spans="1:15" ht="18" customHeight="1">
      <c r="A32" s="262"/>
      <c r="B32" s="262"/>
      <c r="C32" s="267"/>
      <c r="D32" s="268"/>
      <c r="E32" s="268"/>
      <c r="F32" s="268"/>
      <c r="G32" s="262"/>
      <c r="H32" s="262"/>
      <c r="I32" s="262"/>
      <c r="J32" s="262"/>
      <c r="K32" s="262"/>
      <c r="L32" s="262"/>
      <c r="M32" s="262"/>
      <c r="N32" s="262"/>
      <c r="O32" s="262"/>
    </row>
    <row r="33" spans="1:15" ht="18" customHeight="1">
      <c r="A33" s="262">
        <v>5</v>
      </c>
      <c r="B33" s="262">
        <f>IF(入力!B33="","",入力!B33)</f>
        <v>5</v>
      </c>
      <c r="C33" s="263" t="str">
        <f>IF(入力!C34="","",入力!C34&amp;"　"&amp;入力!E34)</f>
        <v>齊藤　玲杏</v>
      </c>
      <c r="D33" s="264"/>
      <c r="E33" s="264"/>
      <c r="F33" s="264"/>
      <c r="G33" s="262">
        <f>IF(入力!G33="","",入力!G33)</f>
        <v>6</v>
      </c>
      <c r="H33" s="262" t="str">
        <f>IF(入力!H33="","",入力!H33)</f>
        <v/>
      </c>
      <c r="I33" s="262" t="str">
        <f>IF(入力!I33="","",入力!I33)</f>
        <v>向小金小学校</v>
      </c>
      <c r="J33" s="262" t="str">
        <f>IF(入力!J33="","",入力!J33)</f>
        <v/>
      </c>
      <c r="K33" s="262" t="str">
        <f>IF(入力!K33="","",入力!K33)</f>
        <v/>
      </c>
      <c r="L33" s="262" t="str">
        <f>IF(入力!L33="","",入力!L33)</f>
        <v/>
      </c>
      <c r="M33" s="262">
        <f>IF(入力!M33="","",入力!M33)</f>
        <v>516994123</v>
      </c>
      <c r="N33" s="262" t="str">
        <f>IF(入力!N33="","",入力!N33)</f>
        <v/>
      </c>
      <c r="O33" s="262" t="str">
        <f>IF(入力!O33="","",入力!O33)</f>
        <v/>
      </c>
    </row>
    <row r="34" spans="1:15" ht="18" customHeight="1">
      <c r="A34" s="262"/>
      <c r="B34" s="262"/>
      <c r="C34" s="267"/>
      <c r="D34" s="268"/>
      <c r="E34" s="268"/>
      <c r="F34" s="268"/>
      <c r="G34" s="262"/>
      <c r="H34" s="262"/>
      <c r="I34" s="262"/>
      <c r="J34" s="262"/>
      <c r="K34" s="262"/>
      <c r="L34" s="262"/>
      <c r="M34" s="262"/>
      <c r="N34" s="262"/>
      <c r="O34" s="262"/>
    </row>
    <row r="35" spans="1:15" ht="18" customHeight="1">
      <c r="A35" s="262">
        <v>6</v>
      </c>
      <c r="B35" s="262">
        <f>IF(入力!B35="","",入力!B35)</f>
        <v>6</v>
      </c>
      <c r="C35" s="263" t="str">
        <f>IF(入力!C36="","",入力!C36&amp;"　"&amp;入力!E36)</f>
        <v>大宮　芽生</v>
      </c>
      <c r="D35" s="264"/>
      <c r="E35" s="264"/>
      <c r="F35" s="264"/>
      <c r="G35" s="262">
        <f>IF(入力!G35="","",入力!G35)</f>
        <v>5</v>
      </c>
      <c r="H35" s="262" t="str">
        <f>IF(入力!H35="","",入力!H35)</f>
        <v/>
      </c>
      <c r="I35" s="262" t="str">
        <f>IF(入力!I35="","",入力!I35)</f>
        <v>大津ヶ丘第二小学校</v>
      </c>
      <c r="J35" s="262" t="str">
        <f>IF(入力!J35="","",入力!J35)</f>
        <v/>
      </c>
      <c r="K35" s="262" t="str">
        <f>IF(入力!K35="","",入力!K35)</f>
        <v/>
      </c>
      <c r="L35" s="262" t="str">
        <f>IF(入力!L35="","",入力!L35)</f>
        <v/>
      </c>
      <c r="M35" s="262">
        <f>IF(入力!M35="","",入力!M35)</f>
        <v>514635802</v>
      </c>
      <c r="N35" s="262" t="str">
        <f>IF(入力!N35="","",入力!N35)</f>
        <v/>
      </c>
      <c r="O35" s="262" t="str">
        <f>IF(入力!O35="","",入力!O35)</f>
        <v/>
      </c>
    </row>
    <row r="36" spans="1:15" ht="18" customHeight="1">
      <c r="A36" s="262"/>
      <c r="B36" s="262"/>
      <c r="C36" s="267"/>
      <c r="D36" s="268"/>
      <c r="E36" s="268"/>
      <c r="F36" s="268"/>
      <c r="G36" s="262"/>
      <c r="H36" s="262"/>
      <c r="I36" s="262"/>
      <c r="J36" s="262"/>
      <c r="K36" s="262"/>
      <c r="L36" s="262"/>
      <c r="M36" s="262"/>
      <c r="N36" s="262"/>
      <c r="O36" s="262"/>
    </row>
    <row r="37" spans="1:15" ht="18" customHeight="1">
      <c r="A37" s="262">
        <v>7</v>
      </c>
      <c r="B37" s="262">
        <f>IF(入力!B37="","",入力!B37)</f>
        <v>7</v>
      </c>
      <c r="C37" s="263" t="str">
        <f>IF(入力!C38="","",入力!C38&amp;"　"&amp;入力!E38)</f>
        <v>髙橋　莉奈</v>
      </c>
      <c r="D37" s="264"/>
      <c r="E37" s="264"/>
      <c r="F37" s="264"/>
      <c r="G37" s="262">
        <f>IF(入力!G37="","",入力!G37)</f>
        <v>5</v>
      </c>
      <c r="H37" s="262" t="str">
        <f>IF(入力!H37="","",入力!H37)</f>
        <v/>
      </c>
      <c r="I37" s="262" t="str">
        <f>IF(入力!I37="","",入力!I37)</f>
        <v>小金小学校</v>
      </c>
      <c r="J37" s="262" t="str">
        <f>IF(入力!J37="","",入力!J37)</f>
        <v/>
      </c>
      <c r="K37" s="262" t="str">
        <f>IF(入力!K37="","",入力!K37)</f>
        <v/>
      </c>
      <c r="L37" s="262" t="str">
        <f>IF(入力!L37="","",入力!L37)</f>
        <v/>
      </c>
      <c r="M37" s="262">
        <f>IF(入力!M37="","",入力!M37)</f>
        <v>514635811</v>
      </c>
      <c r="N37" s="262" t="str">
        <f>IF(入力!N37="","",入力!N37)</f>
        <v/>
      </c>
      <c r="O37" s="262" t="str">
        <f>IF(入力!O37="","",入力!O37)</f>
        <v/>
      </c>
    </row>
    <row r="38" spans="1:15" ht="18" customHeight="1">
      <c r="A38" s="262"/>
      <c r="B38" s="262"/>
      <c r="C38" s="267"/>
      <c r="D38" s="268"/>
      <c r="E38" s="268"/>
      <c r="F38" s="268"/>
      <c r="G38" s="262"/>
      <c r="H38" s="262"/>
      <c r="I38" s="262"/>
      <c r="J38" s="262"/>
      <c r="K38" s="262"/>
      <c r="L38" s="262"/>
      <c r="M38" s="262"/>
      <c r="N38" s="262"/>
      <c r="O38" s="262"/>
    </row>
    <row r="39" spans="1:15" ht="18" customHeight="1">
      <c r="A39" s="262">
        <v>8</v>
      </c>
      <c r="B39" s="262">
        <f>IF(入力!B39="","",入力!B39)</f>
        <v>8</v>
      </c>
      <c r="C39" s="263" t="str">
        <f>IF(入力!C40="","",入力!C40&amp;"　"&amp;入力!E40)</f>
        <v>山田　真奈未</v>
      </c>
      <c r="D39" s="264"/>
      <c r="E39" s="264"/>
      <c r="F39" s="264"/>
      <c r="G39" s="262">
        <f>IF(入力!G39="","",入力!G39)</f>
        <v>4</v>
      </c>
      <c r="H39" s="262" t="str">
        <f>IF(入力!H39="","",入力!H39)</f>
        <v/>
      </c>
      <c r="I39" s="262" t="str">
        <f>IF(入力!I39="","",入力!I39)</f>
        <v>酒井根小学校</v>
      </c>
      <c r="J39" s="262" t="str">
        <f>IF(入力!J39="","",入力!J39)</f>
        <v/>
      </c>
      <c r="K39" s="262" t="str">
        <f>IF(入力!K39="","",入力!K39)</f>
        <v/>
      </c>
      <c r="L39" s="262" t="str">
        <f>IF(入力!L39="","",入力!L39)</f>
        <v/>
      </c>
      <c r="M39" s="262">
        <f>IF(入力!M39="","",入力!M39)</f>
        <v>516773002</v>
      </c>
      <c r="N39" s="262" t="str">
        <f>IF(入力!N39="","",入力!N39)</f>
        <v/>
      </c>
      <c r="O39" s="262" t="str">
        <f>IF(入力!O39="","",入力!O39)</f>
        <v/>
      </c>
    </row>
    <row r="40" spans="1:15" ht="18" customHeight="1">
      <c r="A40" s="262"/>
      <c r="B40" s="262"/>
      <c r="C40" s="267"/>
      <c r="D40" s="268"/>
      <c r="E40" s="268"/>
      <c r="F40" s="268"/>
      <c r="G40" s="262"/>
      <c r="H40" s="262"/>
      <c r="I40" s="262"/>
      <c r="J40" s="262"/>
      <c r="K40" s="262"/>
      <c r="L40" s="262"/>
      <c r="M40" s="262"/>
      <c r="N40" s="262"/>
      <c r="O40" s="262"/>
    </row>
    <row r="41" spans="1:15" ht="18" customHeight="1">
      <c r="A41" s="262">
        <v>9</v>
      </c>
      <c r="B41" s="262">
        <f>IF(入力!B41="","",入力!B41)</f>
        <v>9</v>
      </c>
      <c r="C41" s="263" t="str">
        <f>IF(入力!C42="","",入力!C42&amp;"　"&amp;入力!E42)</f>
        <v>橋本　葵依</v>
      </c>
      <c r="D41" s="264"/>
      <c r="E41" s="264"/>
      <c r="F41" s="264"/>
      <c r="G41" s="262">
        <f>IF(入力!G41="","",入力!G41)</f>
        <v>4</v>
      </c>
      <c r="H41" s="262" t="str">
        <f>IF(入力!H41="","",入力!H41)</f>
        <v/>
      </c>
      <c r="I41" s="262" t="str">
        <f>IF(入力!I41="","",入力!I41)</f>
        <v>酒井根小学校</v>
      </c>
      <c r="J41" s="262" t="str">
        <f>IF(入力!J41="","",入力!J41)</f>
        <v/>
      </c>
      <c r="K41" s="262" t="str">
        <f>IF(入力!K41="","",入力!K41)</f>
        <v/>
      </c>
      <c r="L41" s="262" t="str">
        <f>IF(入力!L41="","",入力!L41)</f>
        <v/>
      </c>
      <c r="M41" s="262">
        <f>IF(入力!M41="","",入力!M41)</f>
        <v>518885632</v>
      </c>
      <c r="N41" s="262" t="str">
        <f>IF(入力!N41="","",入力!N41)</f>
        <v/>
      </c>
      <c r="O41" s="262" t="str">
        <f>IF(入力!O41="","",入力!O41)</f>
        <v/>
      </c>
    </row>
    <row r="42" spans="1:15" ht="18" customHeight="1">
      <c r="A42" s="262"/>
      <c r="B42" s="262"/>
      <c r="C42" s="267"/>
      <c r="D42" s="268"/>
      <c r="E42" s="268"/>
      <c r="F42" s="268"/>
      <c r="G42" s="262"/>
      <c r="H42" s="262"/>
      <c r="I42" s="262"/>
      <c r="J42" s="262"/>
      <c r="K42" s="262"/>
      <c r="L42" s="262"/>
      <c r="M42" s="262"/>
      <c r="N42" s="262"/>
      <c r="O42" s="262"/>
    </row>
    <row r="43" spans="1:15" ht="18" customHeight="1">
      <c r="A43" s="262">
        <v>10</v>
      </c>
      <c r="B43" s="262">
        <f>IF(入力!B43="","",入力!B43)</f>
        <v>10</v>
      </c>
      <c r="C43" s="263" t="str">
        <f>IF(入力!C44="","",入力!C44&amp;"　"&amp;入力!E44)</f>
        <v>光井　蒼</v>
      </c>
      <c r="D43" s="264"/>
      <c r="E43" s="264"/>
      <c r="F43" s="264"/>
      <c r="G43" s="262">
        <f>IF(入力!G43="","",入力!G43)</f>
        <v>4</v>
      </c>
      <c r="H43" s="262" t="str">
        <f>IF(入力!H43="","",入力!H43)</f>
        <v/>
      </c>
      <c r="I43" s="262" t="str">
        <f>IF(入力!I43="","",入力!I43)</f>
        <v>風早北小学校</v>
      </c>
      <c r="J43" s="262" t="str">
        <f>IF(入力!J43="","",入力!J43)</f>
        <v/>
      </c>
      <c r="K43" s="262" t="str">
        <f>IF(入力!K43="","",入力!K43)</f>
        <v/>
      </c>
      <c r="L43" s="262" t="str">
        <f>IF(入力!L43="","",入力!L43)</f>
        <v/>
      </c>
      <c r="M43" s="262">
        <f>IF(入力!M43="","",入力!M43)</f>
        <v>518885649</v>
      </c>
      <c r="N43" s="262" t="str">
        <f>IF(入力!N43="","",入力!N43)</f>
        <v/>
      </c>
      <c r="O43" s="262" t="str">
        <f>IF(入力!O43="","",入力!O43)</f>
        <v/>
      </c>
    </row>
    <row r="44" spans="1:15" ht="18" customHeight="1">
      <c r="A44" s="262"/>
      <c r="B44" s="262"/>
      <c r="C44" s="267"/>
      <c r="D44" s="268"/>
      <c r="E44" s="268"/>
      <c r="F44" s="268"/>
      <c r="G44" s="262"/>
      <c r="H44" s="262"/>
      <c r="I44" s="262"/>
      <c r="J44" s="262"/>
      <c r="K44" s="262"/>
      <c r="L44" s="262"/>
      <c r="M44" s="262"/>
      <c r="N44" s="262"/>
      <c r="O44" s="262"/>
    </row>
    <row r="45" spans="1:15" ht="18" customHeight="1">
      <c r="A45" s="262">
        <v>11</v>
      </c>
      <c r="B45" s="262">
        <f>IF(入力!B45="","",入力!B45)</f>
        <v>11</v>
      </c>
      <c r="C45" s="263" t="str">
        <f>IF(入力!C46="","",入力!C46&amp;"　"&amp;入力!E46)</f>
        <v>中村　こころ</v>
      </c>
      <c r="D45" s="264"/>
      <c r="E45" s="264"/>
      <c r="F45" s="264"/>
      <c r="G45" s="262">
        <f>IF(入力!G45="","",入力!G45)</f>
        <v>4</v>
      </c>
      <c r="H45" s="262" t="str">
        <f>IF(入力!H45="","",入力!H45)</f>
        <v/>
      </c>
      <c r="I45" s="262" t="str">
        <f>IF(入力!I45="","",入力!I45)</f>
        <v>名戸ヶ谷小学校</v>
      </c>
      <c r="J45" s="262" t="str">
        <f>IF(入力!J45="","",入力!J45)</f>
        <v/>
      </c>
      <c r="K45" s="262" t="str">
        <f>IF(入力!K45="","",入力!K45)</f>
        <v/>
      </c>
      <c r="L45" s="262" t="str">
        <f>IF(入力!L45="","",入力!L45)</f>
        <v/>
      </c>
      <c r="M45" s="262">
        <f>IF(入力!M45="","",入力!M45)</f>
        <v>518430559</v>
      </c>
      <c r="N45" s="262" t="str">
        <f>IF(入力!N45="","",入力!N45)</f>
        <v/>
      </c>
      <c r="O45" s="262" t="str">
        <f>IF(入力!O45="","",入力!O45)</f>
        <v/>
      </c>
    </row>
    <row r="46" spans="1:15" ht="18" customHeight="1">
      <c r="A46" s="262"/>
      <c r="B46" s="262"/>
      <c r="C46" s="267"/>
      <c r="D46" s="268"/>
      <c r="E46" s="268"/>
      <c r="F46" s="268"/>
      <c r="G46" s="262"/>
      <c r="H46" s="262"/>
      <c r="I46" s="262"/>
      <c r="J46" s="262"/>
      <c r="K46" s="262"/>
      <c r="L46" s="262"/>
      <c r="M46" s="262"/>
      <c r="N46" s="262"/>
      <c r="O46" s="262"/>
    </row>
    <row r="47" spans="1:15" ht="18" customHeight="1">
      <c r="A47" s="262">
        <v>12</v>
      </c>
      <c r="B47" s="262">
        <f>IF(入力!B47="","",入力!B47)</f>
        <v>12</v>
      </c>
      <c r="C47" s="263" t="str">
        <f>IF(入力!C48="","",入力!C48&amp;"　"&amp;入力!E48)</f>
        <v>木村　莉奈</v>
      </c>
      <c r="D47" s="264"/>
      <c r="E47" s="264"/>
      <c r="F47" s="264"/>
      <c r="G47" s="262">
        <f>IF(入力!G47="","",入力!G47)</f>
        <v>3</v>
      </c>
      <c r="H47" s="262" t="str">
        <f>IF(入力!H47="","",入力!H47)</f>
        <v/>
      </c>
      <c r="I47" s="262" t="str">
        <f>IF(入力!I47="","",入力!I47)</f>
        <v>名戸ヶ谷小学校</v>
      </c>
      <c r="J47" s="262" t="str">
        <f>IF(入力!J47="","",入力!J47)</f>
        <v/>
      </c>
      <c r="K47" s="262" t="str">
        <f>IF(入力!K47="","",入力!K47)</f>
        <v/>
      </c>
      <c r="L47" s="262" t="str">
        <f>IF(入力!L47="","",入力!L47)</f>
        <v/>
      </c>
      <c r="M47" s="262">
        <f>IF(入力!M47="","",入力!M47)</f>
        <v>518430542</v>
      </c>
      <c r="N47" s="262" t="str">
        <f>IF(入力!N47="","",入力!N47)</f>
        <v/>
      </c>
      <c r="O47" s="262" t="str">
        <f>IF(入力!O47="","",入力!O47)</f>
        <v/>
      </c>
    </row>
    <row r="48" spans="1:15" ht="18" customHeight="1">
      <c r="A48" s="262"/>
      <c r="B48" s="262"/>
      <c r="C48" s="267"/>
      <c r="D48" s="268"/>
      <c r="E48" s="268"/>
      <c r="F48" s="268"/>
      <c r="G48" s="262"/>
      <c r="H48" s="262"/>
      <c r="I48" s="262"/>
      <c r="J48" s="262"/>
      <c r="K48" s="262"/>
      <c r="L48" s="262"/>
      <c r="M48" s="262"/>
      <c r="N48" s="262"/>
      <c r="O48" s="262"/>
    </row>
    <row r="49" spans="1:15" ht="18" customHeight="1">
      <c r="A49" s="262"/>
      <c r="B49" s="262"/>
      <c r="C49" s="262"/>
      <c r="D49" s="262"/>
      <c r="E49" s="262"/>
      <c r="F49" s="262"/>
      <c r="G49" s="262"/>
      <c r="H49" s="262"/>
      <c r="I49" s="262"/>
      <c r="J49" s="262"/>
      <c r="K49" s="262"/>
      <c r="L49" s="262"/>
      <c r="M49" s="262"/>
      <c r="N49" s="262"/>
      <c r="O49" s="262"/>
    </row>
    <row r="50" spans="1:15" ht="18" customHeight="1">
      <c r="A50" s="262"/>
      <c r="B50" s="262"/>
      <c r="C50" s="262"/>
      <c r="D50" s="262"/>
      <c r="E50" s="262"/>
      <c r="F50" s="262"/>
      <c r="G50" s="262"/>
      <c r="H50" s="262"/>
      <c r="I50" s="262"/>
      <c r="J50" s="262"/>
      <c r="K50" s="262"/>
      <c r="L50" s="262"/>
      <c r="M50" s="262"/>
      <c r="N50" s="262"/>
      <c r="O50" s="262"/>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topLeftCell="A31"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63"/>
      <c r="AW1" s="363"/>
      <c r="AX1" s="4" t="s">
        <v>28</v>
      </c>
      <c r="AY1" s="5"/>
      <c r="AZ1" s="363"/>
      <c r="BA1" s="363"/>
      <c r="BB1" s="4" t="s">
        <v>29</v>
      </c>
      <c r="BC1" s="5"/>
      <c r="BD1" s="363"/>
      <c r="BE1" s="363"/>
      <c r="BF1" s="4" t="s">
        <v>30</v>
      </c>
    </row>
    <row r="3" spans="1:60" ht="9.75" customHeight="1"/>
    <row r="4" spans="1:60" ht="9.75" customHeight="1"/>
    <row r="5" spans="1:60" ht="28.5">
      <c r="A5" s="6"/>
      <c r="B5" s="6"/>
      <c r="C5" s="364" t="s">
        <v>65</v>
      </c>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17" t="s">
        <v>32</v>
      </c>
      <c r="D8" s="418"/>
      <c r="E8" s="418"/>
      <c r="F8" s="418"/>
      <c r="G8" s="418"/>
      <c r="H8" s="418"/>
      <c r="I8" s="418"/>
      <c r="J8" s="418"/>
      <c r="K8" s="418"/>
      <c r="L8" s="418"/>
      <c r="M8" s="418"/>
      <c r="N8" s="418"/>
      <c r="O8" s="418"/>
      <c r="P8" s="418"/>
      <c r="Q8" s="419"/>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0"/>
      <c r="D9" s="421"/>
      <c r="E9" s="421"/>
      <c r="F9" s="421"/>
      <c r="G9" s="421"/>
      <c r="H9" s="421"/>
      <c r="I9" s="421"/>
      <c r="J9" s="421"/>
      <c r="K9" s="421"/>
      <c r="L9" s="421"/>
      <c r="M9" s="421"/>
      <c r="N9" s="421"/>
      <c r="O9" s="421"/>
      <c r="P9" s="421"/>
      <c r="Q9" s="422"/>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23"/>
      <c r="D10" s="424"/>
      <c r="E10" s="424"/>
      <c r="F10" s="424"/>
      <c r="G10" s="424"/>
      <c r="H10" s="424"/>
      <c r="I10" s="424"/>
      <c r="J10" s="424"/>
      <c r="K10" s="424"/>
      <c r="L10" s="424"/>
      <c r="M10" s="424"/>
      <c r="N10" s="424"/>
      <c r="O10" s="424"/>
      <c r="P10" s="424"/>
      <c r="Q10" s="425"/>
      <c r="S10" s="4" t="s">
        <v>33</v>
      </c>
      <c r="T10" s="4"/>
      <c r="U10" s="4"/>
      <c r="V10" s="4"/>
      <c r="W10" s="4"/>
      <c r="X10" s="4"/>
      <c r="Y10" s="4"/>
      <c r="Z10" s="4"/>
      <c r="AA10" s="4"/>
      <c r="AB10" s="4"/>
      <c r="AC10" s="4"/>
      <c r="AD10" s="4"/>
      <c r="AE10" s="4"/>
      <c r="AF10" s="9" t="s">
        <v>34</v>
      </c>
    </row>
    <row r="11" spans="1:60" ht="5.25" customHeight="1"/>
    <row r="12" spans="1:60" ht="5.25" customHeight="1">
      <c r="G12" s="4"/>
      <c r="H12" s="400">
        <v>36</v>
      </c>
      <c r="I12" s="401"/>
      <c r="J12" s="402"/>
      <c r="K12" s="4"/>
    </row>
    <row r="13" spans="1:60" ht="13.5" customHeight="1">
      <c r="F13" s="4" t="s">
        <v>35</v>
      </c>
      <c r="G13" s="4"/>
      <c r="H13" s="403"/>
      <c r="I13" s="404"/>
      <c r="J13" s="405"/>
      <c r="K13" s="4" t="s">
        <v>36</v>
      </c>
      <c r="L13" s="10"/>
      <c r="M13" s="10"/>
      <c r="N13" s="10"/>
      <c r="Q13" s="11"/>
    </row>
    <row r="14" spans="1:60" ht="5.25" customHeight="1">
      <c r="F14" s="12"/>
      <c r="G14" s="4"/>
      <c r="H14" s="360"/>
      <c r="I14" s="361"/>
      <c r="J14" s="362"/>
      <c r="K14" s="4"/>
      <c r="L14" s="10"/>
      <c r="M14" s="10"/>
      <c r="N14" s="10"/>
      <c r="Q14" s="11"/>
    </row>
    <row r="15" spans="1:60" ht="5.25" customHeight="1" thickBot="1"/>
    <row r="16" spans="1:60" ht="12" customHeight="1">
      <c r="C16" s="426" t="s">
        <v>37</v>
      </c>
      <c r="D16" s="376"/>
      <c r="E16" s="376"/>
      <c r="F16" s="376"/>
      <c r="G16" s="377"/>
      <c r="H16" s="398" t="s">
        <v>66</v>
      </c>
      <c r="I16" s="399"/>
      <c r="J16" s="399"/>
      <c r="K16" s="376" t="str">
        <f>IF(入力!C2="","",入力!C2)</f>
        <v>コガネハラジェーブイシーブルーウィングス</v>
      </c>
      <c r="L16" s="376"/>
      <c r="M16" s="376"/>
      <c r="N16" s="376"/>
      <c r="O16" s="376"/>
      <c r="P16" s="376"/>
      <c r="Q16" s="376"/>
      <c r="R16" s="376"/>
      <c r="S16" s="376"/>
      <c r="T16" s="376"/>
      <c r="U16" s="376"/>
      <c r="V16" s="376"/>
      <c r="W16" s="376"/>
      <c r="X16" s="377"/>
      <c r="Y16" s="408" t="s">
        <v>67</v>
      </c>
      <c r="Z16" s="409"/>
      <c r="AA16" s="409"/>
      <c r="AB16" s="409"/>
      <c r="AC16" s="409"/>
      <c r="AD16" s="409"/>
      <c r="AE16" s="409"/>
      <c r="AF16" s="409"/>
      <c r="AG16" s="409"/>
      <c r="AH16" s="409"/>
      <c r="AI16" s="410"/>
      <c r="AJ16" s="367" t="s">
        <v>38</v>
      </c>
      <c r="AK16" s="368"/>
      <c r="AL16" s="368"/>
      <c r="AM16" s="369"/>
      <c r="AN16" s="392" t="str">
        <f>IF(入力!P3="","",入力!P3)</f>
        <v>松戸市</v>
      </c>
      <c r="AO16" s="393"/>
      <c r="AP16" s="393"/>
      <c r="AQ16" s="393"/>
      <c r="AR16" s="393"/>
      <c r="AS16" s="393"/>
      <c r="AT16" s="368" t="s">
        <v>68</v>
      </c>
      <c r="AU16" s="369"/>
      <c r="AV16" s="375" t="s">
        <v>39</v>
      </c>
      <c r="AW16" s="376"/>
      <c r="AX16" s="376"/>
      <c r="AY16" s="377"/>
      <c r="AZ16" s="380" t="str">
        <f>IF(入力!P5="","",入力!P5)</f>
        <v>常磐線各駅</v>
      </c>
      <c r="BA16" s="381"/>
      <c r="BB16" s="381"/>
      <c r="BC16" s="381"/>
      <c r="BD16" s="381"/>
      <c r="BE16" s="381"/>
      <c r="BF16" s="428" t="s">
        <v>40</v>
      </c>
    </row>
    <row r="17" spans="3:58" ht="4.5" customHeight="1">
      <c r="C17" s="427"/>
      <c r="D17" s="319"/>
      <c r="E17" s="319"/>
      <c r="F17" s="319"/>
      <c r="G17" s="379"/>
      <c r="H17" s="390" t="str">
        <f>IF(入力!C3="","",入力!C3)</f>
        <v>小金原ＪＶＣブルーウィングス</v>
      </c>
      <c r="I17" s="391"/>
      <c r="J17" s="391"/>
      <c r="K17" s="391"/>
      <c r="L17" s="391"/>
      <c r="M17" s="391"/>
      <c r="N17" s="391"/>
      <c r="O17" s="391"/>
      <c r="P17" s="391"/>
      <c r="Q17" s="391"/>
      <c r="R17" s="391"/>
      <c r="S17" s="391"/>
      <c r="T17" s="391"/>
      <c r="U17" s="386" t="str">
        <f>IF(入力!J3="","","("&amp;入力!J3&amp;")")</f>
        <v>(女子)</v>
      </c>
      <c r="V17" s="386"/>
      <c r="W17" s="386"/>
      <c r="X17" s="387"/>
      <c r="Y17" s="411">
        <f>IF(入力!C4="","",入力!C4)</f>
        <v>430487680</v>
      </c>
      <c r="Z17" s="412"/>
      <c r="AA17" s="412"/>
      <c r="AB17" s="412"/>
      <c r="AC17" s="412"/>
      <c r="AD17" s="412"/>
      <c r="AE17" s="412"/>
      <c r="AF17" s="412"/>
      <c r="AG17" s="412"/>
      <c r="AH17" s="412"/>
      <c r="AI17" s="413"/>
      <c r="AJ17" s="370"/>
      <c r="AK17" s="371"/>
      <c r="AL17" s="371"/>
      <c r="AM17" s="372"/>
      <c r="AN17" s="394"/>
      <c r="AO17" s="395"/>
      <c r="AP17" s="395"/>
      <c r="AQ17" s="395"/>
      <c r="AR17" s="395"/>
      <c r="AS17" s="395"/>
      <c r="AT17" s="371"/>
      <c r="AU17" s="372"/>
      <c r="AV17" s="378"/>
      <c r="AW17" s="319"/>
      <c r="AX17" s="319"/>
      <c r="AY17" s="379"/>
      <c r="AZ17" s="382"/>
      <c r="BA17" s="383"/>
      <c r="BB17" s="383"/>
      <c r="BC17" s="383"/>
      <c r="BD17" s="383"/>
      <c r="BE17" s="383"/>
      <c r="BF17" s="429"/>
    </row>
    <row r="18" spans="3:58" ht="16.5" customHeight="1">
      <c r="C18" s="357"/>
      <c r="D18" s="320"/>
      <c r="E18" s="320"/>
      <c r="F18" s="320"/>
      <c r="G18" s="358"/>
      <c r="H18" s="341"/>
      <c r="I18" s="342"/>
      <c r="J18" s="342"/>
      <c r="K18" s="342"/>
      <c r="L18" s="342"/>
      <c r="M18" s="342"/>
      <c r="N18" s="342"/>
      <c r="O18" s="342"/>
      <c r="P18" s="342"/>
      <c r="Q18" s="342"/>
      <c r="R18" s="342"/>
      <c r="S18" s="342"/>
      <c r="T18" s="342"/>
      <c r="U18" s="388"/>
      <c r="V18" s="388"/>
      <c r="W18" s="388"/>
      <c r="X18" s="389"/>
      <c r="Y18" s="414"/>
      <c r="Z18" s="415"/>
      <c r="AA18" s="415"/>
      <c r="AB18" s="415"/>
      <c r="AC18" s="415"/>
      <c r="AD18" s="415"/>
      <c r="AE18" s="415"/>
      <c r="AF18" s="415"/>
      <c r="AG18" s="415"/>
      <c r="AH18" s="415"/>
      <c r="AI18" s="416"/>
      <c r="AJ18" s="373"/>
      <c r="AK18" s="348"/>
      <c r="AL18" s="348"/>
      <c r="AM18" s="374"/>
      <c r="AN18" s="396"/>
      <c r="AO18" s="397"/>
      <c r="AP18" s="397"/>
      <c r="AQ18" s="397"/>
      <c r="AR18" s="397"/>
      <c r="AS18" s="397"/>
      <c r="AT18" s="348"/>
      <c r="AU18" s="374"/>
      <c r="AV18" s="344"/>
      <c r="AW18" s="320"/>
      <c r="AX18" s="320"/>
      <c r="AY18" s="358"/>
      <c r="AZ18" s="384" t="str">
        <f>IF(入力!AE5="","",入力!AE5)</f>
        <v>北小金</v>
      </c>
      <c r="BA18" s="385"/>
      <c r="BB18" s="385"/>
      <c r="BC18" s="385"/>
      <c r="BD18" s="385"/>
      <c r="BE18" s="385"/>
      <c r="BF18" s="13" t="s">
        <v>41</v>
      </c>
    </row>
    <row r="19" spans="3:58" ht="15" customHeight="1">
      <c r="C19" s="406"/>
      <c r="D19" s="407"/>
      <c r="E19" s="407"/>
      <c r="F19" s="407"/>
      <c r="G19" s="407"/>
      <c r="H19" s="407"/>
      <c r="I19" s="407"/>
      <c r="J19" s="407"/>
      <c r="K19" s="407"/>
      <c r="L19" s="407"/>
      <c r="M19" s="407"/>
      <c r="N19" s="407"/>
      <c r="O19" s="365" t="s">
        <v>42</v>
      </c>
      <c r="P19" s="365"/>
      <c r="Q19" s="365"/>
      <c r="R19" s="365"/>
      <c r="S19" s="365"/>
      <c r="T19" s="365"/>
      <c r="U19" s="365"/>
      <c r="V19" s="365"/>
      <c r="W19" s="365"/>
      <c r="X19" s="365"/>
      <c r="Y19" s="365"/>
      <c r="Z19" s="365"/>
      <c r="AA19" s="365"/>
      <c r="AB19" s="365"/>
      <c r="AC19" s="365"/>
      <c r="AD19" s="365" t="s">
        <v>69</v>
      </c>
      <c r="AE19" s="365"/>
      <c r="AF19" s="365"/>
      <c r="AG19" s="365"/>
      <c r="AH19" s="365"/>
      <c r="AI19" s="365"/>
      <c r="AJ19" s="365"/>
      <c r="AK19" s="365"/>
      <c r="AL19" s="365"/>
      <c r="AM19" s="365"/>
      <c r="AN19" s="365"/>
      <c r="AO19" s="365"/>
      <c r="AP19" s="365"/>
      <c r="AQ19" s="365"/>
      <c r="AR19" s="365"/>
      <c r="AS19" s="365" t="s">
        <v>70</v>
      </c>
      <c r="AT19" s="365"/>
      <c r="AU19" s="365"/>
      <c r="AV19" s="365"/>
      <c r="AW19" s="365"/>
      <c r="AX19" s="365"/>
      <c r="AY19" s="365"/>
      <c r="AZ19" s="365"/>
      <c r="BA19" s="365"/>
      <c r="BB19" s="365"/>
      <c r="BC19" s="365"/>
      <c r="BD19" s="365"/>
      <c r="BE19" s="365"/>
      <c r="BF19" s="366"/>
    </row>
    <row r="20" spans="3:58" ht="15" customHeight="1">
      <c r="C20" s="431" t="s">
        <v>43</v>
      </c>
      <c r="D20" s="365"/>
      <c r="E20" s="365"/>
      <c r="F20" s="365"/>
      <c r="G20" s="365"/>
      <c r="H20" s="365"/>
      <c r="I20" s="365"/>
      <c r="J20" s="365"/>
      <c r="K20" s="365"/>
      <c r="L20" s="365"/>
      <c r="M20" s="365"/>
      <c r="N20" s="365"/>
      <c r="O20" s="430">
        <f>IF(入力!J7="","",入力!J7)</f>
        <v>15978</v>
      </c>
      <c r="P20" s="430"/>
      <c r="Q20" s="430"/>
      <c r="R20" s="430"/>
      <c r="S20" s="430"/>
      <c r="T20" s="430"/>
      <c r="U20" s="430"/>
      <c r="V20" s="430"/>
      <c r="W20" s="430"/>
      <c r="X20" s="430"/>
      <c r="Y20" s="430"/>
      <c r="Z20" s="430"/>
      <c r="AA20" s="430"/>
      <c r="AB20" s="430"/>
      <c r="AC20" s="430"/>
      <c r="AD20" s="430">
        <f>IF(入力!J9="","",入力!J9)</f>
        <v>291133</v>
      </c>
      <c r="AE20" s="430"/>
      <c r="AF20" s="430"/>
      <c r="AG20" s="430"/>
      <c r="AH20" s="430"/>
      <c r="AI20" s="430"/>
      <c r="AJ20" s="430"/>
      <c r="AK20" s="430"/>
      <c r="AL20" s="430"/>
      <c r="AM20" s="430"/>
      <c r="AN20" s="430"/>
      <c r="AO20" s="430"/>
      <c r="AP20" s="430"/>
      <c r="AQ20" s="430"/>
      <c r="AR20" s="430"/>
      <c r="AS20" s="430" t="str">
        <f>IF(入力!J11="","",入力!J11)</f>
        <v/>
      </c>
      <c r="AT20" s="430"/>
      <c r="AU20" s="430"/>
      <c r="AV20" s="430"/>
      <c r="AW20" s="430"/>
      <c r="AX20" s="430"/>
      <c r="AY20" s="430"/>
      <c r="AZ20" s="430"/>
      <c r="BA20" s="430"/>
      <c r="BB20" s="430"/>
      <c r="BC20" s="430"/>
      <c r="BD20" s="430"/>
      <c r="BE20" s="430"/>
      <c r="BF20" s="432"/>
    </row>
    <row r="21" spans="3:58" ht="15" customHeight="1">
      <c r="C21" s="431" t="s">
        <v>44</v>
      </c>
      <c r="D21" s="365"/>
      <c r="E21" s="365"/>
      <c r="F21" s="365"/>
      <c r="G21" s="365"/>
      <c r="H21" s="365"/>
      <c r="I21" s="365"/>
      <c r="J21" s="365"/>
      <c r="K21" s="365"/>
      <c r="L21" s="365"/>
      <c r="M21" s="365"/>
      <c r="N21" s="365"/>
      <c r="O21" s="430">
        <f>IF(入力!M7="","",入力!M7)</f>
        <v>430246</v>
      </c>
      <c r="P21" s="430"/>
      <c r="Q21" s="430"/>
      <c r="R21" s="430"/>
      <c r="S21" s="430"/>
      <c r="T21" s="430"/>
      <c r="U21" s="430"/>
      <c r="V21" s="430"/>
      <c r="W21" s="430"/>
      <c r="X21" s="430"/>
      <c r="Y21" s="430"/>
      <c r="Z21" s="430"/>
      <c r="AA21" s="430"/>
      <c r="AB21" s="430"/>
      <c r="AC21" s="430"/>
      <c r="AD21" s="430" t="str">
        <f>IF(入力!M9="","",入力!M9)</f>
        <v/>
      </c>
      <c r="AE21" s="430"/>
      <c r="AF21" s="430"/>
      <c r="AG21" s="430"/>
      <c r="AH21" s="430"/>
      <c r="AI21" s="430"/>
      <c r="AJ21" s="430"/>
      <c r="AK21" s="430"/>
      <c r="AL21" s="430"/>
      <c r="AM21" s="430"/>
      <c r="AN21" s="430"/>
      <c r="AO21" s="430"/>
      <c r="AP21" s="430"/>
      <c r="AQ21" s="430"/>
      <c r="AR21" s="430"/>
      <c r="AS21" s="430" t="str">
        <f>IF(入力!M11="","",入力!M11)</f>
        <v/>
      </c>
      <c r="AT21" s="430"/>
      <c r="AU21" s="430"/>
      <c r="AV21" s="430"/>
      <c r="AW21" s="430"/>
      <c r="AX21" s="430"/>
      <c r="AY21" s="430"/>
      <c r="AZ21" s="430"/>
      <c r="BA21" s="430"/>
      <c r="BB21" s="430"/>
      <c r="BC21" s="430"/>
      <c r="BD21" s="430"/>
      <c r="BE21" s="430"/>
      <c r="BF21" s="432"/>
    </row>
    <row r="22" spans="3:58" ht="12" customHeight="1">
      <c r="C22" s="354" t="s">
        <v>71</v>
      </c>
      <c r="D22" s="355"/>
      <c r="E22" s="355"/>
      <c r="F22" s="355"/>
      <c r="G22" s="356"/>
      <c r="H22" s="359" t="str">
        <f>IF(入力!C7="","",入力!C7&amp;"　"&amp;入力!E7)</f>
        <v>テシマ　ゴロウ</v>
      </c>
      <c r="I22" s="324"/>
      <c r="J22" s="324"/>
      <c r="K22" s="324"/>
      <c r="L22" s="324"/>
      <c r="M22" s="324"/>
      <c r="N22" s="324"/>
      <c r="O22" s="324"/>
      <c r="P22" s="324"/>
      <c r="Q22" s="333"/>
      <c r="R22" s="325" t="s">
        <v>45</v>
      </c>
      <c r="S22" s="324"/>
      <c r="T22" s="334">
        <f>IF(入力!AT7="","",入力!AT7)</f>
        <v>57</v>
      </c>
      <c r="U22" s="335"/>
      <c r="V22" s="336"/>
      <c r="W22" s="325" t="s">
        <v>46</v>
      </c>
      <c r="X22" s="325"/>
      <c r="Y22" s="325"/>
      <c r="Z22" s="14" t="s">
        <v>72</v>
      </c>
      <c r="AA22" s="15"/>
      <c r="AB22" s="324" t="str">
        <f>IF(入力!R7="","",入力!R7)</f>
        <v>270</v>
      </c>
      <c r="AC22" s="324"/>
      <c r="AD22" s="324"/>
      <c r="AE22" s="324"/>
      <c r="AF22" s="16" t="s">
        <v>73</v>
      </c>
      <c r="AG22" s="324" t="str">
        <f>IF(入力!W7="","",入力!W7)</f>
        <v>0021</v>
      </c>
      <c r="AH22" s="324"/>
      <c r="AI22" s="324"/>
      <c r="AJ22" s="324"/>
      <c r="AK22" s="324"/>
      <c r="AL22" s="324"/>
      <c r="AM22" s="324"/>
      <c r="AN22" s="324"/>
      <c r="AO22" s="324"/>
      <c r="AP22" s="324"/>
      <c r="AQ22" s="324"/>
      <c r="AR22" s="324"/>
      <c r="AS22" s="324"/>
      <c r="AT22" s="333"/>
      <c r="AU22" s="325" t="s">
        <v>47</v>
      </c>
      <c r="AV22" s="324"/>
      <c r="AW22" s="324"/>
      <c r="AX22" s="17" t="s">
        <v>74</v>
      </c>
      <c r="AY22" s="324" t="str">
        <f>IF(入力!AL7="","",入力!AL7)</f>
        <v>090</v>
      </c>
      <c r="AZ22" s="324"/>
      <c r="BA22" s="324"/>
      <c r="BB22" s="324"/>
      <c r="BC22" s="324"/>
      <c r="BD22" s="324"/>
      <c r="BE22" s="324"/>
      <c r="BF22" s="18" t="s">
        <v>75</v>
      </c>
    </row>
    <row r="23" spans="3:58" ht="19.5" customHeight="1">
      <c r="C23" s="357" t="s">
        <v>48</v>
      </c>
      <c r="D23" s="320"/>
      <c r="E23" s="320"/>
      <c r="F23" s="320"/>
      <c r="G23" s="358"/>
      <c r="H23" s="360" t="str">
        <f>IF(入力!C8="","",入力!C8&amp;"　"&amp;入力!E8)</f>
        <v>手嶋　吾郎</v>
      </c>
      <c r="I23" s="361"/>
      <c r="J23" s="361"/>
      <c r="K23" s="361"/>
      <c r="L23" s="361"/>
      <c r="M23" s="361"/>
      <c r="N23" s="361"/>
      <c r="O23" s="361"/>
      <c r="P23" s="361"/>
      <c r="Q23" s="362"/>
      <c r="R23" s="320"/>
      <c r="S23" s="320"/>
      <c r="T23" s="349"/>
      <c r="U23" s="350"/>
      <c r="V23" s="351"/>
      <c r="W23" s="348"/>
      <c r="X23" s="348"/>
      <c r="Y23" s="348"/>
      <c r="Z23" s="341" t="str">
        <f>IF(入力!P8="","",入力!P8)</f>
        <v>千葉県松戸市小金原8-1-2</v>
      </c>
      <c r="AA23" s="342"/>
      <c r="AB23" s="342"/>
      <c r="AC23" s="342"/>
      <c r="AD23" s="342"/>
      <c r="AE23" s="342"/>
      <c r="AF23" s="342"/>
      <c r="AG23" s="342"/>
      <c r="AH23" s="342"/>
      <c r="AI23" s="342"/>
      <c r="AJ23" s="342"/>
      <c r="AK23" s="342"/>
      <c r="AL23" s="342"/>
      <c r="AM23" s="342"/>
      <c r="AN23" s="342"/>
      <c r="AO23" s="342"/>
      <c r="AP23" s="342"/>
      <c r="AQ23" s="342"/>
      <c r="AR23" s="342"/>
      <c r="AS23" s="342"/>
      <c r="AT23" s="343"/>
      <c r="AU23" s="320"/>
      <c r="AV23" s="320"/>
      <c r="AW23" s="320"/>
      <c r="AX23" s="344" t="str">
        <f>IF(入力!AK8="","",入力!AK8)</f>
        <v>3409</v>
      </c>
      <c r="AY23" s="320"/>
      <c r="AZ23" s="320"/>
      <c r="BA23" s="320"/>
      <c r="BB23" s="19" t="s">
        <v>76</v>
      </c>
      <c r="BC23" s="320" t="str">
        <f>IF(入力!AP8="","",入力!AP8)</f>
        <v>7006</v>
      </c>
      <c r="BD23" s="320"/>
      <c r="BE23" s="320"/>
      <c r="BF23" s="340"/>
    </row>
    <row r="24" spans="3:58" ht="12" customHeight="1">
      <c r="C24" s="354" t="s">
        <v>77</v>
      </c>
      <c r="D24" s="355"/>
      <c r="E24" s="355"/>
      <c r="F24" s="355"/>
      <c r="G24" s="356"/>
      <c r="H24" s="359" t="str">
        <f>IF(入力!C9="","",入力!C9&amp;"　"&amp;入力!E9)</f>
        <v>ケイノ　タカシ</v>
      </c>
      <c r="I24" s="324"/>
      <c r="J24" s="324"/>
      <c r="K24" s="324"/>
      <c r="L24" s="324"/>
      <c r="M24" s="324"/>
      <c r="N24" s="324"/>
      <c r="O24" s="324"/>
      <c r="P24" s="324"/>
      <c r="Q24" s="333"/>
      <c r="R24" s="325" t="s">
        <v>45</v>
      </c>
      <c r="S24" s="324"/>
      <c r="T24" s="334">
        <f>IF(入力!AT9="","",入力!AT9)</f>
        <v>46</v>
      </c>
      <c r="U24" s="335"/>
      <c r="V24" s="336"/>
      <c r="W24" s="325" t="s">
        <v>46</v>
      </c>
      <c r="X24" s="325"/>
      <c r="Y24" s="325"/>
      <c r="Z24" s="14" t="s">
        <v>72</v>
      </c>
      <c r="AA24" s="15"/>
      <c r="AB24" s="324" t="str">
        <f>IF(入力!R9="","",入力!R9)</f>
        <v>270</v>
      </c>
      <c r="AC24" s="324"/>
      <c r="AD24" s="324"/>
      <c r="AE24" s="324"/>
      <c r="AF24" s="16" t="s">
        <v>73</v>
      </c>
      <c r="AG24" s="324" t="str">
        <f>IF(入力!W9="","",入力!W9)</f>
        <v>2251</v>
      </c>
      <c r="AH24" s="324"/>
      <c r="AI24" s="324"/>
      <c r="AJ24" s="324"/>
      <c r="AK24" s="324"/>
      <c r="AL24" s="324"/>
      <c r="AM24" s="324"/>
      <c r="AN24" s="324"/>
      <c r="AO24" s="324"/>
      <c r="AP24" s="324"/>
      <c r="AQ24" s="324"/>
      <c r="AR24" s="324"/>
      <c r="AS24" s="324"/>
      <c r="AT24" s="333"/>
      <c r="AU24" s="325" t="s">
        <v>47</v>
      </c>
      <c r="AV24" s="324"/>
      <c r="AW24" s="324"/>
      <c r="AX24" s="17" t="s">
        <v>74</v>
      </c>
      <c r="AY24" s="324" t="str">
        <f>IF(入力!AL9="","",入力!AL9)</f>
        <v>090</v>
      </c>
      <c r="AZ24" s="324"/>
      <c r="BA24" s="324"/>
      <c r="BB24" s="324"/>
      <c r="BC24" s="324"/>
      <c r="BD24" s="324"/>
      <c r="BE24" s="324"/>
      <c r="BF24" s="18" t="s">
        <v>75</v>
      </c>
    </row>
    <row r="25" spans="3:58" ht="19.5" customHeight="1">
      <c r="C25" s="357" t="s">
        <v>78</v>
      </c>
      <c r="D25" s="320"/>
      <c r="E25" s="320"/>
      <c r="F25" s="320"/>
      <c r="G25" s="358"/>
      <c r="H25" s="360" t="str">
        <f>IF(入力!C10="","",入力!C10&amp;"　"&amp;入力!E10)</f>
        <v>慶野　敬志</v>
      </c>
      <c r="I25" s="361"/>
      <c r="J25" s="361"/>
      <c r="K25" s="361"/>
      <c r="L25" s="361"/>
      <c r="M25" s="361"/>
      <c r="N25" s="361"/>
      <c r="O25" s="361"/>
      <c r="P25" s="361"/>
      <c r="Q25" s="362"/>
      <c r="R25" s="320"/>
      <c r="S25" s="320"/>
      <c r="T25" s="349"/>
      <c r="U25" s="350"/>
      <c r="V25" s="351"/>
      <c r="W25" s="348"/>
      <c r="X25" s="348"/>
      <c r="Y25" s="348"/>
      <c r="Z25" s="341" t="str">
        <f>IF(入力!P10="","",入力!P10)</f>
        <v>千葉県松戸市金ヶ作417-177</v>
      </c>
      <c r="AA25" s="342"/>
      <c r="AB25" s="342"/>
      <c r="AC25" s="342"/>
      <c r="AD25" s="342"/>
      <c r="AE25" s="342"/>
      <c r="AF25" s="342"/>
      <c r="AG25" s="342"/>
      <c r="AH25" s="342"/>
      <c r="AI25" s="342"/>
      <c r="AJ25" s="342"/>
      <c r="AK25" s="342"/>
      <c r="AL25" s="342"/>
      <c r="AM25" s="342"/>
      <c r="AN25" s="342"/>
      <c r="AO25" s="342"/>
      <c r="AP25" s="342"/>
      <c r="AQ25" s="342"/>
      <c r="AR25" s="342"/>
      <c r="AS25" s="342"/>
      <c r="AT25" s="343"/>
      <c r="AU25" s="320"/>
      <c r="AV25" s="320"/>
      <c r="AW25" s="320"/>
      <c r="AX25" s="344" t="str">
        <f>IF(入力!AK10="","",入力!AK10)</f>
        <v>3344</v>
      </c>
      <c r="AY25" s="320"/>
      <c r="AZ25" s="320"/>
      <c r="BA25" s="320"/>
      <c r="BB25" s="19" t="s">
        <v>76</v>
      </c>
      <c r="BC25" s="320" t="str">
        <f>IF(入力!AP10="","",入力!AP10)</f>
        <v>2053</v>
      </c>
      <c r="BD25" s="320"/>
      <c r="BE25" s="320"/>
      <c r="BF25" s="340"/>
    </row>
    <row r="26" spans="3:58" ht="12" customHeight="1">
      <c r="C26" s="354" t="s">
        <v>71</v>
      </c>
      <c r="D26" s="355"/>
      <c r="E26" s="355"/>
      <c r="F26" s="355"/>
      <c r="G26" s="356"/>
      <c r="H26" s="359" t="str">
        <f>IF(入力!C11="","",入力!C11&amp;"　"&amp;入力!E11)</f>
        <v>カトウ　アヤノ</v>
      </c>
      <c r="I26" s="324"/>
      <c r="J26" s="324"/>
      <c r="K26" s="324"/>
      <c r="L26" s="324"/>
      <c r="M26" s="324"/>
      <c r="N26" s="324"/>
      <c r="O26" s="324"/>
      <c r="P26" s="324"/>
      <c r="Q26" s="333"/>
      <c r="R26" s="325" t="s">
        <v>45</v>
      </c>
      <c r="S26" s="324"/>
      <c r="T26" s="334">
        <f>IF(入力!AT11="","",入力!AT11)</f>
        <v>19</v>
      </c>
      <c r="U26" s="335"/>
      <c r="V26" s="336"/>
      <c r="W26" s="325" t="s">
        <v>46</v>
      </c>
      <c r="X26" s="325"/>
      <c r="Y26" s="325"/>
      <c r="Z26" s="14" t="s">
        <v>72</v>
      </c>
      <c r="AA26" s="15"/>
      <c r="AB26" s="324" t="str">
        <f>IF(入力!R11="","",入力!R11)</f>
        <v>270</v>
      </c>
      <c r="AC26" s="324"/>
      <c r="AD26" s="324"/>
      <c r="AE26" s="324"/>
      <c r="AF26" s="16" t="s">
        <v>73</v>
      </c>
      <c r="AG26" s="324" t="str">
        <f>IF(入力!W11="","",入力!W11)</f>
        <v>0021</v>
      </c>
      <c r="AH26" s="324"/>
      <c r="AI26" s="324"/>
      <c r="AJ26" s="324"/>
      <c r="AK26" s="324"/>
      <c r="AL26" s="324"/>
      <c r="AM26" s="324"/>
      <c r="AN26" s="324"/>
      <c r="AO26" s="324"/>
      <c r="AP26" s="324"/>
      <c r="AQ26" s="324"/>
      <c r="AR26" s="324"/>
      <c r="AS26" s="324"/>
      <c r="AT26" s="333"/>
      <c r="AU26" s="325" t="s">
        <v>47</v>
      </c>
      <c r="AV26" s="324"/>
      <c r="AW26" s="324"/>
      <c r="AX26" s="17" t="s">
        <v>74</v>
      </c>
      <c r="AY26" s="324" t="str">
        <f>IF(入力!AL11="","",入力!AL11)</f>
        <v>090</v>
      </c>
      <c r="AZ26" s="324"/>
      <c r="BA26" s="324"/>
      <c r="BB26" s="324"/>
      <c r="BC26" s="324"/>
      <c r="BD26" s="324"/>
      <c r="BE26" s="324"/>
      <c r="BF26" s="18" t="s">
        <v>75</v>
      </c>
    </row>
    <row r="27" spans="3:58" ht="19.5" customHeight="1">
      <c r="C27" s="357" t="s">
        <v>79</v>
      </c>
      <c r="D27" s="320"/>
      <c r="E27" s="320"/>
      <c r="F27" s="320"/>
      <c r="G27" s="358"/>
      <c r="H27" s="360" t="str">
        <f>IF(入力!C12="","",入力!C12&amp;"　"&amp;入力!E12)</f>
        <v>加藤　綾乃</v>
      </c>
      <c r="I27" s="361"/>
      <c r="J27" s="361"/>
      <c r="K27" s="361"/>
      <c r="L27" s="361"/>
      <c r="M27" s="361"/>
      <c r="N27" s="361"/>
      <c r="O27" s="361"/>
      <c r="P27" s="361"/>
      <c r="Q27" s="362"/>
      <c r="R27" s="320"/>
      <c r="S27" s="320"/>
      <c r="T27" s="349"/>
      <c r="U27" s="350"/>
      <c r="V27" s="351"/>
      <c r="W27" s="348"/>
      <c r="X27" s="348"/>
      <c r="Y27" s="348"/>
      <c r="Z27" s="341" t="str">
        <f>IF(入力!P12="","",入力!P12)</f>
        <v>千葉県松戸市小金原2-13-27</v>
      </c>
      <c r="AA27" s="342"/>
      <c r="AB27" s="342"/>
      <c r="AC27" s="342"/>
      <c r="AD27" s="342"/>
      <c r="AE27" s="342"/>
      <c r="AF27" s="342"/>
      <c r="AG27" s="342"/>
      <c r="AH27" s="342"/>
      <c r="AI27" s="342"/>
      <c r="AJ27" s="342"/>
      <c r="AK27" s="342"/>
      <c r="AL27" s="342"/>
      <c r="AM27" s="342"/>
      <c r="AN27" s="342"/>
      <c r="AO27" s="342"/>
      <c r="AP27" s="342"/>
      <c r="AQ27" s="342"/>
      <c r="AR27" s="342"/>
      <c r="AS27" s="342"/>
      <c r="AT27" s="343"/>
      <c r="AU27" s="320"/>
      <c r="AV27" s="320"/>
      <c r="AW27" s="320"/>
      <c r="AX27" s="344" t="str">
        <f>IF(入力!AK12="","",入力!AK12)</f>
        <v>9800</v>
      </c>
      <c r="AY27" s="320"/>
      <c r="AZ27" s="320"/>
      <c r="BA27" s="320"/>
      <c r="BB27" s="19" t="s">
        <v>76</v>
      </c>
      <c r="BC27" s="320" t="str">
        <f>IF(入力!AP12="","",入力!AP12)</f>
        <v>7419</v>
      </c>
      <c r="BD27" s="320"/>
      <c r="BE27" s="320"/>
      <c r="BF27" s="340"/>
    </row>
    <row r="28" spans="3:58" ht="12" customHeight="1">
      <c r="C28" s="354" t="s">
        <v>71</v>
      </c>
      <c r="D28" s="355"/>
      <c r="E28" s="355"/>
      <c r="F28" s="355"/>
      <c r="G28" s="356"/>
      <c r="H28" s="359" t="str">
        <f>IF(入力!C15="","",入力!C15&amp;"　"&amp;入力!E15)</f>
        <v>テシマ　ゴロウ</v>
      </c>
      <c r="I28" s="324"/>
      <c r="J28" s="324"/>
      <c r="K28" s="324"/>
      <c r="L28" s="324"/>
      <c r="M28" s="324"/>
      <c r="N28" s="324"/>
      <c r="O28" s="324"/>
      <c r="P28" s="324"/>
      <c r="Q28" s="333"/>
      <c r="R28" s="325" t="s">
        <v>45</v>
      </c>
      <c r="S28" s="324"/>
      <c r="T28" s="334">
        <f>IF(入力!AT15="","",入力!AT15)</f>
        <v>57</v>
      </c>
      <c r="U28" s="335"/>
      <c r="V28" s="336"/>
      <c r="W28" s="325" t="s">
        <v>46</v>
      </c>
      <c r="X28" s="325"/>
      <c r="Y28" s="325"/>
      <c r="Z28" s="14" t="s">
        <v>72</v>
      </c>
      <c r="AA28" s="15"/>
      <c r="AB28" s="324" t="str">
        <f>IF(入力!R15="","",入力!R15)</f>
        <v>270</v>
      </c>
      <c r="AC28" s="324"/>
      <c r="AD28" s="324"/>
      <c r="AE28" s="324"/>
      <c r="AF28" s="16" t="s">
        <v>73</v>
      </c>
      <c r="AG28" s="324" t="str">
        <f>IF(入力!W15="","",入力!W15)</f>
        <v>0021</v>
      </c>
      <c r="AH28" s="324"/>
      <c r="AI28" s="324"/>
      <c r="AJ28" s="324"/>
      <c r="AK28" s="324"/>
      <c r="AL28" s="324"/>
      <c r="AM28" s="324"/>
      <c r="AN28" s="324"/>
      <c r="AO28" s="324"/>
      <c r="AP28" s="324"/>
      <c r="AQ28" s="324"/>
      <c r="AR28" s="324"/>
      <c r="AS28" s="324"/>
      <c r="AT28" s="333"/>
      <c r="AU28" s="325" t="s">
        <v>47</v>
      </c>
      <c r="AV28" s="324"/>
      <c r="AW28" s="324"/>
      <c r="AX28" s="17" t="s">
        <v>74</v>
      </c>
      <c r="AY28" s="324" t="str">
        <f>IF(入力!AL15="","",入力!AL15)</f>
        <v>090</v>
      </c>
      <c r="AZ28" s="324"/>
      <c r="BA28" s="324"/>
      <c r="BB28" s="324"/>
      <c r="BC28" s="324"/>
      <c r="BD28" s="324"/>
      <c r="BE28" s="324"/>
      <c r="BF28" s="18" t="s">
        <v>75</v>
      </c>
    </row>
    <row r="29" spans="3:58" ht="19.5" customHeight="1" thickBot="1">
      <c r="C29" s="352" t="s">
        <v>49</v>
      </c>
      <c r="D29" s="326"/>
      <c r="E29" s="326"/>
      <c r="F29" s="326"/>
      <c r="G29" s="353"/>
      <c r="H29" s="345" t="str">
        <f>IF(入力!C16="","",入力!C16&amp;"　"&amp;入力!E16)</f>
        <v>手嶋　吾郎</v>
      </c>
      <c r="I29" s="346"/>
      <c r="J29" s="346"/>
      <c r="K29" s="346"/>
      <c r="L29" s="346"/>
      <c r="M29" s="346"/>
      <c r="N29" s="346"/>
      <c r="O29" s="346"/>
      <c r="P29" s="346"/>
      <c r="Q29" s="347"/>
      <c r="R29" s="326"/>
      <c r="S29" s="326"/>
      <c r="T29" s="337"/>
      <c r="U29" s="338"/>
      <c r="V29" s="339"/>
      <c r="W29" s="332"/>
      <c r="X29" s="332"/>
      <c r="Y29" s="332"/>
      <c r="Z29" s="327" t="str">
        <f>IF(入力!P16="","",入力!P16)</f>
        <v>千葉県松戸市小金原8-1-2</v>
      </c>
      <c r="AA29" s="328"/>
      <c r="AB29" s="328"/>
      <c r="AC29" s="328"/>
      <c r="AD29" s="328"/>
      <c r="AE29" s="328"/>
      <c r="AF29" s="328"/>
      <c r="AG29" s="328"/>
      <c r="AH29" s="328"/>
      <c r="AI29" s="328"/>
      <c r="AJ29" s="328"/>
      <c r="AK29" s="328"/>
      <c r="AL29" s="328"/>
      <c r="AM29" s="328"/>
      <c r="AN29" s="328"/>
      <c r="AO29" s="328"/>
      <c r="AP29" s="328"/>
      <c r="AQ29" s="328"/>
      <c r="AR29" s="328"/>
      <c r="AS29" s="328"/>
      <c r="AT29" s="329"/>
      <c r="AU29" s="326"/>
      <c r="AV29" s="326"/>
      <c r="AW29" s="326"/>
      <c r="AX29" s="330" t="str">
        <f>IF(入力!AK16="","",入力!AK16)</f>
        <v>3409</v>
      </c>
      <c r="AY29" s="326"/>
      <c r="AZ29" s="326"/>
      <c r="BA29" s="326"/>
      <c r="BB29" s="73" t="s">
        <v>76</v>
      </c>
      <c r="BC29" s="326" t="str">
        <f>IF(入力!AP16="","",入力!AP16)</f>
        <v>7006</v>
      </c>
      <c r="BD29" s="326"/>
      <c r="BE29" s="326"/>
      <c r="BF29" s="331"/>
    </row>
    <row r="30" spans="3:58" ht="7.5" customHeight="1"/>
    <row r="31" spans="3:58" ht="16.5" customHeight="1">
      <c r="C31" s="20" t="s">
        <v>50</v>
      </c>
      <c r="D31" s="4"/>
      <c r="E31" s="4"/>
      <c r="F31" s="4"/>
      <c r="G31" s="4"/>
      <c r="H31" s="4"/>
      <c r="I31" s="21" t="s">
        <v>51</v>
      </c>
    </row>
    <row r="32" spans="3:58" ht="3" customHeight="1" thickBot="1"/>
    <row r="33" spans="3:58" ht="15" customHeight="1">
      <c r="C33" s="321" t="s">
        <v>52</v>
      </c>
      <c r="D33" s="322"/>
      <c r="E33" s="322"/>
      <c r="F33" s="322" t="s">
        <v>53</v>
      </c>
      <c r="G33" s="322"/>
      <c r="H33" s="322"/>
      <c r="I33" s="322"/>
      <c r="J33" s="322"/>
      <c r="K33" s="322"/>
      <c r="L33" s="322"/>
      <c r="M33" s="322"/>
      <c r="N33" s="322"/>
      <c r="O33" s="322"/>
      <c r="P33" s="322"/>
      <c r="Q33" s="322" t="s">
        <v>54</v>
      </c>
      <c r="R33" s="322"/>
      <c r="S33" s="322"/>
      <c r="T33" s="322" t="s">
        <v>55</v>
      </c>
      <c r="U33" s="322"/>
      <c r="V33" s="322"/>
      <c r="W33" s="322"/>
      <c r="X33" s="322"/>
      <c r="Y33" s="322"/>
      <c r="Z33" s="322"/>
      <c r="AA33" s="322"/>
      <c r="AB33" s="322"/>
      <c r="AC33" s="322"/>
      <c r="AD33" s="322"/>
      <c r="AE33" s="322"/>
      <c r="AF33" s="322"/>
      <c r="AG33" s="322"/>
      <c r="AH33" s="322"/>
      <c r="AI33" s="322"/>
      <c r="AJ33" s="322" t="s">
        <v>56</v>
      </c>
      <c r="AK33" s="322"/>
      <c r="AL33" s="322"/>
      <c r="AM33" s="322"/>
      <c r="AN33" s="322"/>
      <c r="AO33" s="322"/>
      <c r="AP33" s="322"/>
      <c r="AQ33" s="322"/>
      <c r="AR33" s="322"/>
      <c r="AS33" s="322"/>
      <c r="AT33" s="322"/>
      <c r="AU33" s="322"/>
      <c r="AV33" s="322"/>
      <c r="AW33" s="322"/>
      <c r="AX33" s="322"/>
      <c r="AY33" s="322"/>
      <c r="AZ33" s="322" t="s">
        <v>57</v>
      </c>
      <c r="BA33" s="322"/>
      <c r="BB33" s="322"/>
      <c r="BC33" s="322"/>
      <c r="BD33" s="322"/>
      <c r="BE33" s="322"/>
      <c r="BF33" s="323"/>
    </row>
    <row r="34" spans="3:58" ht="15" customHeight="1">
      <c r="C34" s="280" t="str">
        <f>IF(入力!B25="","",入力!B25)</f>
        <v>①</v>
      </c>
      <c r="D34" s="281"/>
      <c r="E34" s="282"/>
      <c r="F34" s="286" t="str">
        <f>IF(入力!C26="","",入力!C25&amp;"　"&amp;入力!E25&amp;"
"&amp;入力!C26&amp;"　"&amp;入力!E26)</f>
        <v>コミヤ　メイ
小宮　芽生</v>
      </c>
      <c r="G34" s="287"/>
      <c r="H34" s="287"/>
      <c r="I34" s="287"/>
      <c r="J34" s="287"/>
      <c r="K34" s="287"/>
      <c r="L34" s="287"/>
      <c r="M34" s="287"/>
      <c r="N34" s="287"/>
      <c r="O34" s="287"/>
      <c r="P34" s="288"/>
      <c r="Q34" s="292">
        <f>IF(入力!G25="","",入力!G25)</f>
        <v>6</v>
      </c>
      <c r="R34" s="293"/>
      <c r="S34" s="294"/>
      <c r="T34" s="298" t="str">
        <f>IF(入力!I25="","",入力!I25)</f>
        <v>東小学校</v>
      </c>
      <c r="U34" s="299"/>
      <c r="V34" s="299"/>
      <c r="W34" s="299"/>
      <c r="X34" s="299"/>
      <c r="Y34" s="299"/>
      <c r="Z34" s="299"/>
      <c r="AA34" s="299"/>
      <c r="AB34" s="299"/>
      <c r="AC34" s="299"/>
      <c r="AD34" s="299"/>
      <c r="AE34" s="299"/>
      <c r="AF34" s="299"/>
      <c r="AG34" s="299"/>
      <c r="AH34" s="299"/>
      <c r="AI34" s="300"/>
      <c r="AJ34" s="292">
        <f>IF(入力!M25="","",入力!M25)</f>
        <v>515655908</v>
      </c>
      <c r="AK34" s="293"/>
      <c r="AL34" s="293"/>
      <c r="AM34" s="293"/>
      <c r="AN34" s="293"/>
      <c r="AO34" s="293"/>
      <c r="AP34" s="293"/>
      <c r="AQ34" s="293"/>
      <c r="AR34" s="293"/>
      <c r="AS34" s="293"/>
      <c r="AT34" s="293"/>
      <c r="AU34" s="293"/>
      <c r="AV34" s="293"/>
      <c r="AW34" s="293"/>
      <c r="AX34" s="293"/>
      <c r="AY34" s="294"/>
      <c r="AZ34" s="292">
        <f>IF(入力!P25="","",入力!P25)</f>
        <v>158</v>
      </c>
      <c r="BA34" s="293"/>
      <c r="BB34" s="293"/>
      <c r="BC34" s="293"/>
      <c r="BD34" s="293"/>
      <c r="BE34" s="293"/>
      <c r="BF34" s="304"/>
    </row>
    <row r="35" spans="3:58" ht="15" customHeight="1">
      <c r="C35" s="306"/>
      <c r="D35" s="307"/>
      <c r="E35" s="308"/>
      <c r="F35" s="309"/>
      <c r="G35" s="310"/>
      <c r="H35" s="310"/>
      <c r="I35" s="310"/>
      <c r="J35" s="310"/>
      <c r="K35" s="310"/>
      <c r="L35" s="310"/>
      <c r="M35" s="310"/>
      <c r="N35" s="310"/>
      <c r="O35" s="310"/>
      <c r="P35" s="311"/>
      <c r="Q35" s="312"/>
      <c r="R35" s="313"/>
      <c r="S35" s="314"/>
      <c r="T35" s="315"/>
      <c r="U35" s="316"/>
      <c r="V35" s="316"/>
      <c r="W35" s="316"/>
      <c r="X35" s="316"/>
      <c r="Y35" s="316"/>
      <c r="Z35" s="316"/>
      <c r="AA35" s="316"/>
      <c r="AB35" s="316"/>
      <c r="AC35" s="316"/>
      <c r="AD35" s="316"/>
      <c r="AE35" s="316"/>
      <c r="AF35" s="316"/>
      <c r="AG35" s="316"/>
      <c r="AH35" s="316"/>
      <c r="AI35" s="317"/>
      <c r="AJ35" s="312"/>
      <c r="AK35" s="313"/>
      <c r="AL35" s="313"/>
      <c r="AM35" s="313"/>
      <c r="AN35" s="313"/>
      <c r="AO35" s="313"/>
      <c r="AP35" s="313"/>
      <c r="AQ35" s="313"/>
      <c r="AR35" s="313"/>
      <c r="AS35" s="313"/>
      <c r="AT35" s="313"/>
      <c r="AU35" s="313"/>
      <c r="AV35" s="313"/>
      <c r="AW35" s="313"/>
      <c r="AX35" s="313"/>
      <c r="AY35" s="314"/>
      <c r="AZ35" s="312"/>
      <c r="BA35" s="313"/>
      <c r="BB35" s="313"/>
      <c r="BC35" s="313"/>
      <c r="BD35" s="313"/>
      <c r="BE35" s="313"/>
      <c r="BF35" s="318"/>
    </row>
    <row r="36" spans="3:58" ht="15" customHeight="1">
      <c r="C36" s="280">
        <f>IF(入力!B27="","",入力!B27)</f>
        <v>2</v>
      </c>
      <c r="D36" s="281"/>
      <c r="E36" s="282"/>
      <c r="F36" s="286" t="str">
        <f>IF(入力!C28="","",入力!C27&amp;"　"&amp;入力!E27&amp;"
"&amp;入力!C28&amp;"　"&amp;入力!E28)</f>
        <v>フジクラ　ハル
藤倉　晴</v>
      </c>
      <c r="G36" s="287"/>
      <c r="H36" s="287"/>
      <c r="I36" s="287"/>
      <c r="J36" s="287"/>
      <c r="K36" s="287"/>
      <c r="L36" s="287"/>
      <c r="M36" s="287"/>
      <c r="N36" s="287"/>
      <c r="O36" s="287"/>
      <c r="P36" s="288"/>
      <c r="Q36" s="292">
        <f>IF(入力!G27="","",入力!G27)</f>
        <v>6</v>
      </c>
      <c r="R36" s="293"/>
      <c r="S36" s="294"/>
      <c r="T36" s="298" t="str">
        <f>IF(入力!I27="","",入力!I27)</f>
        <v>向小金小学校</v>
      </c>
      <c r="U36" s="299"/>
      <c r="V36" s="299"/>
      <c r="W36" s="299"/>
      <c r="X36" s="299"/>
      <c r="Y36" s="299"/>
      <c r="Z36" s="299"/>
      <c r="AA36" s="299"/>
      <c r="AB36" s="299"/>
      <c r="AC36" s="299"/>
      <c r="AD36" s="299"/>
      <c r="AE36" s="299"/>
      <c r="AF36" s="299"/>
      <c r="AG36" s="299"/>
      <c r="AH36" s="299"/>
      <c r="AI36" s="300"/>
      <c r="AJ36" s="292">
        <f>IF(入力!M27="","",入力!M27)</f>
        <v>516994097</v>
      </c>
      <c r="AK36" s="293"/>
      <c r="AL36" s="293"/>
      <c r="AM36" s="293"/>
      <c r="AN36" s="293"/>
      <c r="AO36" s="293"/>
      <c r="AP36" s="293"/>
      <c r="AQ36" s="293"/>
      <c r="AR36" s="293"/>
      <c r="AS36" s="293"/>
      <c r="AT36" s="293"/>
      <c r="AU36" s="293"/>
      <c r="AV36" s="293"/>
      <c r="AW36" s="293"/>
      <c r="AX36" s="293"/>
      <c r="AY36" s="294"/>
      <c r="AZ36" s="292">
        <f>IF(入力!P27="","",入力!P27)</f>
        <v>147</v>
      </c>
      <c r="BA36" s="293"/>
      <c r="BB36" s="293"/>
      <c r="BC36" s="293"/>
      <c r="BD36" s="293"/>
      <c r="BE36" s="293"/>
      <c r="BF36" s="304"/>
    </row>
    <row r="37" spans="3:58" ht="15" customHeight="1">
      <c r="C37" s="306"/>
      <c r="D37" s="307"/>
      <c r="E37" s="308"/>
      <c r="F37" s="309"/>
      <c r="G37" s="310"/>
      <c r="H37" s="310"/>
      <c r="I37" s="310"/>
      <c r="J37" s="310"/>
      <c r="K37" s="310"/>
      <c r="L37" s="310"/>
      <c r="M37" s="310"/>
      <c r="N37" s="310"/>
      <c r="O37" s="310"/>
      <c r="P37" s="311"/>
      <c r="Q37" s="312"/>
      <c r="R37" s="313"/>
      <c r="S37" s="314"/>
      <c r="T37" s="315"/>
      <c r="U37" s="316"/>
      <c r="V37" s="316"/>
      <c r="W37" s="316"/>
      <c r="X37" s="316"/>
      <c r="Y37" s="316"/>
      <c r="Z37" s="316"/>
      <c r="AA37" s="316"/>
      <c r="AB37" s="316"/>
      <c r="AC37" s="316"/>
      <c r="AD37" s="316"/>
      <c r="AE37" s="316"/>
      <c r="AF37" s="316"/>
      <c r="AG37" s="316"/>
      <c r="AH37" s="316"/>
      <c r="AI37" s="317"/>
      <c r="AJ37" s="312"/>
      <c r="AK37" s="313"/>
      <c r="AL37" s="313"/>
      <c r="AM37" s="313"/>
      <c r="AN37" s="313"/>
      <c r="AO37" s="313"/>
      <c r="AP37" s="313"/>
      <c r="AQ37" s="313"/>
      <c r="AR37" s="313"/>
      <c r="AS37" s="313"/>
      <c r="AT37" s="313"/>
      <c r="AU37" s="313"/>
      <c r="AV37" s="313"/>
      <c r="AW37" s="313"/>
      <c r="AX37" s="313"/>
      <c r="AY37" s="314"/>
      <c r="AZ37" s="312"/>
      <c r="BA37" s="313"/>
      <c r="BB37" s="313"/>
      <c r="BC37" s="313"/>
      <c r="BD37" s="313"/>
      <c r="BE37" s="313"/>
      <c r="BF37" s="318"/>
    </row>
    <row r="38" spans="3:58" ht="15" customHeight="1">
      <c r="C38" s="280">
        <f>IF(入力!B29="","",入力!B29)</f>
        <v>3</v>
      </c>
      <c r="D38" s="281"/>
      <c r="E38" s="282"/>
      <c r="F38" s="286" t="str">
        <f>IF(入力!C30="","",入力!C29&amp;"　"&amp;入力!E29&amp;"
"&amp;入力!C30&amp;"　"&amp;入力!E30)</f>
        <v>アスカ　ユカリ
飛鳥　有佳里</v>
      </c>
      <c r="G38" s="287"/>
      <c r="H38" s="287"/>
      <c r="I38" s="287"/>
      <c r="J38" s="287"/>
      <c r="K38" s="287"/>
      <c r="L38" s="287"/>
      <c r="M38" s="287"/>
      <c r="N38" s="287"/>
      <c r="O38" s="287"/>
      <c r="P38" s="288"/>
      <c r="Q38" s="292">
        <f>IF(入力!G29="","",入力!G29)</f>
        <v>6</v>
      </c>
      <c r="R38" s="293"/>
      <c r="S38" s="294"/>
      <c r="T38" s="298" t="str">
        <f>IF(入力!I29="","",入力!I29)</f>
        <v>向小金小学校</v>
      </c>
      <c r="U38" s="299"/>
      <c r="V38" s="299"/>
      <c r="W38" s="299"/>
      <c r="X38" s="299"/>
      <c r="Y38" s="299"/>
      <c r="Z38" s="299"/>
      <c r="AA38" s="299"/>
      <c r="AB38" s="299"/>
      <c r="AC38" s="299"/>
      <c r="AD38" s="299"/>
      <c r="AE38" s="299"/>
      <c r="AF38" s="299"/>
      <c r="AG38" s="299"/>
      <c r="AH38" s="299"/>
      <c r="AI38" s="300"/>
      <c r="AJ38" s="292">
        <f>IF(入力!M29="","",入力!M29)</f>
        <v>516994118</v>
      </c>
      <c r="AK38" s="293"/>
      <c r="AL38" s="293"/>
      <c r="AM38" s="293"/>
      <c r="AN38" s="293"/>
      <c r="AO38" s="293"/>
      <c r="AP38" s="293"/>
      <c r="AQ38" s="293"/>
      <c r="AR38" s="293"/>
      <c r="AS38" s="293"/>
      <c r="AT38" s="293"/>
      <c r="AU38" s="293"/>
      <c r="AV38" s="293"/>
      <c r="AW38" s="293"/>
      <c r="AX38" s="293"/>
      <c r="AY38" s="294"/>
      <c r="AZ38" s="292">
        <f>IF(入力!P29="","",入力!P29)</f>
        <v>150</v>
      </c>
      <c r="BA38" s="293"/>
      <c r="BB38" s="293"/>
      <c r="BC38" s="293"/>
      <c r="BD38" s="293"/>
      <c r="BE38" s="293"/>
      <c r="BF38" s="304"/>
    </row>
    <row r="39" spans="3:58" ht="15" customHeight="1">
      <c r="C39" s="306"/>
      <c r="D39" s="307"/>
      <c r="E39" s="308"/>
      <c r="F39" s="309"/>
      <c r="G39" s="310"/>
      <c r="H39" s="310"/>
      <c r="I39" s="310"/>
      <c r="J39" s="310"/>
      <c r="K39" s="310"/>
      <c r="L39" s="310"/>
      <c r="M39" s="310"/>
      <c r="N39" s="310"/>
      <c r="O39" s="310"/>
      <c r="P39" s="311"/>
      <c r="Q39" s="312"/>
      <c r="R39" s="313"/>
      <c r="S39" s="314"/>
      <c r="T39" s="315"/>
      <c r="U39" s="316"/>
      <c r="V39" s="316"/>
      <c r="W39" s="316"/>
      <c r="X39" s="316"/>
      <c r="Y39" s="316"/>
      <c r="Z39" s="316"/>
      <c r="AA39" s="316"/>
      <c r="AB39" s="316"/>
      <c r="AC39" s="316"/>
      <c r="AD39" s="316"/>
      <c r="AE39" s="316"/>
      <c r="AF39" s="316"/>
      <c r="AG39" s="316"/>
      <c r="AH39" s="316"/>
      <c r="AI39" s="317"/>
      <c r="AJ39" s="312"/>
      <c r="AK39" s="313"/>
      <c r="AL39" s="313"/>
      <c r="AM39" s="313"/>
      <c r="AN39" s="313"/>
      <c r="AO39" s="313"/>
      <c r="AP39" s="313"/>
      <c r="AQ39" s="313"/>
      <c r="AR39" s="313"/>
      <c r="AS39" s="313"/>
      <c r="AT39" s="313"/>
      <c r="AU39" s="313"/>
      <c r="AV39" s="313"/>
      <c r="AW39" s="313"/>
      <c r="AX39" s="313"/>
      <c r="AY39" s="314"/>
      <c r="AZ39" s="312"/>
      <c r="BA39" s="313"/>
      <c r="BB39" s="313"/>
      <c r="BC39" s="313"/>
      <c r="BD39" s="313"/>
      <c r="BE39" s="313"/>
      <c r="BF39" s="318"/>
    </row>
    <row r="40" spans="3:58" ht="15" customHeight="1">
      <c r="C40" s="280">
        <f>IF(入力!B31="","",入力!B31)</f>
        <v>4</v>
      </c>
      <c r="D40" s="281"/>
      <c r="E40" s="282"/>
      <c r="F40" s="286" t="str">
        <f>IF(入力!C32="","",入力!C31&amp;"　"&amp;入力!E31&amp;"
"&amp;入力!C32&amp;"　"&amp;入力!E32)</f>
        <v>キムラ　ユノ
木村　悠乃</v>
      </c>
      <c r="G40" s="287"/>
      <c r="H40" s="287"/>
      <c r="I40" s="287"/>
      <c r="J40" s="287"/>
      <c r="K40" s="287"/>
      <c r="L40" s="287"/>
      <c r="M40" s="287"/>
      <c r="N40" s="287"/>
      <c r="O40" s="287"/>
      <c r="P40" s="288"/>
      <c r="Q40" s="292">
        <f>IF(入力!G31="","",入力!G31)</f>
        <v>6</v>
      </c>
      <c r="R40" s="293"/>
      <c r="S40" s="294"/>
      <c r="T40" s="298" t="str">
        <f>IF(入力!I31="","",入力!I31)</f>
        <v>名戸ヶ谷小学校</v>
      </c>
      <c r="U40" s="299"/>
      <c r="V40" s="299"/>
      <c r="W40" s="299"/>
      <c r="X40" s="299"/>
      <c r="Y40" s="299"/>
      <c r="Z40" s="299"/>
      <c r="AA40" s="299"/>
      <c r="AB40" s="299"/>
      <c r="AC40" s="299"/>
      <c r="AD40" s="299"/>
      <c r="AE40" s="299"/>
      <c r="AF40" s="299"/>
      <c r="AG40" s="299"/>
      <c r="AH40" s="299"/>
      <c r="AI40" s="300"/>
      <c r="AJ40" s="292">
        <f>IF(入力!M31="","",入力!M31)</f>
        <v>518430528</v>
      </c>
      <c r="AK40" s="293"/>
      <c r="AL40" s="293"/>
      <c r="AM40" s="293"/>
      <c r="AN40" s="293"/>
      <c r="AO40" s="293"/>
      <c r="AP40" s="293"/>
      <c r="AQ40" s="293"/>
      <c r="AR40" s="293"/>
      <c r="AS40" s="293"/>
      <c r="AT40" s="293"/>
      <c r="AU40" s="293"/>
      <c r="AV40" s="293"/>
      <c r="AW40" s="293"/>
      <c r="AX40" s="293"/>
      <c r="AY40" s="294"/>
      <c r="AZ40" s="292">
        <f>IF(入力!P31="","",入力!P31)</f>
        <v>147</v>
      </c>
      <c r="BA40" s="293"/>
      <c r="BB40" s="293"/>
      <c r="BC40" s="293"/>
      <c r="BD40" s="293"/>
      <c r="BE40" s="293"/>
      <c r="BF40" s="304"/>
    </row>
    <row r="41" spans="3:58" ht="15" customHeight="1">
      <c r="C41" s="306"/>
      <c r="D41" s="307"/>
      <c r="E41" s="308"/>
      <c r="F41" s="309"/>
      <c r="G41" s="310"/>
      <c r="H41" s="310"/>
      <c r="I41" s="310"/>
      <c r="J41" s="310"/>
      <c r="K41" s="310"/>
      <c r="L41" s="310"/>
      <c r="M41" s="310"/>
      <c r="N41" s="310"/>
      <c r="O41" s="310"/>
      <c r="P41" s="311"/>
      <c r="Q41" s="312"/>
      <c r="R41" s="313"/>
      <c r="S41" s="314"/>
      <c r="T41" s="315"/>
      <c r="U41" s="316"/>
      <c r="V41" s="316"/>
      <c r="W41" s="316"/>
      <c r="X41" s="316"/>
      <c r="Y41" s="316"/>
      <c r="Z41" s="316"/>
      <c r="AA41" s="316"/>
      <c r="AB41" s="316"/>
      <c r="AC41" s="316"/>
      <c r="AD41" s="316"/>
      <c r="AE41" s="316"/>
      <c r="AF41" s="316"/>
      <c r="AG41" s="316"/>
      <c r="AH41" s="316"/>
      <c r="AI41" s="317"/>
      <c r="AJ41" s="312"/>
      <c r="AK41" s="313"/>
      <c r="AL41" s="313"/>
      <c r="AM41" s="313"/>
      <c r="AN41" s="313"/>
      <c r="AO41" s="313"/>
      <c r="AP41" s="313"/>
      <c r="AQ41" s="313"/>
      <c r="AR41" s="313"/>
      <c r="AS41" s="313"/>
      <c r="AT41" s="313"/>
      <c r="AU41" s="313"/>
      <c r="AV41" s="313"/>
      <c r="AW41" s="313"/>
      <c r="AX41" s="313"/>
      <c r="AY41" s="314"/>
      <c r="AZ41" s="312"/>
      <c r="BA41" s="313"/>
      <c r="BB41" s="313"/>
      <c r="BC41" s="313"/>
      <c r="BD41" s="313"/>
      <c r="BE41" s="313"/>
      <c r="BF41" s="318"/>
    </row>
    <row r="42" spans="3:58" ht="15" customHeight="1">
      <c r="C42" s="280">
        <f>IF(入力!B33="","",入力!B33)</f>
        <v>5</v>
      </c>
      <c r="D42" s="281"/>
      <c r="E42" s="282"/>
      <c r="F42" s="286" t="str">
        <f>IF(入力!C34="","",入力!C33&amp;"　"&amp;入力!E33&amp;"
"&amp;入力!C34&amp;"　"&amp;入力!E34)</f>
        <v>サイトウ　レアン
齊藤　玲杏</v>
      </c>
      <c r="G42" s="287"/>
      <c r="H42" s="287"/>
      <c r="I42" s="287"/>
      <c r="J42" s="287"/>
      <c r="K42" s="287"/>
      <c r="L42" s="287"/>
      <c r="M42" s="287"/>
      <c r="N42" s="287"/>
      <c r="O42" s="287"/>
      <c r="P42" s="288"/>
      <c r="Q42" s="292">
        <f>IF(入力!G33="","",入力!G33)</f>
        <v>6</v>
      </c>
      <c r="R42" s="293"/>
      <c r="S42" s="294"/>
      <c r="T42" s="298" t="str">
        <f>IF(入力!I33="","",入力!I33)</f>
        <v>向小金小学校</v>
      </c>
      <c r="U42" s="299"/>
      <c r="V42" s="299"/>
      <c r="W42" s="299"/>
      <c r="X42" s="299"/>
      <c r="Y42" s="299"/>
      <c r="Z42" s="299"/>
      <c r="AA42" s="299"/>
      <c r="AB42" s="299"/>
      <c r="AC42" s="299"/>
      <c r="AD42" s="299"/>
      <c r="AE42" s="299"/>
      <c r="AF42" s="299"/>
      <c r="AG42" s="299"/>
      <c r="AH42" s="299"/>
      <c r="AI42" s="300"/>
      <c r="AJ42" s="292">
        <f>IF(入力!M33="","",入力!M33)</f>
        <v>516994123</v>
      </c>
      <c r="AK42" s="293"/>
      <c r="AL42" s="293"/>
      <c r="AM42" s="293"/>
      <c r="AN42" s="293"/>
      <c r="AO42" s="293"/>
      <c r="AP42" s="293"/>
      <c r="AQ42" s="293"/>
      <c r="AR42" s="293"/>
      <c r="AS42" s="293"/>
      <c r="AT42" s="293"/>
      <c r="AU42" s="293"/>
      <c r="AV42" s="293"/>
      <c r="AW42" s="293"/>
      <c r="AX42" s="293"/>
      <c r="AY42" s="294"/>
      <c r="AZ42" s="292">
        <f>IF(入力!P33="","",入力!P33)</f>
        <v>138</v>
      </c>
      <c r="BA42" s="293"/>
      <c r="BB42" s="293"/>
      <c r="BC42" s="293"/>
      <c r="BD42" s="293"/>
      <c r="BE42" s="293"/>
      <c r="BF42" s="304"/>
    </row>
    <row r="43" spans="3:58" ht="15" customHeight="1">
      <c r="C43" s="306"/>
      <c r="D43" s="307"/>
      <c r="E43" s="308"/>
      <c r="F43" s="309"/>
      <c r="G43" s="310"/>
      <c r="H43" s="310"/>
      <c r="I43" s="310"/>
      <c r="J43" s="310"/>
      <c r="K43" s="310"/>
      <c r="L43" s="310"/>
      <c r="M43" s="310"/>
      <c r="N43" s="310"/>
      <c r="O43" s="310"/>
      <c r="P43" s="311"/>
      <c r="Q43" s="312"/>
      <c r="R43" s="313"/>
      <c r="S43" s="314"/>
      <c r="T43" s="315"/>
      <c r="U43" s="316"/>
      <c r="V43" s="316"/>
      <c r="W43" s="316"/>
      <c r="X43" s="316"/>
      <c r="Y43" s="316"/>
      <c r="Z43" s="316"/>
      <c r="AA43" s="316"/>
      <c r="AB43" s="316"/>
      <c r="AC43" s="316"/>
      <c r="AD43" s="316"/>
      <c r="AE43" s="316"/>
      <c r="AF43" s="316"/>
      <c r="AG43" s="316"/>
      <c r="AH43" s="316"/>
      <c r="AI43" s="317"/>
      <c r="AJ43" s="312"/>
      <c r="AK43" s="313"/>
      <c r="AL43" s="313"/>
      <c r="AM43" s="313"/>
      <c r="AN43" s="313"/>
      <c r="AO43" s="313"/>
      <c r="AP43" s="313"/>
      <c r="AQ43" s="313"/>
      <c r="AR43" s="313"/>
      <c r="AS43" s="313"/>
      <c r="AT43" s="313"/>
      <c r="AU43" s="313"/>
      <c r="AV43" s="313"/>
      <c r="AW43" s="313"/>
      <c r="AX43" s="313"/>
      <c r="AY43" s="314"/>
      <c r="AZ43" s="312"/>
      <c r="BA43" s="313"/>
      <c r="BB43" s="313"/>
      <c r="BC43" s="313"/>
      <c r="BD43" s="313"/>
      <c r="BE43" s="313"/>
      <c r="BF43" s="318"/>
    </row>
    <row r="44" spans="3:58" ht="15" customHeight="1">
      <c r="C44" s="280">
        <f>IF(入力!B35="","",入力!B35)</f>
        <v>6</v>
      </c>
      <c r="D44" s="281"/>
      <c r="E44" s="282"/>
      <c r="F44" s="286" t="str">
        <f>IF(入力!C36="","",入力!C35&amp;"　"&amp;入力!E35&amp;"
"&amp;入力!C36&amp;"　"&amp;入力!E36)</f>
        <v>オオミヤ　メイ
大宮　芽生</v>
      </c>
      <c r="G44" s="287"/>
      <c r="H44" s="287"/>
      <c r="I44" s="287"/>
      <c r="J44" s="287"/>
      <c r="K44" s="287"/>
      <c r="L44" s="287"/>
      <c r="M44" s="287"/>
      <c r="N44" s="287"/>
      <c r="O44" s="287"/>
      <c r="P44" s="288"/>
      <c r="Q44" s="292">
        <f>IF(入力!G35="","",入力!G35)</f>
        <v>5</v>
      </c>
      <c r="R44" s="293"/>
      <c r="S44" s="294"/>
      <c r="T44" s="298" t="str">
        <f>IF(入力!I35="","",入力!I35)</f>
        <v>大津ヶ丘第二小学校</v>
      </c>
      <c r="U44" s="299"/>
      <c r="V44" s="299"/>
      <c r="W44" s="299"/>
      <c r="X44" s="299"/>
      <c r="Y44" s="299"/>
      <c r="Z44" s="299"/>
      <c r="AA44" s="299"/>
      <c r="AB44" s="299"/>
      <c r="AC44" s="299"/>
      <c r="AD44" s="299"/>
      <c r="AE44" s="299"/>
      <c r="AF44" s="299"/>
      <c r="AG44" s="299"/>
      <c r="AH44" s="299"/>
      <c r="AI44" s="300"/>
      <c r="AJ44" s="292">
        <f>IF(入力!M35="","",入力!M35)</f>
        <v>514635802</v>
      </c>
      <c r="AK44" s="293"/>
      <c r="AL44" s="293"/>
      <c r="AM44" s="293"/>
      <c r="AN44" s="293"/>
      <c r="AO44" s="293"/>
      <c r="AP44" s="293"/>
      <c r="AQ44" s="293"/>
      <c r="AR44" s="293"/>
      <c r="AS44" s="293"/>
      <c r="AT44" s="293"/>
      <c r="AU44" s="293"/>
      <c r="AV44" s="293"/>
      <c r="AW44" s="293"/>
      <c r="AX44" s="293"/>
      <c r="AY44" s="294"/>
      <c r="AZ44" s="292">
        <f>IF(入力!P35="","",入力!P35)</f>
        <v>140</v>
      </c>
      <c r="BA44" s="293"/>
      <c r="BB44" s="293"/>
      <c r="BC44" s="293"/>
      <c r="BD44" s="293"/>
      <c r="BE44" s="293"/>
      <c r="BF44" s="304"/>
    </row>
    <row r="45" spans="3:58" ht="15" customHeight="1">
      <c r="C45" s="306"/>
      <c r="D45" s="307"/>
      <c r="E45" s="308"/>
      <c r="F45" s="309"/>
      <c r="G45" s="310"/>
      <c r="H45" s="310"/>
      <c r="I45" s="310"/>
      <c r="J45" s="310"/>
      <c r="K45" s="310"/>
      <c r="L45" s="310"/>
      <c r="M45" s="310"/>
      <c r="N45" s="310"/>
      <c r="O45" s="310"/>
      <c r="P45" s="311"/>
      <c r="Q45" s="312"/>
      <c r="R45" s="313"/>
      <c r="S45" s="314"/>
      <c r="T45" s="315"/>
      <c r="U45" s="316"/>
      <c r="V45" s="316"/>
      <c r="W45" s="316"/>
      <c r="X45" s="316"/>
      <c r="Y45" s="316"/>
      <c r="Z45" s="316"/>
      <c r="AA45" s="316"/>
      <c r="AB45" s="316"/>
      <c r="AC45" s="316"/>
      <c r="AD45" s="316"/>
      <c r="AE45" s="316"/>
      <c r="AF45" s="316"/>
      <c r="AG45" s="316"/>
      <c r="AH45" s="316"/>
      <c r="AI45" s="317"/>
      <c r="AJ45" s="312"/>
      <c r="AK45" s="313"/>
      <c r="AL45" s="313"/>
      <c r="AM45" s="313"/>
      <c r="AN45" s="313"/>
      <c r="AO45" s="313"/>
      <c r="AP45" s="313"/>
      <c r="AQ45" s="313"/>
      <c r="AR45" s="313"/>
      <c r="AS45" s="313"/>
      <c r="AT45" s="313"/>
      <c r="AU45" s="313"/>
      <c r="AV45" s="313"/>
      <c r="AW45" s="313"/>
      <c r="AX45" s="313"/>
      <c r="AY45" s="314"/>
      <c r="AZ45" s="312"/>
      <c r="BA45" s="313"/>
      <c r="BB45" s="313"/>
      <c r="BC45" s="313"/>
      <c r="BD45" s="313"/>
      <c r="BE45" s="313"/>
      <c r="BF45" s="318"/>
    </row>
    <row r="46" spans="3:58" ht="15" customHeight="1">
      <c r="C46" s="280">
        <f>IF(入力!B37="","",入力!B37)</f>
        <v>7</v>
      </c>
      <c r="D46" s="281"/>
      <c r="E46" s="282"/>
      <c r="F46" s="286" t="str">
        <f>IF(入力!C38="","",入力!C37&amp;"　"&amp;入力!E37&amp;"
"&amp;入力!C38&amp;"　"&amp;入力!E38)</f>
        <v>タカハシ　リナ
髙橋　莉奈</v>
      </c>
      <c r="G46" s="287"/>
      <c r="H46" s="287"/>
      <c r="I46" s="287"/>
      <c r="J46" s="287"/>
      <c r="K46" s="287"/>
      <c r="L46" s="287"/>
      <c r="M46" s="287"/>
      <c r="N46" s="287"/>
      <c r="O46" s="287"/>
      <c r="P46" s="288"/>
      <c r="Q46" s="292">
        <f>IF(入力!G37="","",入力!G37)</f>
        <v>5</v>
      </c>
      <c r="R46" s="293"/>
      <c r="S46" s="294"/>
      <c r="T46" s="298" t="str">
        <f>IF(入力!I37="","",入力!I37)</f>
        <v>小金小学校</v>
      </c>
      <c r="U46" s="299"/>
      <c r="V46" s="299"/>
      <c r="W46" s="299"/>
      <c r="X46" s="299"/>
      <c r="Y46" s="299"/>
      <c r="Z46" s="299"/>
      <c r="AA46" s="299"/>
      <c r="AB46" s="299"/>
      <c r="AC46" s="299"/>
      <c r="AD46" s="299"/>
      <c r="AE46" s="299"/>
      <c r="AF46" s="299"/>
      <c r="AG46" s="299"/>
      <c r="AH46" s="299"/>
      <c r="AI46" s="300"/>
      <c r="AJ46" s="292">
        <f>IF(入力!M37="","",入力!M37)</f>
        <v>514635811</v>
      </c>
      <c r="AK46" s="293"/>
      <c r="AL46" s="293"/>
      <c r="AM46" s="293"/>
      <c r="AN46" s="293"/>
      <c r="AO46" s="293"/>
      <c r="AP46" s="293"/>
      <c r="AQ46" s="293"/>
      <c r="AR46" s="293"/>
      <c r="AS46" s="293"/>
      <c r="AT46" s="293"/>
      <c r="AU46" s="293"/>
      <c r="AV46" s="293"/>
      <c r="AW46" s="293"/>
      <c r="AX46" s="293"/>
      <c r="AY46" s="294"/>
      <c r="AZ46" s="292">
        <f>IF(入力!P37="","",入力!P37)</f>
        <v>135</v>
      </c>
      <c r="BA46" s="293"/>
      <c r="BB46" s="293"/>
      <c r="BC46" s="293"/>
      <c r="BD46" s="293"/>
      <c r="BE46" s="293"/>
      <c r="BF46" s="304"/>
    </row>
    <row r="47" spans="3:58" ht="15" customHeight="1">
      <c r="C47" s="306"/>
      <c r="D47" s="307"/>
      <c r="E47" s="308"/>
      <c r="F47" s="309"/>
      <c r="G47" s="310"/>
      <c r="H47" s="310"/>
      <c r="I47" s="310"/>
      <c r="J47" s="310"/>
      <c r="K47" s="310"/>
      <c r="L47" s="310"/>
      <c r="M47" s="310"/>
      <c r="N47" s="310"/>
      <c r="O47" s="310"/>
      <c r="P47" s="311"/>
      <c r="Q47" s="312"/>
      <c r="R47" s="313"/>
      <c r="S47" s="314"/>
      <c r="T47" s="315"/>
      <c r="U47" s="316"/>
      <c r="V47" s="316"/>
      <c r="W47" s="316"/>
      <c r="X47" s="316"/>
      <c r="Y47" s="316"/>
      <c r="Z47" s="316"/>
      <c r="AA47" s="316"/>
      <c r="AB47" s="316"/>
      <c r="AC47" s="316"/>
      <c r="AD47" s="316"/>
      <c r="AE47" s="316"/>
      <c r="AF47" s="316"/>
      <c r="AG47" s="316"/>
      <c r="AH47" s="316"/>
      <c r="AI47" s="317"/>
      <c r="AJ47" s="312"/>
      <c r="AK47" s="313"/>
      <c r="AL47" s="313"/>
      <c r="AM47" s="313"/>
      <c r="AN47" s="313"/>
      <c r="AO47" s="313"/>
      <c r="AP47" s="313"/>
      <c r="AQ47" s="313"/>
      <c r="AR47" s="313"/>
      <c r="AS47" s="313"/>
      <c r="AT47" s="313"/>
      <c r="AU47" s="313"/>
      <c r="AV47" s="313"/>
      <c r="AW47" s="313"/>
      <c r="AX47" s="313"/>
      <c r="AY47" s="314"/>
      <c r="AZ47" s="312"/>
      <c r="BA47" s="313"/>
      <c r="BB47" s="313"/>
      <c r="BC47" s="313"/>
      <c r="BD47" s="313"/>
      <c r="BE47" s="313"/>
      <c r="BF47" s="318"/>
    </row>
    <row r="48" spans="3:58" ht="15" customHeight="1">
      <c r="C48" s="280">
        <f>IF(入力!B39="","",入力!B39)</f>
        <v>8</v>
      </c>
      <c r="D48" s="281"/>
      <c r="E48" s="282"/>
      <c r="F48" s="286" t="str">
        <f>IF(入力!C40="","",入力!C39&amp;"　"&amp;入力!E39&amp;"
"&amp;入力!C40&amp;"　"&amp;入力!E40)</f>
        <v>ヤマダ　マナミ
山田　真奈未</v>
      </c>
      <c r="G48" s="287"/>
      <c r="H48" s="287"/>
      <c r="I48" s="287"/>
      <c r="J48" s="287"/>
      <c r="K48" s="287"/>
      <c r="L48" s="287"/>
      <c r="M48" s="287"/>
      <c r="N48" s="287"/>
      <c r="O48" s="287"/>
      <c r="P48" s="288"/>
      <c r="Q48" s="292">
        <f>IF(入力!G39="","",入力!G39)</f>
        <v>4</v>
      </c>
      <c r="R48" s="293"/>
      <c r="S48" s="294"/>
      <c r="T48" s="298" t="str">
        <f>IF(入力!I39="","",入力!I39)</f>
        <v>酒井根小学校</v>
      </c>
      <c r="U48" s="299"/>
      <c r="V48" s="299"/>
      <c r="W48" s="299"/>
      <c r="X48" s="299"/>
      <c r="Y48" s="299"/>
      <c r="Z48" s="299"/>
      <c r="AA48" s="299"/>
      <c r="AB48" s="299"/>
      <c r="AC48" s="299"/>
      <c r="AD48" s="299"/>
      <c r="AE48" s="299"/>
      <c r="AF48" s="299"/>
      <c r="AG48" s="299"/>
      <c r="AH48" s="299"/>
      <c r="AI48" s="300"/>
      <c r="AJ48" s="292">
        <f>IF(入力!M39="","",入力!M39)</f>
        <v>516773002</v>
      </c>
      <c r="AK48" s="293"/>
      <c r="AL48" s="293"/>
      <c r="AM48" s="293"/>
      <c r="AN48" s="293"/>
      <c r="AO48" s="293"/>
      <c r="AP48" s="293"/>
      <c r="AQ48" s="293"/>
      <c r="AR48" s="293"/>
      <c r="AS48" s="293"/>
      <c r="AT48" s="293"/>
      <c r="AU48" s="293"/>
      <c r="AV48" s="293"/>
      <c r="AW48" s="293"/>
      <c r="AX48" s="293"/>
      <c r="AY48" s="294"/>
      <c r="AZ48" s="292">
        <f>IF(入力!P39="","",入力!P39)</f>
        <v>142</v>
      </c>
      <c r="BA48" s="293"/>
      <c r="BB48" s="293"/>
      <c r="BC48" s="293"/>
      <c r="BD48" s="293"/>
      <c r="BE48" s="293"/>
      <c r="BF48" s="304"/>
    </row>
    <row r="49" spans="3:58" ht="15" customHeight="1">
      <c r="C49" s="306"/>
      <c r="D49" s="307"/>
      <c r="E49" s="308"/>
      <c r="F49" s="309"/>
      <c r="G49" s="310"/>
      <c r="H49" s="310"/>
      <c r="I49" s="310"/>
      <c r="J49" s="310"/>
      <c r="K49" s="310"/>
      <c r="L49" s="310"/>
      <c r="M49" s="310"/>
      <c r="N49" s="310"/>
      <c r="O49" s="310"/>
      <c r="P49" s="311"/>
      <c r="Q49" s="312"/>
      <c r="R49" s="313"/>
      <c r="S49" s="314"/>
      <c r="T49" s="315"/>
      <c r="U49" s="316"/>
      <c r="V49" s="316"/>
      <c r="W49" s="316"/>
      <c r="X49" s="316"/>
      <c r="Y49" s="316"/>
      <c r="Z49" s="316"/>
      <c r="AA49" s="316"/>
      <c r="AB49" s="316"/>
      <c r="AC49" s="316"/>
      <c r="AD49" s="316"/>
      <c r="AE49" s="316"/>
      <c r="AF49" s="316"/>
      <c r="AG49" s="316"/>
      <c r="AH49" s="316"/>
      <c r="AI49" s="317"/>
      <c r="AJ49" s="312"/>
      <c r="AK49" s="313"/>
      <c r="AL49" s="313"/>
      <c r="AM49" s="313"/>
      <c r="AN49" s="313"/>
      <c r="AO49" s="313"/>
      <c r="AP49" s="313"/>
      <c r="AQ49" s="313"/>
      <c r="AR49" s="313"/>
      <c r="AS49" s="313"/>
      <c r="AT49" s="313"/>
      <c r="AU49" s="313"/>
      <c r="AV49" s="313"/>
      <c r="AW49" s="313"/>
      <c r="AX49" s="313"/>
      <c r="AY49" s="314"/>
      <c r="AZ49" s="312"/>
      <c r="BA49" s="313"/>
      <c r="BB49" s="313"/>
      <c r="BC49" s="313"/>
      <c r="BD49" s="313"/>
      <c r="BE49" s="313"/>
      <c r="BF49" s="318"/>
    </row>
    <row r="50" spans="3:58" ht="15" customHeight="1">
      <c r="C50" s="280">
        <f>IF(入力!B41="","",入力!B41)</f>
        <v>9</v>
      </c>
      <c r="D50" s="281"/>
      <c r="E50" s="282"/>
      <c r="F50" s="286" t="str">
        <f>IF(入力!C42="","",入力!C41&amp;"　"&amp;入力!E41&amp;"
"&amp;入力!C42&amp;"　"&amp;入力!E42)</f>
        <v>ハシモト　アオイ
橋本　葵依</v>
      </c>
      <c r="G50" s="287"/>
      <c r="H50" s="287"/>
      <c r="I50" s="287"/>
      <c r="J50" s="287"/>
      <c r="K50" s="287"/>
      <c r="L50" s="287"/>
      <c r="M50" s="287"/>
      <c r="N50" s="287"/>
      <c r="O50" s="287"/>
      <c r="P50" s="288"/>
      <c r="Q50" s="292">
        <f>IF(入力!G41="","",入力!G41)</f>
        <v>4</v>
      </c>
      <c r="R50" s="293"/>
      <c r="S50" s="294"/>
      <c r="T50" s="298" t="str">
        <f>IF(入力!I41="","",入力!I41)</f>
        <v>酒井根小学校</v>
      </c>
      <c r="U50" s="299"/>
      <c r="V50" s="299"/>
      <c r="W50" s="299"/>
      <c r="X50" s="299"/>
      <c r="Y50" s="299"/>
      <c r="Z50" s="299"/>
      <c r="AA50" s="299"/>
      <c r="AB50" s="299"/>
      <c r="AC50" s="299"/>
      <c r="AD50" s="299"/>
      <c r="AE50" s="299"/>
      <c r="AF50" s="299"/>
      <c r="AG50" s="299"/>
      <c r="AH50" s="299"/>
      <c r="AI50" s="300"/>
      <c r="AJ50" s="292">
        <f>IF(入力!M41="","",入力!M41)</f>
        <v>518885632</v>
      </c>
      <c r="AK50" s="293"/>
      <c r="AL50" s="293"/>
      <c r="AM50" s="293"/>
      <c r="AN50" s="293"/>
      <c r="AO50" s="293"/>
      <c r="AP50" s="293"/>
      <c r="AQ50" s="293"/>
      <c r="AR50" s="293"/>
      <c r="AS50" s="293"/>
      <c r="AT50" s="293"/>
      <c r="AU50" s="293"/>
      <c r="AV50" s="293"/>
      <c r="AW50" s="293"/>
      <c r="AX50" s="293"/>
      <c r="AY50" s="294"/>
      <c r="AZ50" s="292">
        <f>IF(入力!P41="","",入力!P41)</f>
        <v>141</v>
      </c>
      <c r="BA50" s="293"/>
      <c r="BB50" s="293"/>
      <c r="BC50" s="293"/>
      <c r="BD50" s="293"/>
      <c r="BE50" s="293"/>
      <c r="BF50" s="304"/>
    </row>
    <row r="51" spans="3:58" ht="15" customHeight="1">
      <c r="C51" s="306"/>
      <c r="D51" s="307"/>
      <c r="E51" s="308"/>
      <c r="F51" s="309"/>
      <c r="G51" s="310"/>
      <c r="H51" s="310"/>
      <c r="I51" s="310"/>
      <c r="J51" s="310"/>
      <c r="K51" s="310"/>
      <c r="L51" s="310"/>
      <c r="M51" s="310"/>
      <c r="N51" s="310"/>
      <c r="O51" s="310"/>
      <c r="P51" s="311"/>
      <c r="Q51" s="312"/>
      <c r="R51" s="313"/>
      <c r="S51" s="314"/>
      <c r="T51" s="315"/>
      <c r="U51" s="316"/>
      <c r="V51" s="316"/>
      <c r="W51" s="316"/>
      <c r="X51" s="316"/>
      <c r="Y51" s="316"/>
      <c r="Z51" s="316"/>
      <c r="AA51" s="316"/>
      <c r="AB51" s="316"/>
      <c r="AC51" s="316"/>
      <c r="AD51" s="316"/>
      <c r="AE51" s="316"/>
      <c r="AF51" s="316"/>
      <c r="AG51" s="316"/>
      <c r="AH51" s="316"/>
      <c r="AI51" s="317"/>
      <c r="AJ51" s="312"/>
      <c r="AK51" s="313"/>
      <c r="AL51" s="313"/>
      <c r="AM51" s="313"/>
      <c r="AN51" s="313"/>
      <c r="AO51" s="313"/>
      <c r="AP51" s="313"/>
      <c r="AQ51" s="313"/>
      <c r="AR51" s="313"/>
      <c r="AS51" s="313"/>
      <c r="AT51" s="313"/>
      <c r="AU51" s="313"/>
      <c r="AV51" s="313"/>
      <c r="AW51" s="313"/>
      <c r="AX51" s="313"/>
      <c r="AY51" s="314"/>
      <c r="AZ51" s="312"/>
      <c r="BA51" s="313"/>
      <c r="BB51" s="313"/>
      <c r="BC51" s="313"/>
      <c r="BD51" s="313"/>
      <c r="BE51" s="313"/>
      <c r="BF51" s="318"/>
    </row>
    <row r="52" spans="3:58" ht="15" customHeight="1">
      <c r="C52" s="280">
        <f>IF(入力!B43="","",入力!B43)</f>
        <v>10</v>
      </c>
      <c r="D52" s="281"/>
      <c r="E52" s="282"/>
      <c r="F52" s="286" t="str">
        <f>IF(入力!C44="","",入力!C43&amp;"　"&amp;入力!E43&amp;"
"&amp;入力!C44&amp;"　"&amp;入力!E44)</f>
        <v>ミツイ　アオイ
光井　蒼</v>
      </c>
      <c r="G52" s="287"/>
      <c r="H52" s="287"/>
      <c r="I52" s="287"/>
      <c r="J52" s="287"/>
      <c r="K52" s="287"/>
      <c r="L52" s="287"/>
      <c r="M52" s="287"/>
      <c r="N52" s="287"/>
      <c r="O52" s="287"/>
      <c r="P52" s="288"/>
      <c r="Q52" s="292">
        <f>IF(入力!G43="","",入力!G43)</f>
        <v>4</v>
      </c>
      <c r="R52" s="293"/>
      <c r="S52" s="294"/>
      <c r="T52" s="298" t="str">
        <f>IF(入力!I43="","",入力!I43)</f>
        <v>風早北小学校</v>
      </c>
      <c r="U52" s="299"/>
      <c r="V52" s="299"/>
      <c r="W52" s="299"/>
      <c r="X52" s="299"/>
      <c r="Y52" s="299"/>
      <c r="Z52" s="299"/>
      <c r="AA52" s="299"/>
      <c r="AB52" s="299"/>
      <c r="AC52" s="299"/>
      <c r="AD52" s="299"/>
      <c r="AE52" s="299"/>
      <c r="AF52" s="299"/>
      <c r="AG52" s="299"/>
      <c r="AH52" s="299"/>
      <c r="AI52" s="300"/>
      <c r="AJ52" s="292">
        <f>IF(入力!M43="","",入力!M43)</f>
        <v>518885649</v>
      </c>
      <c r="AK52" s="293"/>
      <c r="AL52" s="293"/>
      <c r="AM52" s="293"/>
      <c r="AN52" s="293"/>
      <c r="AO52" s="293"/>
      <c r="AP52" s="293"/>
      <c r="AQ52" s="293"/>
      <c r="AR52" s="293"/>
      <c r="AS52" s="293"/>
      <c r="AT52" s="293"/>
      <c r="AU52" s="293"/>
      <c r="AV52" s="293"/>
      <c r="AW52" s="293"/>
      <c r="AX52" s="293"/>
      <c r="AY52" s="294"/>
      <c r="AZ52" s="292">
        <f>IF(入力!P43="","",入力!P43)</f>
        <v>138</v>
      </c>
      <c r="BA52" s="293"/>
      <c r="BB52" s="293"/>
      <c r="BC52" s="293"/>
      <c r="BD52" s="293"/>
      <c r="BE52" s="293"/>
      <c r="BF52" s="304"/>
    </row>
    <row r="53" spans="3:58" ht="15" customHeight="1">
      <c r="C53" s="306"/>
      <c r="D53" s="307"/>
      <c r="E53" s="308"/>
      <c r="F53" s="309"/>
      <c r="G53" s="310"/>
      <c r="H53" s="310"/>
      <c r="I53" s="310"/>
      <c r="J53" s="310"/>
      <c r="K53" s="310"/>
      <c r="L53" s="310"/>
      <c r="M53" s="310"/>
      <c r="N53" s="310"/>
      <c r="O53" s="310"/>
      <c r="P53" s="311"/>
      <c r="Q53" s="312"/>
      <c r="R53" s="313"/>
      <c r="S53" s="314"/>
      <c r="T53" s="315"/>
      <c r="U53" s="316"/>
      <c r="V53" s="316"/>
      <c r="W53" s="316"/>
      <c r="X53" s="316"/>
      <c r="Y53" s="316"/>
      <c r="Z53" s="316"/>
      <c r="AA53" s="316"/>
      <c r="AB53" s="316"/>
      <c r="AC53" s="316"/>
      <c r="AD53" s="316"/>
      <c r="AE53" s="316"/>
      <c r="AF53" s="316"/>
      <c r="AG53" s="316"/>
      <c r="AH53" s="316"/>
      <c r="AI53" s="317"/>
      <c r="AJ53" s="312"/>
      <c r="AK53" s="313"/>
      <c r="AL53" s="313"/>
      <c r="AM53" s="313"/>
      <c r="AN53" s="313"/>
      <c r="AO53" s="313"/>
      <c r="AP53" s="313"/>
      <c r="AQ53" s="313"/>
      <c r="AR53" s="313"/>
      <c r="AS53" s="313"/>
      <c r="AT53" s="313"/>
      <c r="AU53" s="313"/>
      <c r="AV53" s="313"/>
      <c r="AW53" s="313"/>
      <c r="AX53" s="313"/>
      <c r="AY53" s="314"/>
      <c r="AZ53" s="312"/>
      <c r="BA53" s="313"/>
      <c r="BB53" s="313"/>
      <c r="BC53" s="313"/>
      <c r="BD53" s="313"/>
      <c r="BE53" s="313"/>
      <c r="BF53" s="318"/>
    </row>
    <row r="54" spans="3:58" ht="15" customHeight="1">
      <c r="C54" s="280">
        <f>IF(入力!B45="","",入力!B45)</f>
        <v>11</v>
      </c>
      <c r="D54" s="281"/>
      <c r="E54" s="282"/>
      <c r="F54" s="286" t="str">
        <f>IF(入力!C46="","",入力!C45&amp;"　"&amp;入力!E45&amp;"
"&amp;入力!C46&amp;"　"&amp;入力!E46)</f>
        <v>ナカムラ　こころ
中村　こころ</v>
      </c>
      <c r="G54" s="287"/>
      <c r="H54" s="287"/>
      <c r="I54" s="287"/>
      <c r="J54" s="287"/>
      <c r="K54" s="287"/>
      <c r="L54" s="287"/>
      <c r="M54" s="287"/>
      <c r="N54" s="287"/>
      <c r="O54" s="287"/>
      <c r="P54" s="288"/>
      <c r="Q54" s="292">
        <f>IF(入力!G45="","",入力!G45)</f>
        <v>4</v>
      </c>
      <c r="R54" s="293"/>
      <c r="S54" s="294"/>
      <c r="T54" s="298" t="str">
        <f>IF(入力!I45="","",入力!I45)</f>
        <v>名戸ヶ谷小学校</v>
      </c>
      <c r="U54" s="299"/>
      <c r="V54" s="299"/>
      <c r="W54" s="299"/>
      <c r="X54" s="299"/>
      <c r="Y54" s="299"/>
      <c r="Z54" s="299"/>
      <c r="AA54" s="299"/>
      <c r="AB54" s="299"/>
      <c r="AC54" s="299"/>
      <c r="AD54" s="299"/>
      <c r="AE54" s="299"/>
      <c r="AF54" s="299"/>
      <c r="AG54" s="299"/>
      <c r="AH54" s="299"/>
      <c r="AI54" s="300"/>
      <c r="AJ54" s="292">
        <f>IF(入力!M45="","",入力!M45)</f>
        <v>518430559</v>
      </c>
      <c r="AK54" s="293"/>
      <c r="AL54" s="293"/>
      <c r="AM54" s="293"/>
      <c r="AN54" s="293"/>
      <c r="AO54" s="293"/>
      <c r="AP54" s="293"/>
      <c r="AQ54" s="293"/>
      <c r="AR54" s="293"/>
      <c r="AS54" s="293"/>
      <c r="AT54" s="293"/>
      <c r="AU54" s="293"/>
      <c r="AV54" s="293"/>
      <c r="AW54" s="293"/>
      <c r="AX54" s="293"/>
      <c r="AY54" s="294"/>
      <c r="AZ54" s="292">
        <f>IF(入力!P45="","",入力!P45)</f>
        <v>128</v>
      </c>
      <c r="BA54" s="293"/>
      <c r="BB54" s="293"/>
      <c r="BC54" s="293"/>
      <c r="BD54" s="293"/>
      <c r="BE54" s="293"/>
      <c r="BF54" s="304"/>
    </row>
    <row r="55" spans="3:58" ht="15" customHeight="1">
      <c r="C55" s="306"/>
      <c r="D55" s="307"/>
      <c r="E55" s="308"/>
      <c r="F55" s="309"/>
      <c r="G55" s="310"/>
      <c r="H55" s="310"/>
      <c r="I55" s="310"/>
      <c r="J55" s="310"/>
      <c r="K55" s="310"/>
      <c r="L55" s="310"/>
      <c r="M55" s="310"/>
      <c r="N55" s="310"/>
      <c r="O55" s="310"/>
      <c r="P55" s="311"/>
      <c r="Q55" s="312"/>
      <c r="R55" s="313"/>
      <c r="S55" s="314"/>
      <c r="T55" s="315"/>
      <c r="U55" s="316"/>
      <c r="V55" s="316"/>
      <c r="W55" s="316"/>
      <c r="X55" s="316"/>
      <c r="Y55" s="316"/>
      <c r="Z55" s="316"/>
      <c r="AA55" s="316"/>
      <c r="AB55" s="316"/>
      <c r="AC55" s="316"/>
      <c r="AD55" s="316"/>
      <c r="AE55" s="316"/>
      <c r="AF55" s="316"/>
      <c r="AG55" s="316"/>
      <c r="AH55" s="316"/>
      <c r="AI55" s="317"/>
      <c r="AJ55" s="312"/>
      <c r="AK55" s="313"/>
      <c r="AL55" s="313"/>
      <c r="AM55" s="313"/>
      <c r="AN55" s="313"/>
      <c r="AO55" s="313"/>
      <c r="AP55" s="313"/>
      <c r="AQ55" s="313"/>
      <c r="AR55" s="313"/>
      <c r="AS55" s="313"/>
      <c r="AT55" s="313"/>
      <c r="AU55" s="313"/>
      <c r="AV55" s="313"/>
      <c r="AW55" s="313"/>
      <c r="AX55" s="313"/>
      <c r="AY55" s="314"/>
      <c r="AZ55" s="312"/>
      <c r="BA55" s="313"/>
      <c r="BB55" s="313"/>
      <c r="BC55" s="313"/>
      <c r="BD55" s="313"/>
      <c r="BE55" s="313"/>
      <c r="BF55" s="318"/>
    </row>
    <row r="56" spans="3:58" ht="15" customHeight="1">
      <c r="C56" s="280">
        <f>IF(入力!B47="","",入力!B47)</f>
        <v>12</v>
      </c>
      <c r="D56" s="281"/>
      <c r="E56" s="282"/>
      <c r="F56" s="286" t="str">
        <f>IF(入力!C48="","",入力!C47&amp;"　"&amp;入力!E47&amp;"
"&amp;入力!C48&amp;"　"&amp;入力!E48)</f>
        <v>キムラ　リナ
木村　莉奈</v>
      </c>
      <c r="G56" s="287"/>
      <c r="H56" s="287"/>
      <c r="I56" s="287"/>
      <c r="J56" s="287"/>
      <c r="K56" s="287"/>
      <c r="L56" s="287"/>
      <c r="M56" s="287"/>
      <c r="N56" s="287"/>
      <c r="O56" s="287"/>
      <c r="P56" s="288"/>
      <c r="Q56" s="292">
        <f>IF(入力!G47="","",入力!G47)</f>
        <v>3</v>
      </c>
      <c r="R56" s="293"/>
      <c r="S56" s="294"/>
      <c r="T56" s="298" t="str">
        <f>IF(入力!I47="","",入力!I47)</f>
        <v>名戸ヶ谷小学校</v>
      </c>
      <c r="U56" s="299"/>
      <c r="V56" s="299"/>
      <c r="W56" s="299"/>
      <c r="X56" s="299"/>
      <c r="Y56" s="299"/>
      <c r="Z56" s="299"/>
      <c r="AA56" s="299"/>
      <c r="AB56" s="299"/>
      <c r="AC56" s="299"/>
      <c r="AD56" s="299"/>
      <c r="AE56" s="299"/>
      <c r="AF56" s="299"/>
      <c r="AG56" s="299"/>
      <c r="AH56" s="299"/>
      <c r="AI56" s="300"/>
      <c r="AJ56" s="292">
        <f>IF(入力!M47="","",入力!M47)</f>
        <v>518430542</v>
      </c>
      <c r="AK56" s="293"/>
      <c r="AL56" s="293"/>
      <c r="AM56" s="293"/>
      <c r="AN56" s="293"/>
      <c r="AO56" s="293"/>
      <c r="AP56" s="293"/>
      <c r="AQ56" s="293"/>
      <c r="AR56" s="293"/>
      <c r="AS56" s="293"/>
      <c r="AT56" s="293"/>
      <c r="AU56" s="293"/>
      <c r="AV56" s="293"/>
      <c r="AW56" s="293"/>
      <c r="AX56" s="293"/>
      <c r="AY56" s="294"/>
      <c r="AZ56" s="292">
        <f>IF(入力!P47="","",入力!P47)</f>
        <v>132</v>
      </c>
      <c r="BA56" s="293"/>
      <c r="BB56" s="293"/>
      <c r="BC56" s="293"/>
      <c r="BD56" s="293"/>
      <c r="BE56" s="293"/>
      <c r="BF56" s="304"/>
    </row>
    <row r="57" spans="3:58" ht="15" customHeight="1" thickBot="1">
      <c r="C57" s="283"/>
      <c r="D57" s="284"/>
      <c r="E57" s="285"/>
      <c r="F57" s="289"/>
      <c r="G57" s="290"/>
      <c r="H57" s="290"/>
      <c r="I57" s="290"/>
      <c r="J57" s="290"/>
      <c r="K57" s="290"/>
      <c r="L57" s="290"/>
      <c r="M57" s="290"/>
      <c r="N57" s="290"/>
      <c r="O57" s="290"/>
      <c r="P57" s="291"/>
      <c r="Q57" s="295"/>
      <c r="R57" s="296"/>
      <c r="S57" s="297"/>
      <c r="T57" s="301"/>
      <c r="U57" s="302"/>
      <c r="V57" s="302"/>
      <c r="W57" s="302"/>
      <c r="X57" s="302"/>
      <c r="Y57" s="302"/>
      <c r="Z57" s="302"/>
      <c r="AA57" s="302"/>
      <c r="AB57" s="302"/>
      <c r="AC57" s="302"/>
      <c r="AD57" s="302"/>
      <c r="AE57" s="302"/>
      <c r="AF57" s="302"/>
      <c r="AG57" s="302"/>
      <c r="AH57" s="302"/>
      <c r="AI57" s="303"/>
      <c r="AJ57" s="295"/>
      <c r="AK57" s="296"/>
      <c r="AL57" s="296"/>
      <c r="AM57" s="296"/>
      <c r="AN57" s="296"/>
      <c r="AO57" s="296"/>
      <c r="AP57" s="296"/>
      <c r="AQ57" s="296"/>
      <c r="AR57" s="296"/>
      <c r="AS57" s="296"/>
      <c r="AT57" s="296"/>
      <c r="AU57" s="296"/>
      <c r="AV57" s="296"/>
      <c r="AW57" s="296"/>
      <c r="AX57" s="296"/>
      <c r="AY57" s="297"/>
      <c r="AZ57" s="295"/>
      <c r="BA57" s="296"/>
      <c r="BB57" s="296"/>
      <c r="BC57" s="296"/>
      <c r="BD57" s="296"/>
      <c r="BE57" s="296"/>
      <c r="BF57" s="30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9"/>
      <c r="AS63" s="319"/>
      <c r="AT63" s="319"/>
      <c r="AU63" s="319"/>
      <c r="AV63" s="319"/>
      <c r="AW63" s="319"/>
      <c r="AX63" s="319"/>
      <c r="AY63" s="319"/>
      <c r="AZ63" s="319"/>
      <c r="BA63" s="319"/>
      <c r="BB63" s="319"/>
      <c r="BC63" s="319"/>
      <c r="BD63" s="319"/>
      <c r="BE63" s="319" t="s">
        <v>63</v>
      </c>
      <c r="BF63" s="319"/>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0"/>
      <c r="AS64" s="320"/>
      <c r="AT64" s="320"/>
      <c r="AU64" s="320"/>
      <c r="AV64" s="320"/>
      <c r="AW64" s="320"/>
      <c r="AX64" s="320"/>
      <c r="AY64" s="320"/>
      <c r="AZ64" s="320"/>
      <c r="BA64" s="320"/>
      <c r="BB64" s="320"/>
      <c r="BC64" s="320"/>
      <c r="BD64" s="320"/>
      <c r="BE64" s="320"/>
      <c r="BF64" s="320"/>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tabSelected="1" view="pageBreakPreview" topLeftCell="A28"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3" t="s">
        <v>25</v>
      </c>
      <c r="B1" s="433"/>
      <c r="C1" s="433"/>
      <c r="D1" s="433"/>
      <c r="E1" s="433"/>
      <c r="F1" s="433"/>
      <c r="G1" s="433"/>
      <c r="H1" s="433"/>
      <c r="I1" s="433"/>
      <c r="J1" s="433"/>
      <c r="K1" s="433"/>
      <c r="L1" s="433"/>
      <c r="M1" s="433"/>
      <c r="N1" s="433"/>
      <c r="O1" s="433"/>
    </row>
    <row r="2" spans="1:15" ht="14.45" customHeight="1">
      <c r="A2" s="262" t="s">
        <v>0</v>
      </c>
      <c r="B2" s="262"/>
      <c r="C2" s="273" t="str">
        <f>IF(入力!C3="","",入力!C3)</f>
        <v>小金原ＪＶＣブルーウィングス</v>
      </c>
      <c r="D2" s="273"/>
      <c r="E2" s="273"/>
      <c r="F2" s="273"/>
      <c r="G2" s="273"/>
      <c r="H2" s="273"/>
      <c r="I2" s="273"/>
      <c r="J2" s="262" t="str">
        <f>IF(入力!J3="","",入力!J3)</f>
        <v>女子</v>
      </c>
      <c r="K2" s="262"/>
      <c r="L2" s="262"/>
      <c r="M2" s="262"/>
      <c r="N2" s="262"/>
      <c r="O2" s="262"/>
    </row>
    <row r="3" spans="1:15" ht="14.45" customHeight="1">
      <c r="A3" s="262"/>
      <c r="B3" s="262"/>
      <c r="C3" s="273"/>
      <c r="D3" s="273"/>
      <c r="E3" s="273"/>
      <c r="F3" s="273"/>
      <c r="G3" s="273"/>
      <c r="H3" s="273"/>
      <c r="I3" s="273"/>
      <c r="J3" s="262"/>
      <c r="K3" s="262"/>
      <c r="L3" s="262"/>
      <c r="M3" s="262"/>
      <c r="N3" s="262"/>
      <c r="O3" s="262"/>
    </row>
    <row r="4" spans="1:15" ht="15" customHeight="1">
      <c r="A4" s="262" t="s">
        <v>18</v>
      </c>
      <c r="B4" s="262"/>
      <c r="C4" s="274">
        <f>IF(入力!C4="","",IF(入力!C5="",入力!C4,入力!C4&amp;"　　"&amp;入力!C5))</f>
        <v>430487680</v>
      </c>
      <c r="D4" s="275"/>
      <c r="E4" s="275"/>
      <c r="F4" s="275"/>
      <c r="G4" s="275"/>
      <c r="H4" s="275"/>
      <c r="I4" s="275"/>
      <c r="J4" s="2"/>
      <c r="K4" s="2"/>
      <c r="L4" s="2"/>
      <c r="M4" s="2"/>
      <c r="N4" s="2"/>
      <c r="O4" s="3"/>
    </row>
    <row r="5" spans="1:15" ht="15" customHeight="1">
      <c r="A5" s="262"/>
      <c r="B5" s="262"/>
      <c r="C5" s="276"/>
      <c r="D5" s="277"/>
      <c r="E5" s="277"/>
      <c r="F5" s="277"/>
      <c r="G5" s="277"/>
      <c r="H5" s="277"/>
      <c r="I5" s="277"/>
      <c r="J5" s="278" t="s">
        <v>23</v>
      </c>
      <c r="K5" s="278"/>
      <c r="L5" s="278"/>
      <c r="M5" s="278"/>
      <c r="N5" s="278"/>
      <c r="O5" s="279"/>
    </row>
    <row r="6" spans="1:15" ht="12" customHeight="1">
      <c r="A6" s="262" t="s">
        <v>1</v>
      </c>
      <c r="B6" s="262"/>
      <c r="C6" s="263" t="str">
        <f>IF(入力!C8="","",入力!C8&amp;"　"&amp;入力!E8)</f>
        <v>手嶋　吾郎</v>
      </c>
      <c r="D6" s="264"/>
      <c r="E6" s="264"/>
      <c r="F6" s="264"/>
      <c r="G6" s="269" t="s">
        <v>17</v>
      </c>
      <c r="H6" s="269"/>
      <c r="I6" s="269"/>
      <c r="J6" s="269" t="s">
        <v>14</v>
      </c>
      <c r="K6" s="269"/>
      <c r="L6" s="269"/>
      <c r="M6" s="269" t="s">
        <v>15</v>
      </c>
      <c r="N6" s="269"/>
      <c r="O6" s="269"/>
    </row>
    <row r="7" spans="1:15" ht="13.5" customHeight="1">
      <c r="A7" s="262"/>
      <c r="B7" s="262"/>
      <c r="C7" s="265"/>
      <c r="D7" s="266"/>
      <c r="E7" s="266"/>
      <c r="F7" s="266"/>
      <c r="G7" s="270">
        <f>IF(入力!G7="","",入力!G7)</f>
        <v>507224886</v>
      </c>
      <c r="H7" s="270"/>
      <c r="I7" s="270"/>
      <c r="J7" s="270">
        <f>IF(入力!J7="","",入力!J7)</f>
        <v>15978</v>
      </c>
      <c r="K7" s="270"/>
      <c r="L7" s="270"/>
      <c r="M7" s="270">
        <f>IF(入力!M7="","",入力!M7)</f>
        <v>430246</v>
      </c>
      <c r="N7" s="270"/>
      <c r="O7" s="270"/>
    </row>
    <row r="8" spans="1:15" ht="13.5" customHeight="1">
      <c r="A8" s="262"/>
      <c r="B8" s="262"/>
      <c r="C8" s="267"/>
      <c r="D8" s="268"/>
      <c r="E8" s="268"/>
      <c r="F8" s="268"/>
      <c r="G8" s="270"/>
      <c r="H8" s="270"/>
      <c r="I8" s="270"/>
      <c r="J8" s="270"/>
      <c r="K8" s="270"/>
      <c r="L8" s="270"/>
      <c r="M8" s="270"/>
      <c r="N8" s="270"/>
      <c r="O8" s="270"/>
    </row>
    <row r="9" spans="1:15" ht="14.45" customHeight="1">
      <c r="A9" s="262" t="s">
        <v>19</v>
      </c>
      <c r="B9" s="262"/>
      <c r="C9" s="263" t="str">
        <f>IF(入力!C10="","",入力!C10&amp;"　"&amp;入力!E10)</f>
        <v>慶野　敬志</v>
      </c>
      <c r="D9" s="264"/>
      <c r="E9" s="264"/>
      <c r="F9" s="264"/>
      <c r="G9" s="270">
        <f>IF(入力!G9="","",入力!G9)</f>
        <v>507288023</v>
      </c>
      <c r="H9" s="270"/>
      <c r="I9" s="270"/>
      <c r="J9" s="270">
        <f>IF(入力!J9="","",入力!J9)</f>
        <v>291133</v>
      </c>
      <c r="K9" s="270"/>
      <c r="L9" s="270"/>
      <c r="M9" s="270" t="str">
        <f>IF(入力!M9="","",入力!M9)</f>
        <v/>
      </c>
      <c r="N9" s="270"/>
      <c r="O9" s="270"/>
    </row>
    <row r="10" spans="1:15" ht="14.45" customHeight="1">
      <c r="A10" s="262"/>
      <c r="B10" s="262"/>
      <c r="C10" s="267"/>
      <c r="D10" s="268"/>
      <c r="E10" s="268"/>
      <c r="F10" s="268"/>
      <c r="G10" s="270"/>
      <c r="H10" s="270"/>
      <c r="I10" s="270"/>
      <c r="J10" s="270"/>
      <c r="K10" s="270"/>
      <c r="L10" s="270"/>
      <c r="M10" s="270"/>
      <c r="N10" s="270"/>
      <c r="O10" s="270"/>
    </row>
    <row r="11" spans="1:15" ht="14.45" customHeight="1">
      <c r="A11" s="262" t="s">
        <v>20</v>
      </c>
      <c r="B11" s="262"/>
      <c r="C11" s="263" t="str">
        <f>IF(入力!C12="","",入力!C12&amp;"　"&amp;入力!E12)</f>
        <v>加藤　綾乃</v>
      </c>
      <c r="D11" s="264"/>
      <c r="E11" s="264"/>
      <c r="F11" s="264"/>
      <c r="G11" s="270">
        <f>IF(入力!G11="","",入力!G11)</f>
        <v>505653861</v>
      </c>
      <c r="H11" s="270"/>
      <c r="I11" s="270"/>
      <c r="J11" s="270" t="str">
        <f>IF(入力!J11="","",入力!J11)</f>
        <v/>
      </c>
      <c r="K11" s="270"/>
      <c r="L11" s="270"/>
      <c r="M11" s="270" t="str">
        <f>IF(入力!M11="","",入力!M11)</f>
        <v/>
      </c>
      <c r="N11" s="270"/>
      <c r="O11" s="270"/>
    </row>
    <row r="12" spans="1:15" ht="14.45" customHeight="1">
      <c r="A12" s="262"/>
      <c r="B12" s="262"/>
      <c r="C12" s="267"/>
      <c r="D12" s="268"/>
      <c r="E12" s="268"/>
      <c r="F12" s="268"/>
      <c r="G12" s="270"/>
      <c r="H12" s="270"/>
      <c r="I12" s="270"/>
      <c r="J12" s="270"/>
      <c r="K12" s="270"/>
      <c r="L12" s="270"/>
      <c r="M12" s="270"/>
      <c r="N12" s="270"/>
      <c r="O12" s="270"/>
    </row>
    <row r="13" spans="1:15" ht="15" customHeight="1">
      <c r="A13" s="262" t="s">
        <v>4</v>
      </c>
      <c r="B13" s="262"/>
      <c r="C13" s="263" t="str">
        <f>IF(入力!C14="","",入力!C14&amp;"　"&amp;入力!E14)</f>
        <v/>
      </c>
      <c r="D13" s="264"/>
      <c r="E13" s="264"/>
      <c r="F13" s="264"/>
      <c r="G13" s="228"/>
      <c r="H13" s="228"/>
      <c r="I13" s="228"/>
      <c r="J13" s="228"/>
      <c r="K13" s="228"/>
      <c r="L13" s="228"/>
      <c r="M13" s="228"/>
      <c r="N13" s="228"/>
      <c r="O13" s="228"/>
    </row>
    <row r="14" spans="1:15" ht="15" customHeight="1">
      <c r="A14" s="262"/>
      <c r="B14" s="262"/>
      <c r="C14" s="267"/>
      <c r="D14" s="268"/>
      <c r="E14" s="268"/>
      <c r="F14" s="268"/>
      <c r="G14" s="228"/>
      <c r="H14" s="228"/>
      <c r="I14" s="228"/>
      <c r="J14" s="228"/>
      <c r="K14" s="228"/>
      <c r="L14" s="228"/>
      <c r="M14" s="228"/>
      <c r="N14" s="228"/>
      <c r="O14" s="228"/>
    </row>
    <row r="15" spans="1:15" ht="15" customHeight="1">
      <c r="A15" s="262" t="s">
        <v>5</v>
      </c>
      <c r="B15" s="262"/>
      <c r="C15" s="263" t="str">
        <f>IF(入力!C16="","",入力!C16&amp;"　"&amp;入力!E16)</f>
        <v>手嶋　吾郎</v>
      </c>
      <c r="D15" s="264"/>
      <c r="E15" s="264"/>
      <c r="F15" s="271" t="s">
        <v>22</v>
      </c>
      <c r="G15" s="228"/>
      <c r="H15" s="228"/>
      <c r="I15" s="228"/>
      <c r="J15" s="228"/>
      <c r="K15" s="228"/>
      <c r="L15" s="228"/>
      <c r="M15" s="228"/>
      <c r="N15" s="228"/>
      <c r="O15" s="228"/>
    </row>
    <row r="16" spans="1:15" ht="15" customHeight="1">
      <c r="A16" s="262"/>
      <c r="B16" s="262"/>
      <c r="C16" s="267"/>
      <c r="D16" s="268"/>
      <c r="E16" s="268"/>
      <c r="F16" s="272"/>
      <c r="G16" s="228"/>
      <c r="H16" s="228"/>
      <c r="I16" s="228"/>
      <c r="J16" s="228"/>
      <c r="K16" s="228"/>
      <c r="L16" s="228"/>
      <c r="M16" s="228"/>
      <c r="N16" s="228"/>
      <c r="O16" s="228"/>
    </row>
    <row r="17" spans="1:15" ht="14.45" customHeight="1">
      <c r="A17" s="262" t="s">
        <v>6</v>
      </c>
      <c r="B17" s="262"/>
      <c r="C17" s="273" t="str">
        <f>IF(入力!C17="","",入力!C17&amp;"　"&amp;入力!E17)</f>
        <v>千葉県松戸市小金原8-1-2　</v>
      </c>
      <c r="D17" s="273"/>
      <c r="E17" s="273"/>
      <c r="F17" s="273"/>
      <c r="G17" s="273"/>
      <c r="H17" s="273"/>
      <c r="I17" s="273"/>
      <c r="J17" s="273"/>
      <c r="K17" s="273"/>
      <c r="L17" s="273"/>
      <c r="M17" s="273"/>
      <c r="N17" s="273"/>
      <c r="O17" s="273"/>
    </row>
    <row r="18" spans="1:15" ht="14.45" customHeight="1">
      <c r="A18" s="262"/>
      <c r="B18" s="262"/>
      <c r="C18" s="273"/>
      <c r="D18" s="273"/>
      <c r="E18" s="273"/>
      <c r="F18" s="273"/>
      <c r="G18" s="273"/>
      <c r="H18" s="273"/>
      <c r="I18" s="273"/>
      <c r="J18" s="273"/>
      <c r="K18" s="273"/>
      <c r="L18" s="273"/>
      <c r="M18" s="273"/>
      <c r="N18" s="273"/>
      <c r="O18" s="273"/>
    </row>
    <row r="19" spans="1:15" ht="14.45" customHeight="1">
      <c r="A19" s="262" t="s">
        <v>7</v>
      </c>
      <c r="B19" s="262"/>
      <c r="C19" s="273" t="str">
        <f>IF(入力!C19="","",入力!C19&amp;"　"&amp;入力!E19)</f>
        <v>090-3409-7006　</v>
      </c>
      <c r="D19" s="273"/>
      <c r="E19" s="273"/>
      <c r="F19" s="273"/>
      <c r="G19" s="273"/>
      <c r="H19" s="273"/>
      <c r="I19" s="273"/>
      <c r="J19" s="273"/>
      <c r="K19" s="273"/>
      <c r="L19" s="273"/>
      <c r="M19" s="273"/>
      <c r="N19" s="273"/>
      <c r="O19" s="273"/>
    </row>
    <row r="20" spans="1:15" ht="14.45" customHeight="1">
      <c r="A20" s="262"/>
      <c r="B20" s="262"/>
      <c r="C20" s="273"/>
      <c r="D20" s="273"/>
      <c r="E20" s="273"/>
      <c r="F20" s="273"/>
      <c r="G20" s="273"/>
      <c r="H20" s="273"/>
      <c r="I20" s="273"/>
      <c r="J20" s="273"/>
      <c r="K20" s="273"/>
      <c r="L20" s="273"/>
      <c r="M20" s="273"/>
      <c r="N20" s="273"/>
      <c r="O20" s="273"/>
    </row>
    <row r="21" spans="1:15" ht="14.45" customHeight="1">
      <c r="A21" s="262" t="s">
        <v>8</v>
      </c>
      <c r="B21" s="262"/>
      <c r="C21" s="273" t="str">
        <f>IF(入力!C21="","",入力!C21&amp;"－"&amp;入力!E21&amp;"－"&amp;入力!G21)</f>
        <v>90－3409－7006</v>
      </c>
      <c r="D21" s="273"/>
      <c r="E21" s="273"/>
      <c r="F21" s="273"/>
      <c r="G21" s="273"/>
      <c r="H21" s="273"/>
      <c r="I21" s="273"/>
      <c r="J21" s="273"/>
      <c r="K21" s="273"/>
      <c r="L21" s="273"/>
      <c r="M21" s="273"/>
      <c r="N21" s="273"/>
      <c r="O21" s="273"/>
    </row>
    <row r="22" spans="1:15" ht="14.45" customHeight="1">
      <c r="A22" s="262"/>
      <c r="B22" s="262"/>
      <c r="C22" s="273"/>
      <c r="D22" s="273"/>
      <c r="E22" s="273"/>
      <c r="F22" s="273"/>
      <c r="G22" s="273"/>
      <c r="H22" s="273"/>
      <c r="I22" s="273"/>
      <c r="J22" s="273"/>
      <c r="K22" s="273"/>
      <c r="L22" s="273"/>
      <c r="M22" s="273"/>
      <c r="N22" s="273"/>
      <c r="O22" s="273"/>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t="str">
        <f>IF(入力!B25="","",入力!B25)</f>
        <v>①</v>
      </c>
      <c r="C25" s="263" t="str">
        <f>IF(入力!C26="","",入力!C26&amp;"　"&amp;入力!E26)</f>
        <v>小宮　芽生</v>
      </c>
      <c r="D25" s="264"/>
      <c r="E25" s="264"/>
      <c r="F25" s="264"/>
      <c r="G25" s="262">
        <f>IF(入力!G25="","",入力!G25)</f>
        <v>6</v>
      </c>
      <c r="H25" s="262" t="str">
        <f>IF(入力!H25="","",入力!H25)</f>
        <v/>
      </c>
      <c r="I25" s="262" t="str">
        <f>IF(入力!I25="","",入力!I25)</f>
        <v>東小学校</v>
      </c>
      <c r="J25" s="262" t="str">
        <f>IF(入力!J25="","",入力!J25)</f>
        <v/>
      </c>
      <c r="K25" s="262" t="str">
        <f>IF(入力!K25="","",入力!K25)</f>
        <v/>
      </c>
      <c r="L25" s="262" t="str">
        <f>IF(入力!L25="","",入力!L25)</f>
        <v/>
      </c>
      <c r="M25" s="262">
        <f>IF(入力!M25="","",入力!M25)</f>
        <v>515655908</v>
      </c>
      <c r="N25" s="262" t="str">
        <f>IF(入力!N25="","",入力!N25)</f>
        <v/>
      </c>
      <c r="O25" s="262" t="str">
        <f>IF(入力!O25="","",入力!O25)</f>
        <v/>
      </c>
    </row>
    <row r="26" spans="1:15" ht="15" customHeight="1">
      <c r="A26" s="262"/>
      <c r="B26" s="262"/>
      <c r="C26" s="267"/>
      <c r="D26" s="268"/>
      <c r="E26" s="268"/>
      <c r="F26" s="268"/>
      <c r="G26" s="262"/>
      <c r="H26" s="262"/>
      <c r="I26" s="262"/>
      <c r="J26" s="262"/>
      <c r="K26" s="262"/>
      <c r="L26" s="262"/>
      <c r="M26" s="262"/>
      <c r="N26" s="262"/>
      <c r="O26" s="262"/>
    </row>
    <row r="27" spans="1:15" ht="15" customHeight="1">
      <c r="A27" s="262">
        <v>2</v>
      </c>
      <c r="B27" s="262">
        <f>IF(入力!B27="","",入力!B27)</f>
        <v>2</v>
      </c>
      <c r="C27" s="263" t="str">
        <f>IF(入力!C28="","",入力!C28&amp;"　"&amp;入力!E28)</f>
        <v>藤倉　晴</v>
      </c>
      <c r="D27" s="264"/>
      <c r="E27" s="264"/>
      <c r="F27" s="264"/>
      <c r="G27" s="262">
        <f>IF(入力!G27="","",入力!G27)</f>
        <v>6</v>
      </c>
      <c r="H27" s="262" t="str">
        <f>IF(入力!H27="","",入力!H27)</f>
        <v/>
      </c>
      <c r="I27" s="262" t="str">
        <f>IF(入力!I27="","",入力!I27)</f>
        <v>向小金小学校</v>
      </c>
      <c r="J27" s="262" t="str">
        <f>IF(入力!J27="","",入力!J27)</f>
        <v/>
      </c>
      <c r="K27" s="262" t="str">
        <f>IF(入力!K27="","",入力!K27)</f>
        <v/>
      </c>
      <c r="L27" s="262" t="str">
        <f>IF(入力!L27="","",入力!L27)</f>
        <v/>
      </c>
      <c r="M27" s="262">
        <f>IF(入力!M27="","",入力!M27)</f>
        <v>516994097</v>
      </c>
      <c r="N27" s="262" t="str">
        <f>IF(入力!N27="","",入力!N27)</f>
        <v/>
      </c>
      <c r="O27" s="262" t="str">
        <f>IF(入力!O27="","",入力!O27)</f>
        <v/>
      </c>
    </row>
    <row r="28" spans="1:15" ht="15" customHeight="1">
      <c r="A28" s="262"/>
      <c r="B28" s="262"/>
      <c r="C28" s="267"/>
      <c r="D28" s="268"/>
      <c r="E28" s="268"/>
      <c r="F28" s="268"/>
      <c r="G28" s="262"/>
      <c r="H28" s="262"/>
      <c r="I28" s="262"/>
      <c r="J28" s="262"/>
      <c r="K28" s="262"/>
      <c r="L28" s="262"/>
      <c r="M28" s="262"/>
      <c r="N28" s="262"/>
      <c r="O28" s="262"/>
    </row>
    <row r="29" spans="1:15" ht="15" customHeight="1">
      <c r="A29" s="262">
        <v>3</v>
      </c>
      <c r="B29" s="262">
        <f>IF(入力!B29="","",入力!B29)</f>
        <v>3</v>
      </c>
      <c r="C29" s="263" t="str">
        <f>IF(入力!C30="","",入力!C30&amp;"　"&amp;入力!E30)</f>
        <v>飛鳥　有佳里</v>
      </c>
      <c r="D29" s="264"/>
      <c r="E29" s="264"/>
      <c r="F29" s="264"/>
      <c r="G29" s="262">
        <f>IF(入力!G29="","",入力!G29)</f>
        <v>6</v>
      </c>
      <c r="H29" s="262" t="str">
        <f>IF(入力!H29="","",入力!H29)</f>
        <v/>
      </c>
      <c r="I29" s="262" t="str">
        <f>IF(入力!I29="","",入力!I29)</f>
        <v>向小金小学校</v>
      </c>
      <c r="J29" s="262" t="str">
        <f>IF(入力!J29="","",入力!J29)</f>
        <v/>
      </c>
      <c r="K29" s="262" t="str">
        <f>IF(入力!K29="","",入力!K29)</f>
        <v/>
      </c>
      <c r="L29" s="262" t="str">
        <f>IF(入力!L29="","",入力!L29)</f>
        <v/>
      </c>
      <c r="M29" s="262">
        <f>IF(入力!M29="","",入力!M29)</f>
        <v>516994118</v>
      </c>
      <c r="N29" s="262" t="str">
        <f>IF(入力!N29="","",入力!N29)</f>
        <v/>
      </c>
      <c r="O29" s="262" t="str">
        <f>IF(入力!O29="","",入力!O29)</f>
        <v/>
      </c>
    </row>
    <row r="30" spans="1:15" ht="15" customHeight="1">
      <c r="A30" s="262"/>
      <c r="B30" s="262"/>
      <c r="C30" s="267"/>
      <c r="D30" s="268"/>
      <c r="E30" s="268"/>
      <c r="F30" s="268"/>
      <c r="G30" s="262"/>
      <c r="H30" s="262"/>
      <c r="I30" s="262"/>
      <c r="J30" s="262"/>
      <c r="K30" s="262"/>
      <c r="L30" s="262"/>
      <c r="M30" s="262"/>
      <c r="N30" s="262"/>
      <c r="O30" s="262"/>
    </row>
    <row r="31" spans="1:15" ht="15" customHeight="1">
      <c r="A31" s="262">
        <v>4</v>
      </c>
      <c r="B31" s="262">
        <f>IF(入力!B31="","",入力!B31)</f>
        <v>4</v>
      </c>
      <c r="C31" s="263" t="str">
        <f>IF(入力!C32="","",入力!C32&amp;"　"&amp;入力!E32)</f>
        <v>木村　悠乃</v>
      </c>
      <c r="D31" s="264"/>
      <c r="E31" s="264"/>
      <c r="F31" s="264"/>
      <c r="G31" s="262">
        <f>IF(入力!G31="","",入力!G31)</f>
        <v>6</v>
      </c>
      <c r="H31" s="262" t="str">
        <f>IF(入力!H31="","",入力!H31)</f>
        <v/>
      </c>
      <c r="I31" s="262" t="str">
        <f>IF(入力!I31="","",入力!I31)</f>
        <v>名戸ヶ谷小学校</v>
      </c>
      <c r="J31" s="262" t="str">
        <f>IF(入力!J31="","",入力!J31)</f>
        <v/>
      </c>
      <c r="K31" s="262" t="str">
        <f>IF(入力!K31="","",入力!K31)</f>
        <v/>
      </c>
      <c r="L31" s="262" t="str">
        <f>IF(入力!L31="","",入力!L31)</f>
        <v/>
      </c>
      <c r="M31" s="262">
        <f>IF(入力!M31="","",入力!M31)</f>
        <v>518430528</v>
      </c>
      <c r="N31" s="262" t="str">
        <f>IF(入力!N31="","",入力!N31)</f>
        <v/>
      </c>
      <c r="O31" s="262" t="str">
        <f>IF(入力!O31="","",入力!O31)</f>
        <v/>
      </c>
    </row>
    <row r="32" spans="1:15" ht="15" customHeight="1">
      <c r="A32" s="262"/>
      <c r="B32" s="262"/>
      <c r="C32" s="267"/>
      <c r="D32" s="268"/>
      <c r="E32" s="268"/>
      <c r="F32" s="268"/>
      <c r="G32" s="262"/>
      <c r="H32" s="262"/>
      <c r="I32" s="262"/>
      <c r="J32" s="262"/>
      <c r="K32" s="262"/>
      <c r="L32" s="262"/>
      <c r="M32" s="262"/>
      <c r="N32" s="262"/>
      <c r="O32" s="262"/>
    </row>
    <row r="33" spans="1:15" ht="15" customHeight="1">
      <c r="A33" s="262">
        <v>5</v>
      </c>
      <c r="B33" s="262">
        <f>IF(入力!B33="","",入力!B33)</f>
        <v>5</v>
      </c>
      <c r="C33" s="263" t="str">
        <f>IF(入力!C34="","",入力!C34&amp;"　"&amp;入力!E34)</f>
        <v>齊藤　玲杏</v>
      </c>
      <c r="D33" s="264"/>
      <c r="E33" s="264"/>
      <c r="F33" s="264"/>
      <c r="G33" s="262">
        <f>IF(入力!G33="","",入力!G33)</f>
        <v>6</v>
      </c>
      <c r="H33" s="262" t="str">
        <f>IF(入力!H33="","",入力!H33)</f>
        <v/>
      </c>
      <c r="I33" s="262" t="str">
        <f>IF(入力!I33="","",入力!I33)</f>
        <v>向小金小学校</v>
      </c>
      <c r="J33" s="262" t="str">
        <f>IF(入力!J33="","",入力!J33)</f>
        <v/>
      </c>
      <c r="K33" s="262" t="str">
        <f>IF(入力!K33="","",入力!K33)</f>
        <v/>
      </c>
      <c r="L33" s="262" t="str">
        <f>IF(入力!L33="","",入力!L33)</f>
        <v/>
      </c>
      <c r="M33" s="262">
        <f>IF(入力!M33="","",入力!M33)</f>
        <v>516994123</v>
      </c>
      <c r="N33" s="262" t="str">
        <f>IF(入力!N33="","",入力!N33)</f>
        <v/>
      </c>
      <c r="O33" s="262" t="str">
        <f>IF(入力!O33="","",入力!O33)</f>
        <v/>
      </c>
    </row>
    <row r="34" spans="1:15" ht="15" customHeight="1">
      <c r="A34" s="262"/>
      <c r="B34" s="262"/>
      <c r="C34" s="267"/>
      <c r="D34" s="268"/>
      <c r="E34" s="268"/>
      <c r="F34" s="268"/>
      <c r="G34" s="262"/>
      <c r="H34" s="262"/>
      <c r="I34" s="262"/>
      <c r="J34" s="262"/>
      <c r="K34" s="262"/>
      <c r="L34" s="262"/>
      <c r="M34" s="262"/>
      <c r="N34" s="262"/>
      <c r="O34" s="262"/>
    </row>
    <row r="35" spans="1:15" ht="15" customHeight="1">
      <c r="A35" s="262">
        <v>6</v>
      </c>
      <c r="B35" s="262">
        <f>IF(入力!B35="","",入力!B35)</f>
        <v>6</v>
      </c>
      <c r="C35" s="263" t="str">
        <f>IF(入力!C36="","",入力!C36&amp;"　"&amp;入力!E36)</f>
        <v>大宮　芽生</v>
      </c>
      <c r="D35" s="264"/>
      <c r="E35" s="264"/>
      <c r="F35" s="264"/>
      <c r="G35" s="262">
        <f>IF(入力!G35="","",入力!G35)</f>
        <v>5</v>
      </c>
      <c r="H35" s="262" t="str">
        <f>IF(入力!H35="","",入力!H35)</f>
        <v/>
      </c>
      <c r="I35" s="262" t="str">
        <f>IF(入力!I35="","",入力!I35)</f>
        <v>大津ヶ丘第二小学校</v>
      </c>
      <c r="J35" s="262" t="str">
        <f>IF(入力!J35="","",入力!J35)</f>
        <v/>
      </c>
      <c r="K35" s="262" t="str">
        <f>IF(入力!K35="","",入力!K35)</f>
        <v/>
      </c>
      <c r="L35" s="262" t="str">
        <f>IF(入力!L35="","",入力!L35)</f>
        <v/>
      </c>
      <c r="M35" s="262">
        <f>IF(入力!M35="","",入力!M35)</f>
        <v>514635802</v>
      </c>
      <c r="N35" s="262" t="str">
        <f>IF(入力!N35="","",入力!N35)</f>
        <v/>
      </c>
      <c r="O35" s="262" t="str">
        <f>IF(入力!O35="","",入力!O35)</f>
        <v/>
      </c>
    </row>
    <row r="36" spans="1:15" ht="15" customHeight="1">
      <c r="A36" s="262"/>
      <c r="B36" s="262"/>
      <c r="C36" s="267"/>
      <c r="D36" s="268"/>
      <c r="E36" s="268"/>
      <c r="F36" s="268"/>
      <c r="G36" s="262"/>
      <c r="H36" s="262"/>
      <c r="I36" s="262"/>
      <c r="J36" s="262"/>
      <c r="K36" s="262"/>
      <c r="L36" s="262"/>
      <c r="M36" s="262"/>
      <c r="N36" s="262"/>
      <c r="O36" s="262"/>
    </row>
    <row r="37" spans="1:15" ht="15" customHeight="1">
      <c r="A37" s="262">
        <v>7</v>
      </c>
      <c r="B37" s="262">
        <f>IF(入力!B37="","",入力!B37)</f>
        <v>7</v>
      </c>
      <c r="C37" s="263" t="str">
        <f>IF(入力!C38="","",入力!C38&amp;"　"&amp;入力!E38)</f>
        <v>髙橋　莉奈</v>
      </c>
      <c r="D37" s="264"/>
      <c r="E37" s="264"/>
      <c r="F37" s="264"/>
      <c r="G37" s="262">
        <f>IF(入力!G37="","",入力!G37)</f>
        <v>5</v>
      </c>
      <c r="H37" s="262" t="str">
        <f>IF(入力!H37="","",入力!H37)</f>
        <v/>
      </c>
      <c r="I37" s="262" t="str">
        <f>IF(入力!I37="","",入力!I37)</f>
        <v>小金小学校</v>
      </c>
      <c r="J37" s="262" t="str">
        <f>IF(入力!J37="","",入力!J37)</f>
        <v/>
      </c>
      <c r="K37" s="262" t="str">
        <f>IF(入力!K37="","",入力!K37)</f>
        <v/>
      </c>
      <c r="L37" s="262" t="str">
        <f>IF(入力!L37="","",入力!L37)</f>
        <v/>
      </c>
      <c r="M37" s="262">
        <f>IF(入力!M37="","",入力!M37)</f>
        <v>514635811</v>
      </c>
      <c r="N37" s="262" t="str">
        <f>IF(入力!N37="","",入力!N37)</f>
        <v/>
      </c>
      <c r="O37" s="262" t="str">
        <f>IF(入力!O37="","",入力!O37)</f>
        <v/>
      </c>
    </row>
    <row r="38" spans="1:15" ht="15" customHeight="1">
      <c r="A38" s="262"/>
      <c r="B38" s="262"/>
      <c r="C38" s="267"/>
      <c r="D38" s="268"/>
      <c r="E38" s="268"/>
      <c r="F38" s="268"/>
      <c r="G38" s="262"/>
      <c r="H38" s="262"/>
      <c r="I38" s="262"/>
      <c r="J38" s="262"/>
      <c r="K38" s="262"/>
      <c r="L38" s="262"/>
      <c r="M38" s="262"/>
      <c r="N38" s="262"/>
      <c r="O38" s="262"/>
    </row>
    <row r="39" spans="1:15" ht="15" customHeight="1">
      <c r="A39" s="262">
        <v>8</v>
      </c>
      <c r="B39" s="262">
        <f>IF(入力!B39="","",入力!B39)</f>
        <v>8</v>
      </c>
      <c r="C39" s="263" t="str">
        <f>IF(入力!C40="","",入力!C40&amp;"　"&amp;入力!E40)</f>
        <v>山田　真奈未</v>
      </c>
      <c r="D39" s="264"/>
      <c r="E39" s="264"/>
      <c r="F39" s="264"/>
      <c r="G39" s="262">
        <f>IF(入力!G39="","",入力!G39)</f>
        <v>4</v>
      </c>
      <c r="H39" s="262" t="str">
        <f>IF(入力!H39="","",入力!H39)</f>
        <v/>
      </c>
      <c r="I39" s="262" t="str">
        <f>IF(入力!I39="","",入力!I39)</f>
        <v>酒井根小学校</v>
      </c>
      <c r="J39" s="262" t="str">
        <f>IF(入力!J39="","",入力!J39)</f>
        <v/>
      </c>
      <c r="K39" s="262" t="str">
        <f>IF(入力!K39="","",入力!K39)</f>
        <v/>
      </c>
      <c r="L39" s="262" t="str">
        <f>IF(入力!L39="","",入力!L39)</f>
        <v/>
      </c>
      <c r="M39" s="262">
        <f>IF(入力!M39="","",入力!M39)</f>
        <v>516773002</v>
      </c>
      <c r="N39" s="262" t="str">
        <f>IF(入力!N39="","",入力!N39)</f>
        <v/>
      </c>
      <c r="O39" s="262" t="str">
        <f>IF(入力!O39="","",入力!O39)</f>
        <v/>
      </c>
    </row>
    <row r="40" spans="1:15" ht="15" customHeight="1">
      <c r="A40" s="262"/>
      <c r="B40" s="262"/>
      <c r="C40" s="267"/>
      <c r="D40" s="268"/>
      <c r="E40" s="268"/>
      <c r="F40" s="268"/>
      <c r="G40" s="262"/>
      <c r="H40" s="262"/>
      <c r="I40" s="262"/>
      <c r="J40" s="262"/>
      <c r="K40" s="262"/>
      <c r="L40" s="262"/>
      <c r="M40" s="262"/>
      <c r="N40" s="262"/>
      <c r="O40" s="262"/>
    </row>
    <row r="41" spans="1:15" ht="15" customHeight="1">
      <c r="A41" s="262">
        <v>9</v>
      </c>
      <c r="B41" s="262">
        <f>IF(入力!B41="","",入力!B41)</f>
        <v>9</v>
      </c>
      <c r="C41" s="263" t="str">
        <f>IF(入力!C42="","",入力!C42&amp;"　"&amp;入力!E42)</f>
        <v>橋本　葵依</v>
      </c>
      <c r="D41" s="264"/>
      <c r="E41" s="264"/>
      <c r="F41" s="264"/>
      <c r="G41" s="262">
        <f>IF(入力!G41="","",入力!G41)</f>
        <v>4</v>
      </c>
      <c r="H41" s="262" t="str">
        <f>IF(入力!H41="","",入力!H41)</f>
        <v/>
      </c>
      <c r="I41" s="262" t="str">
        <f>IF(入力!I41="","",入力!I41)</f>
        <v>酒井根小学校</v>
      </c>
      <c r="J41" s="262" t="str">
        <f>IF(入力!J41="","",入力!J41)</f>
        <v/>
      </c>
      <c r="K41" s="262" t="str">
        <f>IF(入力!K41="","",入力!K41)</f>
        <v/>
      </c>
      <c r="L41" s="262" t="str">
        <f>IF(入力!L41="","",入力!L41)</f>
        <v/>
      </c>
      <c r="M41" s="262">
        <f>IF(入力!M41="","",入力!M41)</f>
        <v>518885632</v>
      </c>
      <c r="N41" s="262" t="str">
        <f>IF(入力!N41="","",入力!N41)</f>
        <v/>
      </c>
      <c r="O41" s="262" t="str">
        <f>IF(入力!O41="","",入力!O41)</f>
        <v/>
      </c>
    </row>
    <row r="42" spans="1:15" ht="15" customHeight="1">
      <c r="A42" s="262"/>
      <c r="B42" s="262"/>
      <c r="C42" s="267"/>
      <c r="D42" s="268"/>
      <c r="E42" s="268"/>
      <c r="F42" s="268"/>
      <c r="G42" s="262"/>
      <c r="H42" s="262"/>
      <c r="I42" s="262"/>
      <c r="J42" s="262"/>
      <c r="K42" s="262"/>
      <c r="L42" s="262"/>
      <c r="M42" s="262"/>
      <c r="N42" s="262"/>
      <c r="O42" s="262"/>
    </row>
    <row r="43" spans="1:15" ht="15" customHeight="1">
      <c r="A43" s="262">
        <v>10</v>
      </c>
      <c r="B43" s="262">
        <f>IF(入力!B43="","",入力!B43)</f>
        <v>10</v>
      </c>
      <c r="C43" s="263" t="str">
        <f>IF(入力!C44="","",入力!C44&amp;"　"&amp;入力!E44)</f>
        <v>光井　蒼</v>
      </c>
      <c r="D43" s="264"/>
      <c r="E43" s="264"/>
      <c r="F43" s="264"/>
      <c r="G43" s="262">
        <f>IF(入力!G43="","",入力!G43)</f>
        <v>4</v>
      </c>
      <c r="H43" s="262" t="str">
        <f>IF(入力!H43="","",入力!H43)</f>
        <v/>
      </c>
      <c r="I43" s="262" t="str">
        <f>IF(入力!I43="","",入力!I43)</f>
        <v>風早北小学校</v>
      </c>
      <c r="J43" s="262" t="str">
        <f>IF(入力!J43="","",入力!J43)</f>
        <v/>
      </c>
      <c r="K43" s="262" t="str">
        <f>IF(入力!K43="","",入力!K43)</f>
        <v/>
      </c>
      <c r="L43" s="262" t="str">
        <f>IF(入力!L43="","",入力!L43)</f>
        <v/>
      </c>
      <c r="M43" s="262">
        <f>IF(入力!M43="","",入力!M43)</f>
        <v>518885649</v>
      </c>
      <c r="N43" s="262" t="str">
        <f>IF(入力!N43="","",入力!N43)</f>
        <v/>
      </c>
      <c r="O43" s="262" t="str">
        <f>IF(入力!O43="","",入力!O43)</f>
        <v/>
      </c>
    </row>
    <row r="44" spans="1:15" ht="15" customHeight="1">
      <c r="A44" s="262"/>
      <c r="B44" s="262"/>
      <c r="C44" s="267"/>
      <c r="D44" s="268"/>
      <c r="E44" s="268"/>
      <c r="F44" s="268"/>
      <c r="G44" s="262"/>
      <c r="H44" s="262"/>
      <c r="I44" s="262"/>
      <c r="J44" s="262"/>
      <c r="K44" s="262"/>
      <c r="L44" s="262"/>
      <c r="M44" s="262"/>
      <c r="N44" s="262"/>
      <c r="O44" s="262"/>
    </row>
    <row r="45" spans="1:15" ht="15" customHeight="1">
      <c r="A45" s="262">
        <v>11</v>
      </c>
      <c r="B45" s="262">
        <f>IF(入力!B45="","",入力!B45)</f>
        <v>11</v>
      </c>
      <c r="C45" s="263" t="str">
        <f>IF(入力!C46="","",入力!C46&amp;"　"&amp;入力!E46)</f>
        <v>中村　こころ</v>
      </c>
      <c r="D45" s="264"/>
      <c r="E45" s="264"/>
      <c r="F45" s="264"/>
      <c r="G45" s="262">
        <f>IF(入力!G45="","",入力!G45)</f>
        <v>4</v>
      </c>
      <c r="H45" s="262" t="str">
        <f>IF(入力!H45="","",入力!H45)</f>
        <v/>
      </c>
      <c r="I45" s="262" t="str">
        <f>IF(入力!I45="","",入力!I45)</f>
        <v>名戸ヶ谷小学校</v>
      </c>
      <c r="J45" s="262" t="str">
        <f>IF(入力!J45="","",入力!J45)</f>
        <v/>
      </c>
      <c r="K45" s="262" t="str">
        <f>IF(入力!K45="","",入力!K45)</f>
        <v/>
      </c>
      <c r="L45" s="262" t="str">
        <f>IF(入力!L45="","",入力!L45)</f>
        <v/>
      </c>
      <c r="M45" s="262">
        <f>IF(入力!M45="","",入力!M45)</f>
        <v>518430559</v>
      </c>
      <c r="N45" s="262" t="str">
        <f>IF(入力!N45="","",入力!N45)</f>
        <v/>
      </c>
      <c r="O45" s="262" t="str">
        <f>IF(入力!O45="","",入力!O45)</f>
        <v/>
      </c>
    </row>
    <row r="46" spans="1:15" ht="15" customHeight="1">
      <c r="A46" s="262"/>
      <c r="B46" s="262"/>
      <c r="C46" s="267"/>
      <c r="D46" s="268"/>
      <c r="E46" s="268"/>
      <c r="F46" s="268"/>
      <c r="G46" s="262"/>
      <c r="H46" s="262"/>
      <c r="I46" s="262"/>
      <c r="J46" s="262"/>
      <c r="K46" s="262"/>
      <c r="L46" s="262"/>
      <c r="M46" s="262"/>
      <c r="N46" s="262"/>
      <c r="O46" s="262"/>
    </row>
    <row r="47" spans="1:15" ht="15" customHeight="1">
      <c r="A47" s="262">
        <v>12</v>
      </c>
      <c r="B47" s="262">
        <f>IF(入力!B47="","",入力!B47)</f>
        <v>12</v>
      </c>
      <c r="C47" s="263" t="str">
        <f>IF(入力!C48="","",入力!C48&amp;"　"&amp;入力!E48)</f>
        <v>木村　莉奈</v>
      </c>
      <c r="D47" s="264"/>
      <c r="E47" s="264"/>
      <c r="F47" s="264"/>
      <c r="G47" s="262">
        <f>IF(入力!G47="","",入力!G47)</f>
        <v>3</v>
      </c>
      <c r="H47" s="262" t="str">
        <f>IF(入力!H47="","",入力!H47)</f>
        <v/>
      </c>
      <c r="I47" s="262" t="str">
        <f>IF(入力!I47="","",入力!I47)</f>
        <v>名戸ヶ谷小学校</v>
      </c>
      <c r="J47" s="262" t="str">
        <f>IF(入力!J47="","",入力!J47)</f>
        <v/>
      </c>
      <c r="K47" s="262" t="str">
        <f>IF(入力!K47="","",入力!K47)</f>
        <v/>
      </c>
      <c r="L47" s="262" t="str">
        <f>IF(入力!L47="","",入力!L47)</f>
        <v/>
      </c>
      <c r="M47" s="262">
        <f>IF(入力!M47="","",入力!M47)</f>
        <v>518430542</v>
      </c>
      <c r="N47" s="262" t="str">
        <f>IF(入力!N47="","",入力!N47)</f>
        <v/>
      </c>
      <c r="O47" s="262" t="str">
        <f>IF(入力!O47="","",入力!O47)</f>
        <v/>
      </c>
    </row>
    <row r="48" spans="1:15" ht="15" customHeight="1">
      <c r="A48" s="262"/>
      <c r="B48" s="262"/>
      <c r="C48" s="267"/>
      <c r="D48" s="268"/>
      <c r="E48" s="268"/>
      <c r="F48" s="268"/>
      <c r="G48" s="262"/>
      <c r="H48" s="262"/>
      <c r="I48" s="262"/>
      <c r="J48" s="262"/>
      <c r="K48" s="262"/>
      <c r="L48" s="262"/>
      <c r="M48" s="262"/>
      <c r="N48" s="262"/>
      <c r="O48" s="262"/>
    </row>
    <row r="49" spans="1:15" ht="15" customHeight="1">
      <c r="A49" s="262">
        <v>13</v>
      </c>
      <c r="B49" s="262">
        <f>IF(入力!B49="","",入力!B49)</f>
        <v>13</v>
      </c>
      <c r="C49" s="263" t="str">
        <f>IF(入力!C50="","",入力!C50&amp;"　"&amp;入力!E50)</f>
        <v>小宮　　凛生</v>
      </c>
      <c r="D49" s="264"/>
      <c r="E49" s="264"/>
      <c r="F49" s="264"/>
      <c r="G49" s="262">
        <f>IF(入力!G49="","",入力!G49)</f>
        <v>3</v>
      </c>
      <c r="H49" s="262" t="str">
        <f>IF(入力!H49="","",入力!H49)</f>
        <v/>
      </c>
      <c r="I49" s="262" t="str">
        <f>IF(入力!I49="","",入力!I49)</f>
        <v>東小学校</v>
      </c>
      <c r="J49" s="262" t="str">
        <f>IF(入力!J49="","",入力!J49)</f>
        <v/>
      </c>
      <c r="K49" s="262" t="str">
        <f>IF(入力!K49="","",入力!K49)</f>
        <v/>
      </c>
      <c r="L49" s="262" t="str">
        <f>IF(入力!L49="","",入力!L49)</f>
        <v/>
      </c>
      <c r="M49" s="262">
        <f>IF(入力!M49="","",入力!M49)</f>
        <v>516774934</v>
      </c>
      <c r="N49" s="262" t="str">
        <f>IF(入力!N49="","",入力!N49)</f>
        <v/>
      </c>
      <c r="O49" s="262" t="str">
        <f>IF(入力!O49="","",入力!O49)</f>
        <v/>
      </c>
    </row>
    <row r="50" spans="1:15" ht="15" customHeight="1">
      <c r="A50" s="262"/>
      <c r="B50" s="262"/>
      <c r="C50" s="267"/>
      <c r="D50" s="268"/>
      <c r="E50" s="268"/>
      <c r="F50" s="268"/>
      <c r="G50" s="262"/>
      <c r="H50" s="262"/>
      <c r="I50" s="262"/>
      <c r="J50" s="262"/>
      <c r="K50" s="262"/>
      <c r="L50" s="262"/>
      <c r="M50" s="262"/>
      <c r="N50" s="262"/>
      <c r="O50" s="262"/>
    </row>
    <row r="51" spans="1:15" ht="15" customHeight="1">
      <c r="A51" s="262">
        <v>14</v>
      </c>
      <c r="B51" s="262">
        <f>IF(入力!B51="","",入力!B51)</f>
        <v>14</v>
      </c>
      <c r="C51" s="263" t="str">
        <f>IF(入力!C52="","",入力!C52&amp;"　"&amp;入力!E52)</f>
        <v>岸本　結希</v>
      </c>
      <c r="D51" s="264"/>
      <c r="E51" s="264"/>
      <c r="F51" s="264"/>
      <c r="G51" s="262">
        <f>IF(入力!G51="","",入力!G51)</f>
        <v>3</v>
      </c>
      <c r="H51" s="262" t="str">
        <f>IF(入力!H51="","",入力!H51)</f>
        <v/>
      </c>
      <c r="I51" s="262" t="str">
        <f>IF(入力!I51="","",入力!I51)</f>
        <v>高田小学校</v>
      </c>
      <c r="J51" s="262" t="str">
        <f>IF(入力!J51="","",入力!J51)</f>
        <v/>
      </c>
      <c r="K51" s="262" t="str">
        <f>IF(入力!K51="","",入力!K51)</f>
        <v/>
      </c>
      <c r="L51" s="262" t="str">
        <f>IF(入力!L51="","",入力!L51)</f>
        <v/>
      </c>
      <c r="M51" s="262">
        <f>IF(入力!M51="","",入力!M51)</f>
        <v>519055799</v>
      </c>
      <c r="N51" s="262" t="str">
        <f>IF(入力!N51="","",入力!N51)</f>
        <v/>
      </c>
      <c r="O51" s="262" t="str">
        <f>IF(入力!O51="","",入力!O51)</f>
        <v/>
      </c>
    </row>
    <row r="52" spans="1:15" ht="15.75" customHeight="1">
      <c r="A52" s="262"/>
      <c r="B52" s="262"/>
      <c r="C52" s="267"/>
      <c r="D52" s="268"/>
      <c r="E52" s="268"/>
      <c r="F52" s="268"/>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3" t="s">
        <v>26</v>
      </c>
      <c r="B1" s="433"/>
      <c r="C1" s="433"/>
      <c r="D1" s="433"/>
      <c r="E1" s="433"/>
      <c r="F1" s="433"/>
      <c r="G1" s="433"/>
      <c r="H1" s="433"/>
      <c r="I1" s="433"/>
      <c r="J1" s="433"/>
      <c r="K1" s="433"/>
      <c r="L1" s="433"/>
      <c r="M1" s="433"/>
      <c r="N1" s="433"/>
      <c r="O1" s="433"/>
    </row>
    <row r="2" spans="1:15" ht="14.45" customHeight="1">
      <c r="A2" s="262" t="s">
        <v>0</v>
      </c>
      <c r="B2" s="262"/>
      <c r="C2" s="273" t="str">
        <f>IF(入力!C3="","",入力!C3)</f>
        <v>小金原ＪＶＣブルーウィングス</v>
      </c>
      <c r="D2" s="273"/>
      <c r="E2" s="273"/>
      <c r="F2" s="273"/>
      <c r="G2" s="273"/>
      <c r="H2" s="273"/>
      <c r="I2" s="273"/>
      <c r="J2" s="262" t="str">
        <f>IF(入力!J3="","",入力!J3)</f>
        <v>女子</v>
      </c>
      <c r="K2" s="262"/>
      <c r="L2" s="262"/>
      <c r="M2" s="262"/>
      <c r="N2" s="262"/>
      <c r="O2" s="262"/>
    </row>
    <row r="3" spans="1:15" ht="14.45" customHeight="1">
      <c r="A3" s="262"/>
      <c r="B3" s="262"/>
      <c r="C3" s="273"/>
      <c r="D3" s="273"/>
      <c r="E3" s="273"/>
      <c r="F3" s="273"/>
      <c r="G3" s="273"/>
      <c r="H3" s="273"/>
      <c r="I3" s="273"/>
      <c r="J3" s="262"/>
      <c r="K3" s="262"/>
      <c r="L3" s="262"/>
      <c r="M3" s="262"/>
      <c r="N3" s="262"/>
      <c r="O3" s="262"/>
    </row>
    <row r="4" spans="1:15" ht="15" customHeight="1">
      <c r="A4" s="262" t="s">
        <v>18</v>
      </c>
      <c r="B4" s="262"/>
      <c r="C4" s="274">
        <f>IF(入力!C4="","",IF(入力!C5="",入力!C4,入力!C4&amp;"　　"&amp;入力!C5))</f>
        <v>430487680</v>
      </c>
      <c r="D4" s="275"/>
      <c r="E4" s="275"/>
      <c r="F4" s="275"/>
      <c r="G4" s="275"/>
      <c r="H4" s="275"/>
      <c r="I4" s="275"/>
      <c r="J4" s="2"/>
      <c r="K4" s="2"/>
      <c r="L4" s="2"/>
      <c r="M4" s="2"/>
      <c r="N4" s="2"/>
      <c r="O4" s="3"/>
    </row>
    <row r="5" spans="1:15" ht="15" customHeight="1">
      <c r="A5" s="262"/>
      <c r="B5" s="262"/>
      <c r="C5" s="276"/>
      <c r="D5" s="277"/>
      <c r="E5" s="277"/>
      <c r="F5" s="277"/>
      <c r="G5" s="277"/>
      <c r="H5" s="277"/>
      <c r="I5" s="277"/>
      <c r="J5" s="278" t="s">
        <v>23</v>
      </c>
      <c r="K5" s="278"/>
      <c r="L5" s="278"/>
      <c r="M5" s="278"/>
      <c r="N5" s="278"/>
      <c r="O5" s="279"/>
    </row>
    <row r="6" spans="1:15" ht="12" customHeight="1">
      <c r="A6" s="262" t="s">
        <v>1</v>
      </c>
      <c r="B6" s="262"/>
      <c r="C6" s="263" t="str">
        <f>IF(入力!C8="","",入力!C8&amp;"　"&amp;入力!E8)</f>
        <v>手嶋　吾郎</v>
      </c>
      <c r="D6" s="264"/>
      <c r="E6" s="264"/>
      <c r="F6" s="264"/>
      <c r="G6" s="269" t="s">
        <v>17</v>
      </c>
      <c r="H6" s="269"/>
      <c r="I6" s="269"/>
      <c r="J6" s="269" t="s">
        <v>14</v>
      </c>
      <c r="K6" s="269"/>
      <c r="L6" s="269"/>
      <c r="M6" s="269" t="s">
        <v>15</v>
      </c>
      <c r="N6" s="269"/>
      <c r="O6" s="269"/>
    </row>
    <row r="7" spans="1:15" ht="13.5" customHeight="1">
      <c r="A7" s="262"/>
      <c r="B7" s="262"/>
      <c r="C7" s="265"/>
      <c r="D7" s="266"/>
      <c r="E7" s="266"/>
      <c r="F7" s="266"/>
      <c r="G7" s="270">
        <f>IF(入力!G7="","",入力!G7)</f>
        <v>507224886</v>
      </c>
      <c r="H7" s="270"/>
      <c r="I7" s="270"/>
      <c r="J7" s="270">
        <f>IF(入力!J7="","",入力!J7)</f>
        <v>15978</v>
      </c>
      <c r="K7" s="270"/>
      <c r="L7" s="270"/>
      <c r="M7" s="270">
        <f>IF(入力!M7="","",入力!M7)</f>
        <v>430246</v>
      </c>
      <c r="N7" s="270"/>
      <c r="O7" s="270"/>
    </row>
    <row r="8" spans="1:15" ht="13.5" customHeight="1">
      <c r="A8" s="262"/>
      <c r="B8" s="262"/>
      <c r="C8" s="267"/>
      <c r="D8" s="268"/>
      <c r="E8" s="268"/>
      <c r="F8" s="268"/>
      <c r="G8" s="270"/>
      <c r="H8" s="270"/>
      <c r="I8" s="270"/>
      <c r="J8" s="270"/>
      <c r="K8" s="270"/>
      <c r="L8" s="270"/>
      <c r="M8" s="270"/>
      <c r="N8" s="270"/>
      <c r="O8" s="270"/>
    </row>
    <row r="9" spans="1:15" ht="14.45" customHeight="1">
      <c r="A9" s="262" t="s">
        <v>19</v>
      </c>
      <c r="B9" s="262"/>
      <c r="C9" s="263" t="str">
        <f>IF(入力!C10="","",入力!C10&amp;"　"&amp;入力!E10)</f>
        <v>慶野　敬志</v>
      </c>
      <c r="D9" s="264"/>
      <c r="E9" s="264"/>
      <c r="F9" s="264"/>
      <c r="G9" s="270">
        <f>IF(入力!G9="","",入力!G9)</f>
        <v>507288023</v>
      </c>
      <c r="H9" s="270"/>
      <c r="I9" s="270"/>
      <c r="J9" s="270">
        <f>IF(入力!J9="","",入力!J9)</f>
        <v>291133</v>
      </c>
      <c r="K9" s="270"/>
      <c r="L9" s="270"/>
      <c r="M9" s="270" t="str">
        <f>IF(入力!M9="","",入力!M9)</f>
        <v/>
      </c>
      <c r="N9" s="270"/>
      <c r="O9" s="270"/>
    </row>
    <row r="10" spans="1:15" ht="14.45" customHeight="1">
      <c r="A10" s="262"/>
      <c r="B10" s="262"/>
      <c r="C10" s="267"/>
      <c r="D10" s="268"/>
      <c r="E10" s="268"/>
      <c r="F10" s="268"/>
      <c r="G10" s="270"/>
      <c r="H10" s="270"/>
      <c r="I10" s="270"/>
      <c r="J10" s="270"/>
      <c r="K10" s="270"/>
      <c r="L10" s="270"/>
      <c r="M10" s="270"/>
      <c r="N10" s="270"/>
      <c r="O10" s="270"/>
    </row>
    <row r="11" spans="1:15" ht="14.45" customHeight="1">
      <c r="A11" s="262" t="s">
        <v>20</v>
      </c>
      <c r="B11" s="262"/>
      <c r="C11" s="263" t="str">
        <f>IF(入力!C12="","",入力!C12&amp;"　"&amp;入力!E12)</f>
        <v>加藤　綾乃</v>
      </c>
      <c r="D11" s="264"/>
      <c r="E11" s="264"/>
      <c r="F11" s="264"/>
      <c r="G11" s="270">
        <f>IF(入力!G11="","",入力!G11)</f>
        <v>505653861</v>
      </c>
      <c r="H11" s="270"/>
      <c r="I11" s="270"/>
      <c r="J11" s="270" t="str">
        <f>IF(入力!J11="","",入力!J11)</f>
        <v/>
      </c>
      <c r="K11" s="270"/>
      <c r="L11" s="270"/>
      <c r="M11" s="270" t="str">
        <f>IF(入力!M11="","",入力!M11)</f>
        <v/>
      </c>
      <c r="N11" s="270"/>
      <c r="O11" s="270"/>
    </row>
    <row r="12" spans="1:15" ht="14.45" customHeight="1">
      <c r="A12" s="262"/>
      <c r="B12" s="262"/>
      <c r="C12" s="267"/>
      <c r="D12" s="268"/>
      <c r="E12" s="268"/>
      <c r="F12" s="268"/>
      <c r="G12" s="270"/>
      <c r="H12" s="270"/>
      <c r="I12" s="270"/>
      <c r="J12" s="270"/>
      <c r="K12" s="270"/>
      <c r="L12" s="270"/>
      <c r="M12" s="270"/>
      <c r="N12" s="270"/>
      <c r="O12" s="270"/>
    </row>
    <row r="13" spans="1:15" ht="15" customHeight="1">
      <c r="A13" s="262" t="s">
        <v>4</v>
      </c>
      <c r="B13" s="262"/>
      <c r="C13" s="263" t="str">
        <f>IF(入力!C14="","",入力!C14&amp;"　"&amp;入力!E14)</f>
        <v/>
      </c>
      <c r="D13" s="264"/>
      <c r="E13" s="264"/>
      <c r="F13" s="264"/>
      <c r="G13" s="228"/>
      <c r="H13" s="228"/>
      <c r="I13" s="228"/>
      <c r="J13" s="228"/>
      <c r="K13" s="228"/>
      <c r="L13" s="228"/>
      <c r="M13" s="228"/>
      <c r="N13" s="228"/>
      <c r="O13" s="228"/>
    </row>
    <row r="14" spans="1:15" ht="15" customHeight="1">
      <c r="A14" s="262"/>
      <c r="B14" s="262"/>
      <c r="C14" s="267"/>
      <c r="D14" s="268"/>
      <c r="E14" s="268"/>
      <c r="F14" s="268"/>
      <c r="G14" s="228"/>
      <c r="H14" s="228"/>
      <c r="I14" s="228"/>
      <c r="J14" s="228"/>
      <c r="K14" s="228"/>
      <c r="L14" s="228"/>
      <c r="M14" s="228"/>
      <c r="N14" s="228"/>
      <c r="O14" s="228"/>
    </row>
    <row r="15" spans="1:15" ht="15" customHeight="1">
      <c r="A15" s="262" t="s">
        <v>5</v>
      </c>
      <c r="B15" s="262"/>
      <c r="C15" s="263" t="str">
        <f>IF(入力!C16="","",入力!C16&amp;"　"&amp;入力!E16)</f>
        <v>手嶋　吾郎</v>
      </c>
      <c r="D15" s="264"/>
      <c r="E15" s="264"/>
      <c r="F15" s="271" t="s">
        <v>22</v>
      </c>
      <c r="G15" s="228"/>
      <c r="H15" s="228"/>
      <c r="I15" s="228"/>
      <c r="J15" s="228"/>
      <c r="K15" s="228"/>
      <c r="L15" s="228"/>
      <c r="M15" s="228"/>
      <c r="N15" s="228"/>
      <c r="O15" s="228"/>
    </row>
    <row r="16" spans="1:15" ht="15" customHeight="1">
      <c r="A16" s="262"/>
      <c r="B16" s="262"/>
      <c r="C16" s="267"/>
      <c r="D16" s="268"/>
      <c r="E16" s="268"/>
      <c r="F16" s="272"/>
      <c r="G16" s="228"/>
      <c r="H16" s="228"/>
      <c r="I16" s="228"/>
      <c r="J16" s="228"/>
      <c r="K16" s="228"/>
      <c r="L16" s="228"/>
      <c r="M16" s="228"/>
      <c r="N16" s="228"/>
      <c r="O16" s="228"/>
    </row>
    <row r="17" spans="1:15" ht="14.45" customHeight="1">
      <c r="A17" s="262" t="s">
        <v>6</v>
      </c>
      <c r="B17" s="262"/>
      <c r="C17" s="273" t="str">
        <f>IF(入力!C17="","",入力!C17&amp;"　"&amp;入力!E17)</f>
        <v>千葉県松戸市小金原8-1-2　</v>
      </c>
      <c r="D17" s="273"/>
      <c r="E17" s="273"/>
      <c r="F17" s="273"/>
      <c r="G17" s="273"/>
      <c r="H17" s="273"/>
      <c r="I17" s="273"/>
      <c r="J17" s="273"/>
      <c r="K17" s="273"/>
      <c r="L17" s="273"/>
      <c r="M17" s="273"/>
      <c r="N17" s="273"/>
      <c r="O17" s="273"/>
    </row>
    <row r="18" spans="1:15" ht="14.45" customHeight="1">
      <c r="A18" s="262"/>
      <c r="B18" s="262"/>
      <c r="C18" s="273"/>
      <c r="D18" s="273"/>
      <c r="E18" s="273"/>
      <c r="F18" s="273"/>
      <c r="G18" s="273"/>
      <c r="H18" s="273"/>
      <c r="I18" s="273"/>
      <c r="J18" s="273"/>
      <c r="K18" s="273"/>
      <c r="L18" s="273"/>
      <c r="M18" s="273"/>
      <c r="N18" s="273"/>
      <c r="O18" s="273"/>
    </row>
    <row r="19" spans="1:15" ht="14.45" customHeight="1">
      <c r="A19" s="262" t="s">
        <v>7</v>
      </c>
      <c r="B19" s="262"/>
      <c r="C19" s="273" t="str">
        <f>IF(入力!C19="","",入力!C19&amp;"　"&amp;入力!E19)</f>
        <v>090-3409-7006　</v>
      </c>
      <c r="D19" s="273"/>
      <c r="E19" s="273"/>
      <c r="F19" s="273"/>
      <c r="G19" s="273"/>
      <c r="H19" s="273"/>
      <c r="I19" s="273"/>
      <c r="J19" s="273"/>
      <c r="K19" s="273"/>
      <c r="L19" s="273"/>
      <c r="M19" s="273"/>
      <c r="N19" s="273"/>
      <c r="O19" s="273"/>
    </row>
    <row r="20" spans="1:15" ht="14.45" customHeight="1">
      <c r="A20" s="262"/>
      <c r="B20" s="262"/>
      <c r="C20" s="273"/>
      <c r="D20" s="273"/>
      <c r="E20" s="273"/>
      <c r="F20" s="273"/>
      <c r="G20" s="273"/>
      <c r="H20" s="273"/>
      <c r="I20" s="273"/>
      <c r="J20" s="273"/>
      <c r="K20" s="273"/>
      <c r="L20" s="273"/>
      <c r="M20" s="273"/>
      <c r="N20" s="273"/>
      <c r="O20" s="273"/>
    </row>
    <row r="21" spans="1:15" ht="14.45" customHeight="1">
      <c r="A21" s="262" t="s">
        <v>8</v>
      </c>
      <c r="B21" s="262"/>
      <c r="C21" s="273" t="str">
        <f>IF(入力!C21="","",入力!C21&amp;"－"&amp;入力!E21&amp;"－"&amp;入力!G21)</f>
        <v>90－3409－7006</v>
      </c>
      <c r="D21" s="273"/>
      <c r="E21" s="273"/>
      <c r="F21" s="273"/>
      <c r="G21" s="273"/>
      <c r="H21" s="273"/>
      <c r="I21" s="273"/>
      <c r="J21" s="273"/>
      <c r="K21" s="273"/>
      <c r="L21" s="273"/>
      <c r="M21" s="273"/>
      <c r="N21" s="273"/>
      <c r="O21" s="273"/>
    </row>
    <row r="22" spans="1:15" ht="14.45" customHeight="1">
      <c r="A22" s="262"/>
      <c r="B22" s="262"/>
      <c r="C22" s="273"/>
      <c r="D22" s="273"/>
      <c r="E22" s="273"/>
      <c r="F22" s="273"/>
      <c r="G22" s="273"/>
      <c r="H22" s="273"/>
      <c r="I22" s="273"/>
      <c r="J22" s="273"/>
      <c r="K22" s="273"/>
      <c r="L22" s="273"/>
      <c r="M22" s="273"/>
      <c r="N22" s="273"/>
      <c r="O22" s="273"/>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t="str">
        <f>IF(入力!B25="","",入力!B25)</f>
        <v>①</v>
      </c>
      <c r="C25" s="263" t="str">
        <f>IF(入力!C26="","",入力!C26&amp;"　"&amp;入力!E26)</f>
        <v>小宮　芽生</v>
      </c>
      <c r="D25" s="264"/>
      <c r="E25" s="264"/>
      <c r="F25" s="264"/>
      <c r="G25" s="262">
        <f>IF(入力!G25="","",入力!G25)</f>
        <v>6</v>
      </c>
      <c r="H25" s="262" t="str">
        <f>IF(入力!H25="","",入力!H25)</f>
        <v/>
      </c>
      <c r="I25" s="262" t="str">
        <f>IF(入力!I25="","",入力!I25)</f>
        <v>東小学校</v>
      </c>
      <c r="J25" s="262" t="str">
        <f>IF(入力!J25="","",入力!J25)</f>
        <v/>
      </c>
      <c r="K25" s="262" t="str">
        <f>IF(入力!K25="","",入力!K25)</f>
        <v/>
      </c>
      <c r="L25" s="262" t="str">
        <f>IF(入力!L25="","",入力!L25)</f>
        <v/>
      </c>
      <c r="M25" s="262">
        <f>IF(入力!M25="","",入力!M25)</f>
        <v>515655908</v>
      </c>
      <c r="N25" s="262" t="str">
        <f>IF(入力!N25="","",入力!N25)</f>
        <v/>
      </c>
      <c r="O25" s="262" t="str">
        <f>IF(入力!O25="","",入力!O25)</f>
        <v/>
      </c>
    </row>
    <row r="26" spans="1:15" ht="15" customHeight="1">
      <c r="A26" s="262"/>
      <c r="B26" s="262"/>
      <c r="C26" s="267"/>
      <c r="D26" s="268"/>
      <c r="E26" s="268"/>
      <c r="F26" s="268"/>
      <c r="G26" s="262"/>
      <c r="H26" s="262"/>
      <c r="I26" s="262"/>
      <c r="J26" s="262"/>
      <c r="K26" s="262"/>
      <c r="L26" s="262"/>
      <c r="M26" s="262"/>
      <c r="N26" s="262"/>
      <c r="O26" s="262"/>
    </row>
    <row r="27" spans="1:15" ht="15" customHeight="1">
      <c r="A27" s="262">
        <v>2</v>
      </c>
      <c r="B27" s="262">
        <f>IF(入力!B27="","",入力!B27)</f>
        <v>2</v>
      </c>
      <c r="C27" s="263" t="str">
        <f>IF(入力!C28="","",入力!C28&amp;"　"&amp;入力!E28)</f>
        <v>藤倉　晴</v>
      </c>
      <c r="D27" s="264"/>
      <c r="E27" s="264"/>
      <c r="F27" s="264"/>
      <c r="G27" s="262">
        <f>IF(入力!G27="","",入力!G27)</f>
        <v>6</v>
      </c>
      <c r="H27" s="262" t="str">
        <f>IF(入力!H27="","",入力!H27)</f>
        <v/>
      </c>
      <c r="I27" s="262" t="str">
        <f>IF(入力!I27="","",入力!I27)</f>
        <v>向小金小学校</v>
      </c>
      <c r="J27" s="262" t="str">
        <f>IF(入力!J27="","",入力!J27)</f>
        <v/>
      </c>
      <c r="K27" s="262" t="str">
        <f>IF(入力!K27="","",入力!K27)</f>
        <v/>
      </c>
      <c r="L27" s="262" t="str">
        <f>IF(入力!L27="","",入力!L27)</f>
        <v/>
      </c>
      <c r="M27" s="262">
        <f>IF(入力!M27="","",入力!M27)</f>
        <v>516994097</v>
      </c>
      <c r="N27" s="262" t="str">
        <f>IF(入力!N27="","",入力!N27)</f>
        <v/>
      </c>
      <c r="O27" s="262" t="str">
        <f>IF(入力!O27="","",入力!O27)</f>
        <v/>
      </c>
    </row>
    <row r="28" spans="1:15" ht="15" customHeight="1">
      <c r="A28" s="262"/>
      <c r="B28" s="262"/>
      <c r="C28" s="267"/>
      <c r="D28" s="268"/>
      <c r="E28" s="268"/>
      <c r="F28" s="268"/>
      <c r="G28" s="262"/>
      <c r="H28" s="262"/>
      <c r="I28" s="262"/>
      <c r="J28" s="262"/>
      <c r="K28" s="262"/>
      <c r="L28" s="262"/>
      <c r="M28" s="262"/>
      <c r="N28" s="262"/>
      <c r="O28" s="262"/>
    </row>
    <row r="29" spans="1:15" ht="15" customHeight="1">
      <c r="A29" s="262">
        <v>3</v>
      </c>
      <c r="B29" s="262">
        <f>IF(入力!B29="","",入力!B29)</f>
        <v>3</v>
      </c>
      <c r="C29" s="263" t="str">
        <f>IF(入力!C30="","",入力!C30&amp;"　"&amp;入力!E30)</f>
        <v>飛鳥　有佳里</v>
      </c>
      <c r="D29" s="264"/>
      <c r="E29" s="264"/>
      <c r="F29" s="264"/>
      <c r="G29" s="262">
        <f>IF(入力!G29="","",入力!G29)</f>
        <v>6</v>
      </c>
      <c r="H29" s="262" t="str">
        <f>IF(入力!H29="","",入力!H29)</f>
        <v/>
      </c>
      <c r="I29" s="262" t="str">
        <f>IF(入力!I29="","",入力!I29)</f>
        <v>向小金小学校</v>
      </c>
      <c r="J29" s="262" t="str">
        <f>IF(入力!J29="","",入力!J29)</f>
        <v/>
      </c>
      <c r="K29" s="262" t="str">
        <f>IF(入力!K29="","",入力!K29)</f>
        <v/>
      </c>
      <c r="L29" s="262" t="str">
        <f>IF(入力!L29="","",入力!L29)</f>
        <v/>
      </c>
      <c r="M29" s="262">
        <f>IF(入力!M29="","",入力!M29)</f>
        <v>516994118</v>
      </c>
      <c r="N29" s="262" t="str">
        <f>IF(入力!N29="","",入力!N29)</f>
        <v/>
      </c>
      <c r="O29" s="262" t="str">
        <f>IF(入力!O29="","",入力!O29)</f>
        <v/>
      </c>
    </row>
    <row r="30" spans="1:15" ht="15" customHeight="1">
      <c r="A30" s="262"/>
      <c r="B30" s="262"/>
      <c r="C30" s="267"/>
      <c r="D30" s="268"/>
      <c r="E30" s="268"/>
      <c r="F30" s="268"/>
      <c r="G30" s="262"/>
      <c r="H30" s="262"/>
      <c r="I30" s="262"/>
      <c r="J30" s="262"/>
      <c r="K30" s="262"/>
      <c r="L30" s="262"/>
      <c r="M30" s="262"/>
      <c r="N30" s="262"/>
      <c r="O30" s="262"/>
    </row>
    <row r="31" spans="1:15" ht="15" customHeight="1">
      <c r="A31" s="262">
        <v>4</v>
      </c>
      <c r="B31" s="262">
        <f>IF(入力!B31="","",入力!B31)</f>
        <v>4</v>
      </c>
      <c r="C31" s="263" t="str">
        <f>IF(入力!C32="","",入力!C32&amp;"　"&amp;入力!E32)</f>
        <v>木村　悠乃</v>
      </c>
      <c r="D31" s="264"/>
      <c r="E31" s="264"/>
      <c r="F31" s="264"/>
      <c r="G31" s="262">
        <f>IF(入力!G31="","",入力!G31)</f>
        <v>6</v>
      </c>
      <c r="H31" s="262" t="str">
        <f>IF(入力!H31="","",入力!H31)</f>
        <v/>
      </c>
      <c r="I31" s="262" t="str">
        <f>IF(入力!I31="","",入力!I31)</f>
        <v>名戸ヶ谷小学校</v>
      </c>
      <c r="J31" s="262" t="str">
        <f>IF(入力!J31="","",入力!J31)</f>
        <v/>
      </c>
      <c r="K31" s="262" t="str">
        <f>IF(入力!K31="","",入力!K31)</f>
        <v/>
      </c>
      <c r="L31" s="262" t="str">
        <f>IF(入力!L31="","",入力!L31)</f>
        <v/>
      </c>
      <c r="M31" s="262">
        <f>IF(入力!M31="","",入力!M31)</f>
        <v>518430528</v>
      </c>
      <c r="N31" s="262" t="str">
        <f>IF(入力!N31="","",入力!N31)</f>
        <v/>
      </c>
      <c r="O31" s="262" t="str">
        <f>IF(入力!O31="","",入力!O31)</f>
        <v/>
      </c>
    </row>
    <row r="32" spans="1:15" ht="15" customHeight="1">
      <c r="A32" s="262"/>
      <c r="B32" s="262"/>
      <c r="C32" s="267"/>
      <c r="D32" s="268"/>
      <c r="E32" s="268"/>
      <c r="F32" s="268"/>
      <c r="G32" s="262"/>
      <c r="H32" s="262"/>
      <c r="I32" s="262"/>
      <c r="J32" s="262"/>
      <c r="K32" s="262"/>
      <c r="L32" s="262"/>
      <c r="M32" s="262"/>
      <c r="N32" s="262"/>
      <c r="O32" s="262"/>
    </row>
    <row r="33" spans="1:15" ht="15" customHeight="1">
      <c r="A33" s="262">
        <v>5</v>
      </c>
      <c r="B33" s="262">
        <f>IF(入力!B33="","",入力!B33)</f>
        <v>5</v>
      </c>
      <c r="C33" s="263" t="str">
        <f>IF(入力!C34="","",入力!C34&amp;"　"&amp;入力!E34)</f>
        <v>齊藤　玲杏</v>
      </c>
      <c r="D33" s="264"/>
      <c r="E33" s="264"/>
      <c r="F33" s="264"/>
      <c r="G33" s="262">
        <f>IF(入力!G33="","",入力!G33)</f>
        <v>6</v>
      </c>
      <c r="H33" s="262" t="str">
        <f>IF(入力!H33="","",入力!H33)</f>
        <v/>
      </c>
      <c r="I33" s="262" t="str">
        <f>IF(入力!I33="","",入力!I33)</f>
        <v>向小金小学校</v>
      </c>
      <c r="J33" s="262" t="str">
        <f>IF(入力!J33="","",入力!J33)</f>
        <v/>
      </c>
      <c r="K33" s="262" t="str">
        <f>IF(入力!K33="","",入力!K33)</f>
        <v/>
      </c>
      <c r="L33" s="262" t="str">
        <f>IF(入力!L33="","",入力!L33)</f>
        <v/>
      </c>
      <c r="M33" s="262">
        <f>IF(入力!M33="","",入力!M33)</f>
        <v>516994123</v>
      </c>
      <c r="N33" s="262" t="str">
        <f>IF(入力!N33="","",入力!N33)</f>
        <v/>
      </c>
      <c r="O33" s="262" t="str">
        <f>IF(入力!O33="","",入力!O33)</f>
        <v/>
      </c>
    </row>
    <row r="34" spans="1:15" ht="15" customHeight="1">
      <c r="A34" s="262"/>
      <c r="B34" s="262"/>
      <c r="C34" s="267"/>
      <c r="D34" s="268"/>
      <c r="E34" s="268"/>
      <c r="F34" s="268"/>
      <c r="G34" s="262"/>
      <c r="H34" s="262"/>
      <c r="I34" s="262"/>
      <c r="J34" s="262"/>
      <c r="K34" s="262"/>
      <c r="L34" s="262"/>
      <c r="M34" s="262"/>
      <c r="N34" s="262"/>
      <c r="O34" s="262"/>
    </row>
    <row r="35" spans="1:15" ht="15" customHeight="1">
      <c r="A35" s="262">
        <v>6</v>
      </c>
      <c r="B35" s="262">
        <f>IF(入力!B35="","",入力!B35)</f>
        <v>6</v>
      </c>
      <c r="C35" s="263" t="str">
        <f>IF(入力!C36="","",入力!C36&amp;"　"&amp;入力!E36)</f>
        <v>大宮　芽生</v>
      </c>
      <c r="D35" s="264"/>
      <c r="E35" s="264"/>
      <c r="F35" s="264"/>
      <c r="G35" s="262">
        <f>IF(入力!G35="","",入力!G35)</f>
        <v>5</v>
      </c>
      <c r="H35" s="262" t="str">
        <f>IF(入力!H35="","",入力!H35)</f>
        <v/>
      </c>
      <c r="I35" s="262" t="str">
        <f>IF(入力!I35="","",入力!I35)</f>
        <v>大津ヶ丘第二小学校</v>
      </c>
      <c r="J35" s="262" t="str">
        <f>IF(入力!J35="","",入力!J35)</f>
        <v/>
      </c>
      <c r="K35" s="262" t="str">
        <f>IF(入力!K35="","",入力!K35)</f>
        <v/>
      </c>
      <c r="L35" s="262" t="str">
        <f>IF(入力!L35="","",入力!L35)</f>
        <v/>
      </c>
      <c r="M35" s="262">
        <f>IF(入力!M35="","",入力!M35)</f>
        <v>514635802</v>
      </c>
      <c r="N35" s="262" t="str">
        <f>IF(入力!N35="","",入力!N35)</f>
        <v/>
      </c>
      <c r="O35" s="262" t="str">
        <f>IF(入力!O35="","",入力!O35)</f>
        <v/>
      </c>
    </row>
    <row r="36" spans="1:15" ht="15" customHeight="1">
      <c r="A36" s="262"/>
      <c r="B36" s="262"/>
      <c r="C36" s="267"/>
      <c r="D36" s="268"/>
      <c r="E36" s="268"/>
      <c r="F36" s="268"/>
      <c r="G36" s="262"/>
      <c r="H36" s="262"/>
      <c r="I36" s="262"/>
      <c r="J36" s="262"/>
      <c r="K36" s="262"/>
      <c r="L36" s="262"/>
      <c r="M36" s="262"/>
      <c r="N36" s="262"/>
      <c r="O36" s="262"/>
    </row>
    <row r="37" spans="1:15" ht="15" customHeight="1">
      <c r="A37" s="262">
        <v>7</v>
      </c>
      <c r="B37" s="262">
        <f>IF(入力!B37="","",入力!B37)</f>
        <v>7</v>
      </c>
      <c r="C37" s="263" t="str">
        <f>IF(入力!C38="","",入力!C38&amp;"　"&amp;入力!E38)</f>
        <v>髙橋　莉奈</v>
      </c>
      <c r="D37" s="264"/>
      <c r="E37" s="264"/>
      <c r="F37" s="264"/>
      <c r="G37" s="262">
        <f>IF(入力!G37="","",入力!G37)</f>
        <v>5</v>
      </c>
      <c r="H37" s="262" t="str">
        <f>IF(入力!H37="","",入力!H37)</f>
        <v/>
      </c>
      <c r="I37" s="262" t="str">
        <f>IF(入力!I37="","",入力!I37)</f>
        <v>小金小学校</v>
      </c>
      <c r="J37" s="262" t="str">
        <f>IF(入力!J37="","",入力!J37)</f>
        <v/>
      </c>
      <c r="K37" s="262" t="str">
        <f>IF(入力!K37="","",入力!K37)</f>
        <v/>
      </c>
      <c r="L37" s="262" t="str">
        <f>IF(入力!L37="","",入力!L37)</f>
        <v/>
      </c>
      <c r="M37" s="262">
        <f>IF(入力!M37="","",入力!M37)</f>
        <v>514635811</v>
      </c>
      <c r="N37" s="262" t="str">
        <f>IF(入力!N37="","",入力!N37)</f>
        <v/>
      </c>
      <c r="O37" s="262" t="str">
        <f>IF(入力!O37="","",入力!O37)</f>
        <v/>
      </c>
    </row>
    <row r="38" spans="1:15" ht="15" customHeight="1">
      <c r="A38" s="262"/>
      <c r="B38" s="262"/>
      <c r="C38" s="267"/>
      <c r="D38" s="268"/>
      <c r="E38" s="268"/>
      <c r="F38" s="268"/>
      <c r="G38" s="262"/>
      <c r="H38" s="262"/>
      <c r="I38" s="262"/>
      <c r="J38" s="262"/>
      <c r="K38" s="262"/>
      <c r="L38" s="262"/>
      <c r="M38" s="262"/>
      <c r="N38" s="262"/>
      <c r="O38" s="262"/>
    </row>
    <row r="39" spans="1:15" ht="15" customHeight="1">
      <c r="A39" s="262">
        <v>8</v>
      </c>
      <c r="B39" s="262">
        <f>IF(入力!B39="","",入力!B39)</f>
        <v>8</v>
      </c>
      <c r="C39" s="263" t="str">
        <f>IF(入力!C40="","",入力!C40&amp;"　"&amp;入力!E40)</f>
        <v>山田　真奈未</v>
      </c>
      <c r="D39" s="264"/>
      <c r="E39" s="264"/>
      <c r="F39" s="264"/>
      <c r="G39" s="262">
        <f>IF(入力!G39="","",入力!G39)</f>
        <v>4</v>
      </c>
      <c r="H39" s="262" t="str">
        <f>IF(入力!H39="","",入力!H39)</f>
        <v/>
      </c>
      <c r="I39" s="262" t="str">
        <f>IF(入力!I39="","",入力!I39)</f>
        <v>酒井根小学校</v>
      </c>
      <c r="J39" s="262" t="str">
        <f>IF(入力!J39="","",入力!J39)</f>
        <v/>
      </c>
      <c r="K39" s="262" t="str">
        <f>IF(入力!K39="","",入力!K39)</f>
        <v/>
      </c>
      <c r="L39" s="262" t="str">
        <f>IF(入力!L39="","",入力!L39)</f>
        <v/>
      </c>
      <c r="M39" s="262">
        <f>IF(入力!M39="","",入力!M39)</f>
        <v>516773002</v>
      </c>
      <c r="N39" s="262" t="str">
        <f>IF(入力!N39="","",入力!N39)</f>
        <v/>
      </c>
      <c r="O39" s="262" t="str">
        <f>IF(入力!O39="","",入力!O39)</f>
        <v/>
      </c>
    </row>
    <row r="40" spans="1:15" ht="15" customHeight="1">
      <c r="A40" s="262"/>
      <c r="B40" s="262"/>
      <c r="C40" s="267"/>
      <c r="D40" s="268"/>
      <c r="E40" s="268"/>
      <c r="F40" s="268"/>
      <c r="G40" s="262"/>
      <c r="H40" s="262"/>
      <c r="I40" s="262"/>
      <c r="J40" s="262"/>
      <c r="K40" s="262"/>
      <c r="L40" s="262"/>
      <c r="M40" s="262"/>
      <c r="N40" s="262"/>
      <c r="O40" s="262"/>
    </row>
    <row r="41" spans="1:15" ht="15" customHeight="1">
      <c r="A41" s="262">
        <v>9</v>
      </c>
      <c r="B41" s="262">
        <f>IF(入力!B41="","",入力!B41)</f>
        <v>9</v>
      </c>
      <c r="C41" s="263" t="str">
        <f>IF(入力!C42="","",入力!C42&amp;"　"&amp;入力!E42)</f>
        <v>橋本　葵依</v>
      </c>
      <c r="D41" s="264"/>
      <c r="E41" s="264"/>
      <c r="F41" s="264"/>
      <c r="G41" s="262">
        <f>IF(入力!G41="","",入力!G41)</f>
        <v>4</v>
      </c>
      <c r="H41" s="262" t="str">
        <f>IF(入力!H41="","",入力!H41)</f>
        <v/>
      </c>
      <c r="I41" s="262" t="str">
        <f>IF(入力!I41="","",入力!I41)</f>
        <v>酒井根小学校</v>
      </c>
      <c r="J41" s="262" t="str">
        <f>IF(入力!J41="","",入力!J41)</f>
        <v/>
      </c>
      <c r="K41" s="262" t="str">
        <f>IF(入力!K41="","",入力!K41)</f>
        <v/>
      </c>
      <c r="L41" s="262" t="str">
        <f>IF(入力!L41="","",入力!L41)</f>
        <v/>
      </c>
      <c r="M41" s="262">
        <f>IF(入力!M41="","",入力!M41)</f>
        <v>518885632</v>
      </c>
      <c r="N41" s="262" t="str">
        <f>IF(入力!N41="","",入力!N41)</f>
        <v/>
      </c>
      <c r="O41" s="262" t="str">
        <f>IF(入力!O41="","",入力!O41)</f>
        <v/>
      </c>
    </row>
    <row r="42" spans="1:15" ht="15" customHeight="1">
      <c r="A42" s="262"/>
      <c r="B42" s="262"/>
      <c r="C42" s="267"/>
      <c r="D42" s="268"/>
      <c r="E42" s="268"/>
      <c r="F42" s="268"/>
      <c r="G42" s="262"/>
      <c r="H42" s="262"/>
      <c r="I42" s="262"/>
      <c r="J42" s="262"/>
      <c r="K42" s="262"/>
      <c r="L42" s="262"/>
      <c r="M42" s="262"/>
      <c r="N42" s="262"/>
      <c r="O42" s="262"/>
    </row>
    <row r="43" spans="1:15" ht="15" customHeight="1">
      <c r="A43" s="262">
        <v>10</v>
      </c>
      <c r="B43" s="262">
        <f>IF(入力!B43="","",入力!B43)</f>
        <v>10</v>
      </c>
      <c r="C43" s="263" t="str">
        <f>IF(入力!C44="","",入力!C44&amp;"　"&amp;入力!E44)</f>
        <v>光井　蒼</v>
      </c>
      <c r="D43" s="264"/>
      <c r="E43" s="264"/>
      <c r="F43" s="264"/>
      <c r="G43" s="262">
        <f>IF(入力!G43="","",入力!G43)</f>
        <v>4</v>
      </c>
      <c r="H43" s="262" t="str">
        <f>IF(入力!H43="","",入力!H43)</f>
        <v/>
      </c>
      <c r="I43" s="262" t="str">
        <f>IF(入力!I43="","",入力!I43)</f>
        <v>風早北小学校</v>
      </c>
      <c r="J43" s="262" t="str">
        <f>IF(入力!J43="","",入力!J43)</f>
        <v/>
      </c>
      <c r="K43" s="262" t="str">
        <f>IF(入力!K43="","",入力!K43)</f>
        <v/>
      </c>
      <c r="L43" s="262" t="str">
        <f>IF(入力!L43="","",入力!L43)</f>
        <v/>
      </c>
      <c r="M43" s="262">
        <f>IF(入力!M43="","",入力!M43)</f>
        <v>518885649</v>
      </c>
      <c r="N43" s="262" t="str">
        <f>IF(入力!N43="","",入力!N43)</f>
        <v/>
      </c>
      <c r="O43" s="262" t="str">
        <f>IF(入力!O43="","",入力!O43)</f>
        <v/>
      </c>
    </row>
    <row r="44" spans="1:15" ht="15" customHeight="1">
      <c r="A44" s="262"/>
      <c r="B44" s="262"/>
      <c r="C44" s="267"/>
      <c r="D44" s="268"/>
      <c r="E44" s="268"/>
      <c r="F44" s="268"/>
      <c r="G44" s="262"/>
      <c r="H44" s="262"/>
      <c r="I44" s="262"/>
      <c r="J44" s="262"/>
      <c r="K44" s="262"/>
      <c r="L44" s="262"/>
      <c r="M44" s="262"/>
      <c r="N44" s="262"/>
      <c r="O44" s="262"/>
    </row>
    <row r="45" spans="1:15" ht="15" customHeight="1">
      <c r="A45" s="262">
        <v>11</v>
      </c>
      <c r="B45" s="262">
        <f>IF(入力!B45="","",入力!B45)</f>
        <v>11</v>
      </c>
      <c r="C45" s="263" t="str">
        <f>IF(入力!C46="","",入力!C46&amp;"　"&amp;入力!E46)</f>
        <v>中村　こころ</v>
      </c>
      <c r="D45" s="264"/>
      <c r="E45" s="264"/>
      <c r="F45" s="264"/>
      <c r="G45" s="262">
        <f>IF(入力!G45="","",入力!G45)</f>
        <v>4</v>
      </c>
      <c r="H45" s="262" t="str">
        <f>IF(入力!H45="","",入力!H45)</f>
        <v/>
      </c>
      <c r="I45" s="262" t="str">
        <f>IF(入力!I45="","",入力!I45)</f>
        <v>名戸ヶ谷小学校</v>
      </c>
      <c r="J45" s="262" t="str">
        <f>IF(入力!J45="","",入力!J45)</f>
        <v/>
      </c>
      <c r="K45" s="262" t="str">
        <f>IF(入力!K45="","",入力!K45)</f>
        <v/>
      </c>
      <c r="L45" s="262" t="str">
        <f>IF(入力!L45="","",入力!L45)</f>
        <v/>
      </c>
      <c r="M45" s="262">
        <f>IF(入力!M45="","",入力!M45)</f>
        <v>518430559</v>
      </c>
      <c r="N45" s="262" t="str">
        <f>IF(入力!N45="","",入力!N45)</f>
        <v/>
      </c>
      <c r="O45" s="262" t="str">
        <f>IF(入力!O45="","",入力!O45)</f>
        <v/>
      </c>
    </row>
    <row r="46" spans="1:15" ht="15" customHeight="1">
      <c r="A46" s="262"/>
      <c r="B46" s="262"/>
      <c r="C46" s="267"/>
      <c r="D46" s="268"/>
      <c r="E46" s="268"/>
      <c r="F46" s="268"/>
      <c r="G46" s="262"/>
      <c r="H46" s="262"/>
      <c r="I46" s="262"/>
      <c r="J46" s="262"/>
      <c r="K46" s="262"/>
      <c r="L46" s="262"/>
      <c r="M46" s="262"/>
      <c r="N46" s="262"/>
      <c r="O46" s="262"/>
    </row>
    <row r="47" spans="1:15" ht="15" customHeight="1">
      <c r="A47" s="262">
        <v>12</v>
      </c>
      <c r="B47" s="262">
        <f>IF(入力!B47="","",入力!B47)</f>
        <v>12</v>
      </c>
      <c r="C47" s="263" t="str">
        <f>IF(入力!C48="","",入力!C48&amp;"　"&amp;入力!E48)</f>
        <v>木村　莉奈</v>
      </c>
      <c r="D47" s="264"/>
      <c r="E47" s="264"/>
      <c r="F47" s="264"/>
      <c r="G47" s="262">
        <f>IF(入力!G47="","",入力!G47)</f>
        <v>3</v>
      </c>
      <c r="H47" s="262" t="str">
        <f>IF(入力!H47="","",入力!H47)</f>
        <v/>
      </c>
      <c r="I47" s="262" t="str">
        <f>IF(入力!I47="","",入力!I47)</f>
        <v>名戸ヶ谷小学校</v>
      </c>
      <c r="J47" s="262" t="str">
        <f>IF(入力!J47="","",入力!J47)</f>
        <v/>
      </c>
      <c r="K47" s="262" t="str">
        <f>IF(入力!K47="","",入力!K47)</f>
        <v/>
      </c>
      <c r="L47" s="262" t="str">
        <f>IF(入力!L47="","",入力!L47)</f>
        <v/>
      </c>
      <c r="M47" s="262">
        <f>IF(入力!M47="","",入力!M47)</f>
        <v>518430542</v>
      </c>
      <c r="N47" s="262" t="str">
        <f>IF(入力!N47="","",入力!N47)</f>
        <v/>
      </c>
      <c r="O47" s="262" t="str">
        <f>IF(入力!O47="","",入力!O47)</f>
        <v/>
      </c>
    </row>
    <row r="48" spans="1:15" ht="15" customHeight="1">
      <c r="A48" s="262"/>
      <c r="B48" s="262"/>
      <c r="C48" s="267"/>
      <c r="D48" s="268"/>
      <c r="E48" s="268"/>
      <c r="F48" s="268"/>
      <c r="G48" s="262"/>
      <c r="H48" s="262"/>
      <c r="I48" s="262"/>
      <c r="J48" s="262"/>
      <c r="K48" s="262"/>
      <c r="L48" s="262"/>
      <c r="M48" s="262"/>
      <c r="N48" s="262"/>
      <c r="O48" s="262"/>
    </row>
    <row r="49" spans="1:15" ht="15" customHeight="1">
      <c r="A49" s="262">
        <v>13</v>
      </c>
      <c r="B49" s="262">
        <f>IF(入力!B49="","",入力!B49)</f>
        <v>13</v>
      </c>
      <c r="C49" s="263" t="str">
        <f>IF(入力!C50="","",入力!C50&amp;"　"&amp;入力!E50)</f>
        <v>小宮　　凛生</v>
      </c>
      <c r="D49" s="264"/>
      <c r="E49" s="264"/>
      <c r="F49" s="264"/>
      <c r="G49" s="262">
        <f>IF(入力!G49="","",入力!G49)</f>
        <v>3</v>
      </c>
      <c r="H49" s="262" t="str">
        <f>IF(入力!H49="","",入力!H49)</f>
        <v/>
      </c>
      <c r="I49" s="262" t="str">
        <f>IF(入力!I49="","",入力!I49)</f>
        <v>東小学校</v>
      </c>
      <c r="J49" s="262" t="str">
        <f>IF(入力!J49="","",入力!J49)</f>
        <v/>
      </c>
      <c r="K49" s="262" t="str">
        <f>IF(入力!K49="","",入力!K49)</f>
        <v/>
      </c>
      <c r="L49" s="262" t="str">
        <f>IF(入力!L49="","",入力!L49)</f>
        <v/>
      </c>
      <c r="M49" s="262">
        <f>IF(入力!M49="","",入力!M49)</f>
        <v>516774934</v>
      </c>
      <c r="N49" s="262" t="str">
        <f>IF(入力!N49="","",入力!N49)</f>
        <v/>
      </c>
      <c r="O49" s="262" t="str">
        <f>IF(入力!O49="","",入力!O49)</f>
        <v/>
      </c>
    </row>
    <row r="50" spans="1:15" ht="15" customHeight="1">
      <c r="A50" s="262"/>
      <c r="B50" s="262"/>
      <c r="C50" s="267"/>
      <c r="D50" s="268"/>
      <c r="E50" s="268"/>
      <c r="F50" s="268"/>
      <c r="G50" s="262"/>
      <c r="H50" s="262"/>
      <c r="I50" s="262"/>
      <c r="J50" s="262"/>
      <c r="K50" s="262"/>
      <c r="L50" s="262"/>
      <c r="M50" s="262"/>
      <c r="N50" s="262"/>
      <c r="O50" s="262"/>
    </row>
    <row r="51" spans="1:15" ht="15" customHeight="1">
      <c r="A51" s="262">
        <v>14</v>
      </c>
      <c r="B51" s="262">
        <f>IF(入力!B51="","",入力!B51)</f>
        <v>14</v>
      </c>
      <c r="C51" s="263" t="str">
        <f>IF(入力!C52="","",入力!C52&amp;"　"&amp;入力!E52)</f>
        <v>岸本　結希</v>
      </c>
      <c r="D51" s="264"/>
      <c r="E51" s="264"/>
      <c r="F51" s="264"/>
      <c r="G51" s="262">
        <f>IF(入力!G51="","",入力!G51)</f>
        <v>3</v>
      </c>
      <c r="H51" s="262" t="str">
        <f>IF(入力!H51="","",入力!H51)</f>
        <v/>
      </c>
      <c r="I51" s="262" t="str">
        <f>IF(入力!I51="","",入力!I51)</f>
        <v>高田小学校</v>
      </c>
      <c r="J51" s="262" t="str">
        <f>IF(入力!J51="","",入力!J51)</f>
        <v/>
      </c>
      <c r="K51" s="262" t="str">
        <f>IF(入力!K51="","",入力!K51)</f>
        <v/>
      </c>
      <c r="L51" s="262" t="str">
        <f>IF(入力!L51="","",入力!L51)</f>
        <v/>
      </c>
      <c r="M51" s="262">
        <f>IF(入力!M51="","",入力!M51)</f>
        <v>519055799</v>
      </c>
      <c r="N51" s="262" t="str">
        <f>IF(入力!N51="","",入力!N51)</f>
        <v/>
      </c>
      <c r="O51" s="262" t="str">
        <f>IF(入力!O51="","",入力!O51)</f>
        <v/>
      </c>
    </row>
    <row r="52" spans="1:15" ht="15.75" customHeight="1">
      <c r="A52" s="262"/>
      <c r="B52" s="262"/>
      <c r="C52" s="267"/>
      <c r="D52" s="268"/>
      <c r="E52" s="268"/>
      <c r="F52" s="268"/>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4" t="s">
        <v>80</v>
      </c>
      <c r="B1" s="434"/>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4"/>
      <c r="B2" s="434"/>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5" t="s">
        <v>87</v>
      </c>
      <c r="B4" s="436"/>
      <c r="C4" s="436"/>
      <c r="D4" s="436"/>
      <c r="E4" s="436"/>
      <c r="F4" s="436"/>
      <c r="G4" s="437"/>
      <c r="H4" s="25" t="s">
        <v>88</v>
      </c>
      <c r="I4" s="25" t="s">
        <v>89</v>
      </c>
      <c r="J4" s="438" t="s">
        <v>138</v>
      </c>
      <c r="K4" s="436"/>
      <c r="L4" s="436"/>
      <c r="M4" s="436"/>
      <c r="N4" s="436"/>
      <c r="O4" s="436"/>
      <c r="P4" s="436"/>
      <c r="Q4" s="437"/>
    </row>
    <row r="5" spans="1:41" ht="72" customHeight="1" thickBot="1">
      <c r="A5" s="439"/>
      <c r="B5" s="440"/>
      <c r="C5" s="440"/>
      <c r="D5" s="440"/>
      <c r="E5" s="440"/>
      <c r="F5" s="440"/>
      <c r="G5" s="441"/>
      <c r="H5" s="29" t="str">
        <f>IF(入力!J3="","",入力!J3)</f>
        <v>女子</v>
      </c>
      <c r="I5" s="29">
        <f>入力!Y25</f>
        <v>14</v>
      </c>
      <c r="J5" s="442" t="str">
        <f>IF(入力!A55="","",入力!A55)</f>
        <v>春に続けて二度目の県大会の切符。苦しみながらも勝ち取ったこの子達がひと夏を超えて成長した姿を目に焼き付けてください。すべての観衆に希望と感動を届けられるよう精一杯のプレーをお見せしたいと思います。</v>
      </c>
      <c r="K5" s="443"/>
      <c r="L5" s="443"/>
      <c r="M5" s="443"/>
      <c r="N5" s="443"/>
      <c r="O5" s="443"/>
      <c r="P5" s="443"/>
      <c r="Q5" s="444"/>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t="str">
        <f>IF(入力!J5="","",入力!J5)</f>
        <v/>
      </c>
      <c r="B7" s="33" t="str">
        <f>IF(入力!C3="","",入力!C3)</f>
        <v>小金原ＪＶＣブルーウィングス</v>
      </c>
      <c r="C7" s="33" t="str">
        <f>IF(入力!C2="","",入力!C2)</f>
        <v>コガネハラジェーブイシーブルーウィングス</v>
      </c>
      <c r="D7" s="33" t="str">
        <f>IF(入力!AE3="","",入力!AE3)</f>
        <v>北西支部</v>
      </c>
      <c r="E7" s="33" t="str">
        <f>IF(入力!J3="","",入力!J3)</f>
        <v>女子</v>
      </c>
      <c r="F7" s="33"/>
      <c r="G7" s="33"/>
      <c r="H7" s="33"/>
      <c r="I7" s="33"/>
      <c r="J7" s="33"/>
      <c r="K7" s="33"/>
      <c r="L7" s="33"/>
      <c r="M7" s="33"/>
      <c r="N7" s="33"/>
      <c r="O7" s="33"/>
      <c r="P7" s="33"/>
      <c r="Q7" s="33"/>
      <c r="R7" s="33" t="str">
        <f>IF(入力!P5="","",入力!P5)</f>
        <v>常磐線各駅</v>
      </c>
      <c r="S7" s="33" t="str">
        <f>IF(入力!AE5="","",入力!AE5)</f>
        <v>北小金</v>
      </c>
      <c r="T7" s="33"/>
      <c r="U7" s="33">
        <f>IF(入力!C4="","",入力!C4)</f>
        <v>430487680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手嶋</v>
      </c>
      <c r="D16" s="33" t="str">
        <f>IF(入力!E8="","",入力!E8)</f>
        <v>吾郎</v>
      </c>
      <c r="E16" s="33" t="str">
        <f>IF(入力!C7="","",入力!C7)</f>
        <v>テシマ</v>
      </c>
      <c r="F16" s="33" t="str">
        <f>IF(入力!E7="","",入力!E7)</f>
        <v>ゴロウ</v>
      </c>
      <c r="G16" s="33">
        <f>IF(入力!G7="","",入力!G7)</f>
        <v>507224886</v>
      </c>
      <c r="H16" s="33">
        <f>IF(入力!J7="","",入力!J7)</f>
        <v>15978</v>
      </c>
      <c r="I16" s="33">
        <f>IF(入力!M7="","",入力!M7)</f>
        <v>430246</v>
      </c>
      <c r="J16" s="33"/>
      <c r="K16" s="33"/>
      <c r="L16" s="33">
        <f>IF(入力!AT7="","",入力!AT7)</f>
        <v>57</v>
      </c>
      <c r="M16" s="33"/>
      <c r="N16" s="33"/>
      <c r="O16" s="33"/>
      <c r="P16" s="33"/>
      <c r="Q16" s="33"/>
      <c r="R16" s="33" t="str">
        <f>IF(入力!R7="","",入力!R7)</f>
        <v>270</v>
      </c>
      <c r="S16" s="33" t="str">
        <f>IF(入力!W7="","",入力!W7)</f>
        <v>0021</v>
      </c>
      <c r="T16" s="33" t="str">
        <f>IF(入力!P8="","",入力!P8)</f>
        <v>千葉県松戸市小金原8-1-2</v>
      </c>
      <c r="U16" s="33" t="str">
        <f>IF(入力!AL7="","",入力!AL7)</f>
        <v>090</v>
      </c>
      <c r="V16" s="33" t="str">
        <f>IF(入力!AK8="","",入力!AK8)</f>
        <v>3409</v>
      </c>
      <c r="W16" s="33" t="str">
        <f>IF(入力!AP8="","",入力!AP8)</f>
        <v>7006</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慶野</v>
      </c>
      <c r="D17" s="33" t="str">
        <f>IF(入力!E10="","",入力!E10)</f>
        <v>敬志</v>
      </c>
      <c r="E17" s="33" t="str">
        <f>IF(入力!C9="","",入力!C9)</f>
        <v>ケイノ</v>
      </c>
      <c r="F17" s="33" t="str">
        <f>IF(入力!E9="","",入力!E9)</f>
        <v>タカシ</v>
      </c>
      <c r="G17" s="33">
        <f>IF(入力!G9="","",入力!G9)</f>
        <v>507288023</v>
      </c>
      <c r="H17" s="33">
        <f>IF(入力!J9="","",入力!J9)</f>
        <v>291133</v>
      </c>
      <c r="I17" s="33" t="str">
        <f>IF(入力!M9="","",入力!M9)</f>
        <v/>
      </c>
      <c r="J17" s="33"/>
      <c r="K17" s="33"/>
      <c r="L17" s="33">
        <f>IF(入力!AT9="","",入力!AT9)</f>
        <v>46</v>
      </c>
      <c r="M17" s="33"/>
      <c r="N17" s="33"/>
      <c r="O17" s="33"/>
      <c r="P17" s="33"/>
      <c r="Q17" s="33"/>
      <c r="R17" s="33" t="str">
        <f>IF(入力!R9="","",入力!R9)</f>
        <v>270</v>
      </c>
      <c r="S17" s="33" t="str">
        <f>IF(入力!W9="","",入力!W9)</f>
        <v>2251</v>
      </c>
      <c r="T17" s="33" t="str">
        <f>IF(入力!P10="","",入力!P10)</f>
        <v>千葉県松戸市金ヶ作417-177</v>
      </c>
      <c r="U17" s="33" t="str">
        <f>IF(入力!AL9="","",入力!AL9)</f>
        <v>090</v>
      </c>
      <c r="V17" s="33" t="str">
        <f>IF(入力!AK10="","",入力!AK10)</f>
        <v>3344</v>
      </c>
      <c r="W17" s="33" t="str">
        <f>IF(入力!AP10="","",入力!AP10)</f>
        <v>2053</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加藤</v>
      </c>
      <c r="D20" s="33" t="str">
        <f>IF(入力!E12="","",入力!E12)</f>
        <v>綾乃</v>
      </c>
      <c r="E20" s="33" t="str">
        <f>IF(入力!C11="","",入力!C11)</f>
        <v>カトウ</v>
      </c>
      <c r="F20" s="33" t="str">
        <f>IF(入力!E11="","",入力!E11)</f>
        <v>アヤノ</v>
      </c>
      <c r="G20" s="33">
        <f>IF(入力!G11="","",入力!G11)</f>
        <v>505653861</v>
      </c>
      <c r="H20" s="33" t="str">
        <f>IF(入力!J11="","",入力!J11)</f>
        <v/>
      </c>
      <c r="I20" s="33" t="str">
        <f>IF(入力!M11="","",入力!M11)</f>
        <v/>
      </c>
      <c r="J20" s="33"/>
      <c r="K20" s="33"/>
      <c r="L20" s="33">
        <f>IF(入力!AT11="","",入力!AT11)</f>
        <v>19</v>
      </c>
      <c r="M20" s="33"/>
      <c r="N20" s="33"/>
      <c r="O20" s="33"/>
      <c r="P20" s="33"/>
      <c r="Q20" s="33"/>
      <c r="R20" s="33" t="str">
        <f>IF(入力!R11="","",入力!R11)</f>
        <v>270</v>
      </c>
      <c r="S20" s="33" t="str">
        <f>IF(入力!W11="","",入力!W11)</f>
        <v>0021</v>
      </c>
      <c r="T20" s="33" t="str">
        <f>IF(入力!P12="","",入力!P12)</f>
        <v>千葉県松戸市小金原2-13-27</v>
      </c>
      <c r="U20" s="33" t="str">
        <f>IF(入力!AL11="","",入力!AL11)</f>
        <v>090</v>
      </c>
      <c r="V20" s="33" t="str">
        <f>IF(入力!AK12="","",入力!AK12)</f>
        <v>9800</v>
      </c>
      <c r="W20" s="33" t="str">
        <f>IF(入力!AP12="","",入力!AP12)</f>
        <v>7419</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手嶋</v>
      </c>
      <c r="D22" s="33" t="str">
        <f>IF(入力!E16="","",入力!E16)</f>
        <v>吾郎</v>
      </c>
      <c r="E22" s="33" t="str">
        <f>IF(入力!C15="","",入力!C15)</f>
        <v>テシマ</v>
      </c>
      <c r="F22" s="33" t="str">
        <f>IF(入力!E15="","",入力!E15)</f>
        <v>ゴロウ</v>
      </c>
      <c r="G22" s="33"/>
      <c r="H22" s="33"/>
      <c r="I22" s="33"/>
      <c r="J22" s="33"/>
      <c r="K22" s="33"/>
      <c r="L22" s="33">
        <f>IF(入力!AT15="","",入力!AT15)</f>
        <v>57</v>
      </c>
      <c r="M22" s="33"/>
      <c r="N22" s="33">
        <f>IF(入力!C21="","",入力!C21)</f>
        <v>90</v>
      </c>
      <c r="O22" s="33">
        <f>IF(入力!E21="","",入力!E21)</f>
        <v>3409</v>
      </c>
      <c r="P22" s="33">
        <f>IF(入力!G21="","",入力!G21)</f>
        <v>7006</v>
      </c>
      <c r="Q22" s="33"/>
      <c r="R22" s="33" t="str">
        <f>IF(入力!R15="","",入力!R15)</f>
        <v>270</v>
      </c>
      <c r="S22" s="33" t="str">
        <f>IF(入力!W15="","",入力!W15)</f>
        <v>0021</v>
      </c>
      <c r="T22" s="33" t="str">
        <f>IF(入力!P16="","",入力!P16)</f>
        <v>千葉県松戸市小金原8-1-2</v>
      </c>
      <c r="U22" s="33" t="str">
        <f>IF(入力!AL15="","",入力!AL15)</f>
        <v>090</v>
      </c>
      <c r="V22" s="33" t="str">
        <f>IF(入力!AK16="","",入力!AK16)</f>
        <v>3409</v>
      </c>
      <c r="W22" s="33" t="str">
        <f>IF(入力!AP16="","",入力!AP16)</f>
        <v>7006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小宮</v>
      </c>
      <c r="D24" s="75" t="str">
        <f>VLOOKUP($B$51,$A$53:$F$352,4)</f>
        <v>芽生</v>
      </c>
      <c r="E24" s="75" t="str">
        <f>VLOOKUP($B$51,$A$53:$F$352,5)</f>
        <v>コミヤ</v>
      </c>
      <c r="F24" s="75" t="str">
        <f>VLOOKUP($B$51,$A$53:$F$352,6)</f>
        <v>メイ</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小宮</v>
      </c>
      <c r="D53" s="33" t="str">
        <f>IF(入力!E26="","",入力!E26)</f>
        <v>芽生</v>
      </c>
      <c r="E53" s="33" t="str">
        <f>IF(入力!C25="","",入力!C25)</f>
        <v>コミヤ</v>
      </c>
      <c r="F53" s="33" t="str">
        <f>IF(入力!E25="","",入力!E25)</f>
        <v>メイ</v>
      </c>
      <c r="G53" s="33">
        <f>IF(入力!M25="","",入力!M25)</f>
        <v>515655908</v>
      </c>
      <c r="H53" s="33" t="str">
        <f>IF(入力!I25="","",入力!I25)</f>
        <v>東小学校</v>
      </c>
      <c r="I53" s="33">
        <f>IF(入力!G25="","",入力!G25)</f>
        <v>6</v>
      </c>
      <c r="J53" s="33">
        <f>IF(入力!P25="","",入力!P25)</f>
        <v>158</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藤倉</v>
      </c>
      <c r="D54" s="33" t="str">
        <f>IF(入力!E28="","",入力!E28)</f>
        <v>晴</v>
      </c>
      <c r="E54" s="33" t="str">
        <f>IF(入力!C27="","",入力!C27)</f>
        <v>フジクラ</v>
      </c>
      <c r="F54" s="33" t="str">
        <f>IF(入力!E27="","",入力!E27)</f>
        <v>ハル</v>
      </c>
      <c r="G54" s="33">
        <f>IF(入力!M27="","",入力!M27)</f>
        <v>516994097</v>
      </c>
      <c r="H54" s="33" t="str">
        <f>IF(入力!I27="","",入力!I27)</f>
        <v>向小金小学校</v>
      </c>
      <c r="I54" s="33">
        <f>IF(入力!G27="","",入力!G27)</f>
        <v>6</v>
      </c>
      <c r="J54" s="33">
        <f>IF(入力!P27="","",入力!P27)</f>
        <v>147</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飛鳥</v>
      </c>
      <c r="D55" s="33" t="str">
        <f>IF(入力!E30="","",入力!E30)</f>
        <v>有佳里</v>
      </c>
      <c r="E55" s="33" t="str">
        <f>IF(入力!C29="","",入力!C29)</f>
        <v>アスカ</v>
      </c>
      <c r="F55" s="33" t="str">
        <f>IF(入力!E29="","",入力!E29)</f>
        <v>ユカリ</v>
      </c>
      <c r="G55" s="33">
        <f>IF(入力!M29="","",入力!M29)</f>
        <v>516994118</v>
      </c>
      <c r="H55" s="33" t="str">
        <f>IF(入力!I29="","",入力!I29)</f>
        <v>向小金小学校</v>
      </c>
      <c r="I55" s="33">
        <f>IF(入力!G29="","",入力!G29)</f>
        <v>6</v>
      </c>
      <c r="J55" s="33">
        <f>IF(入力!P29="","",入力!P29)</f>
        <v>150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木村</v>
      </c>
      <c r="D56" s="33" t="str">
        <f>IF(入力!E32="","",入力!E32)</f>
        <v>悠乃</v>
      </c>
      <c r="E56" s="33" t="str">
        <f>IF(入力!C31="","",入力!C31)</f>
        <v>キムラ</v>
      </c>
      <c r="F56" s="33" t="str">
        <f>IF(入力!E31="","",入力!E31)</f>
        <v>ユノ</v>
      </c>
      <c r="G56" s="33">
        <f>IF(入力!M31="","",入力!M31)</f>
        <v>518430528</v>
      </c>
      <c r="H56" s="33" t="str">
        <f>IF(入力!I31="","",入力!I31)</f>
        <v>名戸ヶ谷小学校</v>
      </c>
      <c r="I56" s="33">
        <f>IF(入力!G31="","",入力!G31)</f>
        <v>6</v>
      </c>
      <c r="J56" s="33">
        <f>IF(入力!P31="","",入力!P31)</f>
        <v>147</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齊藤</v>
      </c>
      <c r="D57" s="33" t="str">
        <f>IF(入力!E34="","",入力!E34)</f>
        <v>玲杏</v>
      </c>
      <c r="E57" s="33" t="str">
        <f>IF(入力!C33="","",入力!C33)</f>
        <v>サイトウ</v>
      </c>
      <c r="F57" s="33" t="str">
        <f>IF(入力!E33="","",入力!E33)</f>
        <v>レアン</v>
      </c>
      <c r="G57" s="33">
        <f>IF(入力!M33="","",入力!M33)</f>
        <v>516994123</v>
      </c>
      <c r="H57" s="33" t="str">
        <f>IF(入力!I33="","",入力!I33)</f>
        <v>向小金小学校</v>
      </c>
      <c r="I57" s="33">
        <f>IF(入力!G33="","",入力!G33)</f>
        <v>6</v>
      </c>
      <c r="J57" s="33">
        <f>IF(入力!P33="","",入力!P33)</f>
        <v>138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大宮</v>
      </c>
      <c r="D58" s="33" t="str">
        <f>IF(入力!E36="","",入力!E36)</f>
        <v>芽生</v>
      </c>
      <c r="E58" s="33" t="str">
        <f>IF(入力!C35="","",入力!C35)</f>
        <v>オオミヤ</v>
      </c>
      <c r="F58" s="33" t="str">
        <f>IF(入力!E35="","",入力!E35)</f>
        <v>メイ</v>
      </c>
      <c r="G58" s="33">
        <f>IF(入力!M35="","",入力!M35)</f>
        <v>514635802</v>
      </c>
      <c r="H58" s="33" t="str">
        <f>IF(入力!I35="","",入力!I35)</f>
        <v>大津ヶ丘第二小学校</v>
      </c>
      <c r="I58" s="33">
        <f>IF(入力!G35="","",入力!G35)</f>
        <v>5</v>
      </c>
      <c r="J58" s="33">
        <f>IF(入力!P35="","",入力!P35)</f>
        <v>140</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髙橋</v>
      </c>
      <c r="D59" s="33" t="str">
        <f>IF(入力!E38="","",入力!E38)</f>
        <v>莉奈</v>
      </c>
      <c r="E59" s="33" t="str">
        <f>IF(入力!C37="","",入力!C37)</f>
        <v>タカハシ</v>
      </c>
      <c r="F59" s="33" t="str">
        <f>IF(入力!E37="","",入力!E37)</f>
        <v>リナ</v>
      </c>
      <c r="G59" s="33">
        <f>IF(入力!M37="","",入力!M37)</f>
        <v>514635811</v>
      </c>
      <c r="H59" s="33" t="str">
        <f>IF(入力!I37="","",入力!I37)</f>
        <v>小金小学校</v>
      </c>
      <c r="I59" s="33">
        <f>IF(入力!G37="","",入力!G37)</f>
        <v>5</v>
      </c>
      <c r="J59" s="33">
        <f>IF(入力!P37="","",入力!P37)</f>
        <v>135</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山田</v>
      </c>
      <c r="D60" s="33" t="str">
        <f>IF(入力!E40="","",入力!E40)</f>
        <v>真奈未</v>
      </c>
      <c r="E60" s="33" t="str">
        <f>IF(入力!C39="","",入力!C39)</f>
        <v>ヤマダ</v>
      </c>
      <c r="F60" s="33" t="str">
        <f>IF(入力!E39="","",入力!E39)</f>
        <v>マナミ</v>
      </c>
      <c r="G60" s="33">
        <f>IF(入力!M39="","",入力!M39)</f>
        <v>516773002</v>
      </c>
      <c r="H60" s="33" t="str">
        <f>IF(入力!I39="","",入力!I39)</f>
        <v>酒井根小学校</v>
      </c>
      <c r="I60" s="33">
        <f>IF(入力!G39="","",入力!G39)</f>
        <v>4</v>
      </c>
      <c r="J60" s="33">
        <f>IF(入力!P39="","",入力!P39)</f>
        <v>142</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橋本</v>
      </c>
      <c r="D61" s="33" t="str">
        <f>IF(入力!E42="","",入力!E42)</f>
        <v>葵依</v>
      </c>
      <c r="E61" s="33" t="str">
        <f>IF(入力!C41="","",入力!C41)</f>
        <v>ハシモト</v>
      </c>
      <c r="F61" s="33" t="str">
        <f>IF(入力!E41="","",入力!E41)</f>
        <v>アオイ</v>
      </c>
      <c r="G61" s="33">
        <f>IF(入力!M41="","",入力!M41)</f>
        <v>518885632</v>
      </c>
      <c r="H61" s="33" t="str">
        <f>IF(入力!I41="","",入力!I41)</f>
        <v>酒井根小学校</v>
      </c>
      <c r="I61" s="33">
        <f>IF(入力!G41="","",入力!G41)</f>
        <v>4</v>
      </c>
      <c r="J61" s="33">
        <f>IF(入力!P41="","",入力!P41)</f>
        <v>141</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光井</v>
      </c>
      <c r="D62" s="33" t="str">
        <f>IF(入力!E44="","",入力!E44)</f>
        <v>蒼</v>
      </c>
      <c r="E62" s="33" t="str">
        <f>IF(入力!C43="","",入力!C43)</f>
        <v>ミツイ</v>
      </c>
      <c r="F62" s="33" t="str">
        <f>IF(入力!E43="","",入力!E43)</f>
        <v>アオイ</v>
      </c>
      <c r="G62" s="33">
        <f>IF(入力!M43="","",入力!M43)</f>
        <v>518885649</v>
      </c>
      <c r="H62" s="33" t="str">
        <f>IF(入力!I43="","",入力!I43)</f>
        <v>風早北小学校</v>
      </c>
      <c r="I62" s="33">
        <f>IF(入力!G43="","",入力!G43)</f>
        <v>4</v>
      </c>
      <c r="J62" s="33">
        <f>IF(入力!P43="","",入力!P43)</f>
        <v>138</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中村</v>
      </c>
      <c r="D63" s="33" t="str">
        <f>IF(入力!E46="","",入力!E46)</f>
        <v>こころ</v>
      </c>
      <c r="E63" s="33" t="str">
        <f>IF(入力!C45="","",入力!C45)</f>
        <v>ナカムラ</v>
      </c>
      <c r="F63" s="33" t="str">
        <f>IF(入力!E45="","",入力!E45)</f>
        <v>こころ</v>
      </c>
      <c r="G63" s="33">
        <f>IF(入力!M45="","",入力!M45)</f>
        <v>518430559</v>
      </c>
      <c r="H63" s="33" t="str">
        <f>IF(入力!I45="","",入力!I45)</f>
        <v>名戸ヶ谷小学校</v>
      </c>
      <c r="I63" s="33">
        <f>IF(入力!G45="","",入力!G45)</f>
        <v>4</v>
      </c>
      <c r="J63" s="33">
        <f>IF(入力!P45="","",入力!P45)</f>
        <v>128</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木村</v>
      </c>
      <c r="D64" s="33" t="str">
        <f>IF(入力!E48="","",入力!E48)</f>
        <v>莉奈</v>
      </c>
      <c r="E64" s="33" t="str">
        <f>IF(入力!C47="","",入力!C47)</f>
        <v>キムラ</v>
      </c>
      <c r="F64" s="33" t="str">
        <f>IF(入力!E47="","",入力!E47)</f>
        <v>リナ</v>
      </c>
      <c r="G64" s="33">
        <f>IF(入力!M47="","",入力!M47)</f>
        <v>518430542</v>
      </c>
      <c r="H64" s="33" t="str">
        <f>IF(入力!I47="","",入力!I47)</f>
        <v>名戸ヶ谷小学校</v>
      </c>
      <c r="I64" s="33">
        <f>IF(入力!G47="","",入力!G47)</f>
        <v>3</v>
      </c>
      <c r="J64" s="33">
        <f>IF(入力!P47="","",入力!P47)</f>
        <v>132</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f>IF(入力!B49="","",入力!B49)</f>
        <v>13</v>
      </c>
      <c r="C65" s="33" t="str">
        <f>IF(入力!C50="","",入力!C50)</f>
        <v>小宮　</v>
      </c>
      <c r="D65" s="33" t="str">
        <f>IF(入力!E50="","",入力!E50)</f>
        <v>凛生</v>
      </c>
      <c r="E65" s="33" t="str">
        <f>IF(入力!C49="","",入力!C49)</f>
        <v>コミヤ</v>
      </c>
      <c r="F65" s="33" t="str">
        <f>IF(入力!E49="","",入力!E49)</f>
        <v>リオ</v>
      </c>
      <c r="G65" s="33">
        <f>IF(入力!M49="","",入力!M49)</f>
        <v>516774934</v>
      </c>
      <c r="H65" s="33" t="str">
        <f>IF(入力!I49="","",入力!I49)</f>
        <v>東小学校</v>
      </c>
      <c r="I65" s="33">
        <f>IF(入力!G49="","",入力!G49)</f>
        <v>3</v>
      </c>
      <c r="J65" s="33">
        <f>IF(入力!P49="","",入力!P49)</f>
        <v>128</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f>IF(入力!B51="","",入力!B51)</f>
        <v>14</v>
      </c>
      <c r="C66" s="33" t="str">
        <f>IF(入力!C52="","",入力!C52)</f>
        <v>岸本</v>
      </c>
      <c r="D66" s="33" t="str">
        <f>IF(入力!E52="","",入力!E52)</f>
        <v>結希</v>
      </c>
      <c r="E66" s="33" t="str">
        <f>IF(入力!C51="","",入力!C51)</f>
        <v>キシモト</v>
      </c>
      <c r="F66" s="33" t="str">
        <f>IF(入力!E51="","",入力!E51)</f>
        <v>ユウキ</v>
      </c>
      <c r="G66" s="33">
        <f>IF(入力!M51="","",入力!M51)</f>
        <v>519055799</v>
      </c>
      <c r="H66" s="33" t="str">
        <f>IF(入力!I51="","",入力!I51)</f>
        <v>高田小学校</v>
      </c>
      <c r="I66" s="33">
        <f>IF(入力!G51="","",入力!G51)</f>
        <v>3</v>
      </c>
      <c r="J66" s="33">
        <f>IF(入力!P51="","",入力!P51)</f>
        <v>132</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pa437</cp:lastModifiedBy>
  <cp:lastPrinted>2019-09-23T13:50:54Z</cp:lastPrinted>
  <dcterms:created xsi:type="dcterms:W3CDTF">2014-04-05T09:56:00Z</dcterms:created>
  <dcterms:modified xsi:type="dcterms:W3CDTF">2019-09-23T13:51:38Z</dcterms:modified>
</cp:coreProperties>
</file>