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大津ヶ丘ＪＢＣ\"/>
    </mc:Choice>
  </mc:AlternateContent>
  <workbookProtection lockStructure="1"/>
  <bookViews>
    <workbookView xWindow="0" yWindow="0" windowWidth="28800" windowHeight="1245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<sst xmlns="http://schemas.openxmlformats.org/spreadsheetml/2006/main" count="445" uniqueCount="294">
  <si>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</si>
  <si>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</si>
  <si>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</si>
  <si>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</si>
  <si>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</si>
  <si>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</si>
  <si>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</si>
  <si>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</si>
  <si>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</si>
  <si>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</si>
  <si>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</si>
  <si>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</si>
  <si>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</si>
  <si>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</si>
  <si>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</si>
  <si>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</si>
  <si>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</si>
  <si>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</si>
  <si>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</si>
  <si>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</si>
  <si>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</si>
  <si>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</si>
  <si>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</si>
  <si>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</si>
  <si>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</si>
  <si>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</si>
  <si>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</si>
  <si>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</si>
  <si>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</si>
  <si>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</si>
  <si>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</si>
  <si>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</si>
  <si>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</si>
  <si>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</si>
  <si>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</si>
  <si>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</si>
  <si>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</si>
  <si>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</si>
  <si>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</si>
  <si>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</si>
  <si>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</si>
  <si>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</si>
  <si>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</si>
  <si>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</si>
  <si>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</si>
  <si>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</si>
  <si>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</si>
  <si>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</si>
  <si>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</si>
  <si>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</si>
  <si>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</si>
  <si>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</si>
  <si>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</si>
  <si>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</si>
  <si>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</si>
  <si>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</si>
  <si>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</si>
  <si>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</si>
  <si>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</si>
  <si>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</si>
  <si>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</si>
  <si>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</si>
  <si>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</si>
  <si>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</si>
  <si>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</si>
  <si>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</si>
  <si>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</si>
  <si>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</si>
  <si>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</si>
  <si>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</si>
  <si>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</si>
  <si>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</si>
  <si>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</si>
  <si>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</si>
  <si>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</si>
  <si>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</si>
  <si>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</si>
  <si>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</si>
  <si>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</si>
  <si>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</si>
  <si>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</si>
  <si>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</si>
  <si>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</si>
  <si>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</si>
  <si>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</si>
  <si>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</si>
  <si>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</si>
  <si>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</si>
  <si>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</si>
  <si>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</si>
  <si>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</si>
  <si>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</si>
  <si>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</si>
  <si>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</si>
  <si>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</si>
  <si>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</si>
  <si>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</si>
  <si>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</si>
  <si>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</si>
  <si>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</si>
  <si>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</si>
  <si>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</si>
  <si>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</si>
  <si>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</si>
  <si>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</si>
  <si>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</si>
  <si>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</si>
  <si>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</si>
  <si>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</si>
  <si>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</si>
  <si>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</si>
  <si>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</si>
  <si>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</si>
  <si>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</si>
  <si>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</si>
  <si>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</si>
  <si>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</si>
  <si>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</si>
  <si>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</si>
  <si>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</si>
  <si>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</si>
  <si>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</si>
  <si>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</si>
  <si>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</si>
  <si>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</si>
  <si>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</si>
  <si>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</si>
  <si>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</si>
  <si>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</si>
  <si>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</si>
  <si>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</si>
  <si>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</si>
  <si>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</si>
  <si>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</si>
  <si>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</si>
  <si>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</si>
  <si>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</si>
  <si>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</si>
  <si>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</si>
  <si>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</si>
  <si>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</si>
  <si>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</si>
  <si>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</si>
  <si>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</si>
  <si>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</si>
  <si>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</si>
  <si>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</si>
  <si>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</si>
  <si>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</si>
  <si>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</si>
  <si>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</si>
  <si>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</si>
  <si>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</si>
  <si>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</si>
  <si>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</si>
  <si>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</si>
  <si>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</si>
  <si>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</si>
  <si>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</si>
  <si>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</si>
  <si>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</si>
  <si>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</si>
  <si>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</si>
  <si>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</si>
  <si>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</si>
  <si>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</si>
  <si>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</si>
  <si>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</si>
  <si>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</si>
  <si>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</si>
  <si>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</si>
  <si>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</si>
  <si>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</si>
  <si>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</si>
  <si>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</si>
  <si>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</si>
  <si>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</si>
  <si>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</si>
  <si>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</si>
  <si>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</si>
  <si>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</si>
  <si>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</si>
  <si>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</si>
  <si>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</si>
  <si>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</si>
  <si>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</si>
  <si>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</si>
  <si>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</si>
  <si>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</si>
  <si>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</si>
  <si>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</si>
  <si>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</si>
  <si>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</si>
  <si>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</si>
  <si>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</si>
  <si>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</si>
  <si>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</si>
  <si>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</si>
  <si>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</si>
  <si>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</si>
  <si>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大津ケ丘ジュニアＶＢＣ</t>
    <rPh sb="0" eb="2">
      <t>オオツ</t>
    </rPh>
    <rPh sb="3" eb="4">
      <t>オカ</t>
    </rPh>
    <phoneticPr fontId="2"/>
  </si>
  <si>
    <t>オオツガオカジュニアブイビーシー</t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</si>
  <si>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</si>
  <si>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</si>
  <si>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</si>
  <si>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</si>
  <si>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</si>
  <si>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ナカジマ</t>
    <phoneticPr fontId="2"/>
  </si>
  <si>
    <t>トモヤ</t>
    <phoneticPr fontId="2"/>
  </si>
  <si>
    <t>容子</t>
    <rPh sb="0" eb="2">
      <t>ヨウコ</t>
    </rPh>
    <phoneticPr fontId="2"/>
  </si>
  <si>
    <t>ナカジマ</t>
    <phoneticPr fontId="2"/>
  </si>
  <si>
    <t>ヨウコ</t>
    <phoneticPr fontId="2"/>
  </si>
  <si>
    <t>吉井</t>
    <rPh sb="0" eb="2">
      <t>ヨシイ</t>
    </rPh>
    <phoneticPr fontId="2"/>
  </si>
  <si>
    <t>真梨子</t>
    <rPh sb="0" eb="3">
      <t>マリコ</t>
    </rPh>
    <phoneticPr fontId="2"/>
  </si>
  <si>
    <t>ヨシイ</t>
    <phoneticPr fontId="2"/>
  </si>
  <si>
    <t>マリコ</t>
    <phoneticPr fontId="2"/>
  </si>
  <si>
    <t>中島</t>
    <rPh sb="0" eb="1">
      <t>ナカ</t>
    </rPh>
    <rPh sb="1" eb="2">
      <t>シマ</t>
    </rPh>
    <phoneticPr fontId="2"/>
  </si>
  <si>
    <t>ナカジマ</t>
    <phoneticPr fontId="2"/>
  </si>
  <si>
    <t>ヨウコ</t>
    <phoneticPr fontId="2"/>
  </si>
  <si>
    <t>ナカジマ</t>
    <phoneticPr fontId="2"/>
  </si>
  <si>
    <t>２７７</t>
    <phoneticPr fontId="2"/>
  </si>
  <si>
    <t>０９２１</t>
    <phoneticPr fontId="2"/>
  </si>
  <si>
    <t>柏市大津ケ丘１－１５－４</t>
    <rPh sb="0" eb="2">
      <t>カシワシ</t>
    </rPh>
    <rPh sb="2" eb="4">
      <t>オオツ</t>
    </rPh>
    <rPh sb="5" eb="6">
      <t>オカ</t>
    </rPh>
    <phoneticPr fontId="2"/>
  </si>
  <si>
    <t>２７７</t>
    <phoneticPr fontId="2"/>
  </si>
  <si>
    <t>０４</t>
    <phoneticPr fontId="2"/>
  </si>
  <si>
    <t>７１９１</t>
    <phoneticPr fontId="2"/>
  </si>
  <si>
    <t>２４４５</t>
    <phoneticPr fontId="2"/>
  </si>
  <si>
    <t>７１９１</t>
    <phoneticPr fontId="2"/>
  </si>
  <si>
    <t>091C0183802</t>
    <phoneticPr fontId="2"/>
  </si>
  <si>
    <t>我孫子市南青山１２－２１</t>
    <rPh sb="0" eb="4">
      <t>アビコシ</t>
    </rPh>
    <rPh sb="4" eb="5">
      <t>ミナミ</t>
    </rPh>
    <rPh sb="5" eb="7">
      <t>アオヤマ</t>
    </rPh>
    <phoneticPr fontId="2"/>
  </si>
  <si>
    <t>２４４５</t>
    <phoneticPr fontId="2"/>
  </si>
  <si>
    <t>コンゴウジ</t>
    <phoneticPr fontId="2"/>
  </si>
  <si>
    <t>金剛寺</t>
    <rPh sb="0" eb="3">
      <t>コンゴウジ</t>
    </rPh>
    <phoneticPr fontId="2"/>
  </si>
  <si>
    <t>ミウ</t>
    <phoneticPr fontId="2"/>
  </si>
  <si>
    <t>イトウ</t>
    <phoneticPr fontId="2"/>
  </si>
  <si>
    <t>伊東</t>
    <rPh sb="0" eb="2">
      <t>イトウ</t>
    </rPh>
    <phoneticPr fontId="2"/>
  </si>
  <si>
    <t>アヤカ</t>
    <phoneticPr fontId="2"/>
  </si>
  <si>
    <t>彩夏</t>
    <rPh sb="0" eb="2">
      <t>アヤカ</t>
    </rPh>
    <phoneticPr fontId="2"/>
  </si>
  <si>
    <t>ナカムラ</t>
    <phoneticPr fontId="2"/>
  </si>
  <si>
    <t>中村</t>
    <rPh sb="0" eb="2">
      <t>ナカムラ</t>
    </rPh>
    <phoneticPr fontId="2"/>
  </si>
  <si>
    <t>ユナ</t>
    <phoneticPr fontId="2"/>
  </si>
  <si>
    <t>結菜</t>
    <rPh sb="0" eb="1">
      <t>ユイ</t>
    </rPh>
    <rPh sb="1" eb="2">
      <t>ナ</t>
    </rPh>
    <phoneticPr fontId="2"/>
  </si>
  <si>
    <t>アオキ</t>
    <phoneticPr fontId="2"/>
  </si>
  <si>
    <t>青木</t>
    <rPh sb="0" eb="2">
      <t>アオキ</t>
    </rPh>
    <phoneticPr fontId="2"/>
  </si>
  <si>
    <t>コナツ</t>
    <phoneticPr fontId="2"/>
  </si>
  <si>
    <t>小夏</t>
    <rPh sb="0" eb="2">
      <t>コナツ</t>
    </rPh>
    <phoneticPr fontId="2"/>
  </si>
  <si>
    <t>熊谷</t>
    <rPh sb="0" eb="2">
      <t>クマガイ</t>
    </rPh>
    <phoneticPr fontId="2"/>
  </si>
  <si>
    <t>オオサワ</t>
    <phoneticPr fontId="2"/>
  </si>
  <si>
    <t>大澤</t>
    <rPh sb="0" eb="2">
      <t>オオサワ</t>
    </rPh>
    <phoneticPr fontId="2"/>
  </si>
  <si>
    <t>タツキ</t>
    <phoneticPr fontId="2"/>
  </si>
  <si>
    <t>妙月</t>
    <rPh sb="0" eb="1">
      <t>タエ</t>
    </rPh>
    <rPh sb="1" eb="2">
      <t>ツキ</t>
    </rPh>
    <phoneticPr fontId="2"/>
  </si>
  <si>
    <t>クマガイ</t>
    <phoneticPr fontId="2"/>
  </si>
  <si>
    <t>ミナミ</t>
    <phoneticPr fontId="2"/>
  </si>
  <si>
    <t>美南</t>
    <rPh sb="0" eb="1">
      <t>ミ</t>
    </rPh>
    <rPh sb="1" eb="2">
      <t>ミナミ</t>
    </rPh>
    <phoneticPr fontId="2"/>
  </si>
  <si>
    <t>ナツメ</t>
    <phoneticPr fontId="2"/>
  </si>
  <si>
    <t>夏目</t>
    <rPh sb="0" eb="2">
      <t>ナツメ</t>
    </rPh>
    <phoneticPr fontId="2"/>
  </si>
  <si>
    <t>コトミ</t>
    <phoneticPr fontId="2"/>
  </si>
  <si>
    <t>采実</t>
    <rPh sb="0" eb="1">
      <t>サイ</t>
    </rPh>
    <rPh sb="1" eb="2">
      <t>ミ</t>
    </rPh>
    <phoneticPr fontId="2"/>
  </si>
  <si>
    <t>タナカ</t>
    <phoneticPr fontId="2"/>
  </si>
  <si>
    <t>田中</t>
    <rPh sb="0" eb="2">
      <t>タナカ</t>
    </rPh>
    <phoneticPr fontId="2"/>
  </si>
  <si>
    <t>ユウカ</t>
    <phoneticPr fontId="2"/>
  </si>
  <si>
    <t>悠花</t>
    <rPh sb="0" eb="2">
      <t>ユウカ</t>
    </rPh>
    <phoneticPr fontId="2"/>
  </si>
  <si>
    <t>マツモト</t>
    <phoneticPr fontId="2"/>
  </si>
  <si>
    <t>松本</t>
    <rPh sb="0" eb="2">
      <t>マツモト</t>
    </rPh>
    <phoneticPr fontId="2"/>
  </si>
  <si>
    <t>アスカ</t>
    <phoneticPr fontId="2"/>
  </si>
  <si>
    <t>明日翔</t>
    <rPh sb="0" eb="2">
      <t>アス</t>
    </rPh>
    <rPh sb="2" eb="3">
      <t>ショウ</t>
    </rPh>
    <phoneticPr fontId="2"/>
  </si>
  <si>
    <t>ワタナベ</t>
    <phoneticPr fontId="2"/>
  </si>
  <si>
    <t>渡辺</t>
    <rPh sb="0" eb="2">
      <t>ワタナベ</t>
    </rPh>
    <phoneticPr fontId="2"/>
  </si>
  <si>
    <t>ユキ</t>
    <phoneticPr fontId="2"/>
  </si>
  <si>
    <t>有紀</t>
    <rPh sb="0" eb="2">
      <t>ユキ</t>
    </rPh>
    <phoneticPr fontId="2"/>
  </si>
  <si>
    <t>ハタノ</t>
    <phoneticPr fontId="2"/>
  </si>
  <si>
    <t>畑野</t>
    <rPh sb="0" eb="2">
      <t>ハタノ</t>
    </rPh>
    <phoneticPr fontId="2"/>
  </si>
  <si>
    <t>サキ</t>
    <phoneticPr fontId="2"/>
  </si>
  <si>
    <t>紗希</t>
    <rPh sb="0" eb="2">
      <t>サキ</t>
    </rPh>
    <phoneticPr fontId="2"/>
  </si>
  <si>
    <t>コンゴウジ</t>
    <phoneticPr fontId="2"/>
  </si>
  <si>
    <t>ノア</t>
    <phoneticPr fontId="2"/>
  </si>
  <si>
    <t>乃葵</t>
    <rPh sb="0" eb="1">
      <t>ノ</t>
    </rPh>
    <rPh sb="1" eb="2">
      <t>アオイ</t>
    </rPh>
    <phoneticPr fontId="2"/>
  </si>
  <si>
    <t>①</t>
    <phoneticPr fontId="2"/>
  </si>
  <si>
    <t>6年</t>
    <rPh sb="1" eb="2">
      <t>ネン</t>
    </rPh>
    <phoneticPr fontId="2"/>
  </si>
  <si>
    <t>5年</t>
    <rPh sb="1" eb="2">
      <t>ネン</t>
    </rPh>
    <phoneticPr fontId="2"/>
  </si>
  <si>
    <t>4年</t>
    <rPh sb="1" eb="2">
      <t>ネン</t>
    </rPh>
    <phoneticPr fontId="2"/>
  </si>
  <si>
    <t>高野山小学校</t>
    <rPh sb="0" eb="3">
      <t>コウノヤマ</t>
    </rPh>
    <rPh sb="3" eb="6">
      <t>ショウガッコウ</t>
    </rPh>
    <phoneticPr fontId="2"/>
  </si>
  <si>
    <t>我孫子第2小学校</t>
    <rPh sb="0" eb="3">
      <t>アビコ</t>
    </rPh>
    <rPh sb="3" eb="4">
      <t>ダイ</t>
    </rPh>
    <rPh sb="5" eb="8">
      <t>ショウガッコウ</t>
    </rPh>
    <phoneticPr fontId="2"/>
  </si>
  <si>
    <t>中原小学校</t>
    <rPh sb="0" eb="2">
      <t>ナカハラ</t>
    </rPh>
    <rPh sb="2" eb="5">
      <t>ショウガッコウ</t>
    </rPh>
    <phoneticPr fontId="2"/>
  </si>
  <si>
    <t>柏第5小学校</t>
    <rPh sb="0" eb="1">
      <t>カシワ</t>
    </rPh>
    <rPh sb="1" eb="2">
      <t>ダイ</t>
    </rPh>
    <rPh sb="3" eb="6">
      <t>ショウガッコウ</t>
    </rPh>
    <phoneticPr fontId="2"/>
  </si>
  <si>
    <t>我孫子第3小学校</t>
    <rPh sb="0" eb="3">
      <t>アビコ</t>
    </rPh>
    <rPh sb="3" eb="4">
      <t>ダイ</t>
    </rPh>
    <rPh sb="5" eb="8">
      <t>ショウガッコウ</t>
    </rPh>
    <phoneticPr fontId="2"/>
  </si>
  <si>
    <t>柏第7小学校</t>
    <rPh sb="0" eb="1">
      <t>カシワ</t>
    </rPh>
    <rPh sb="1" eb="2">
      <t>ダイ</t>
    </rPh>
    <rPh sb="3" eb="6">
      <t>ショウガッコウ</t>
    </rPh>
    <phoneticPr fontId="2"/>
  </si>
  <si>
    <t>２７０</t>
    <phoneticPr fontId="2"/>
  </si>
  <si>
    <t>０９０</t>
    <phoneticPr fontId="2"/>
  </si>
  <si>
    <t>７２０８</t>
    <phoneticPr fontId="2"/>
  </si>
  <si>
    <t>５５８１</t>
    <phoneticPr fontId="2"/>
  </si>
  <si>
    <t>１１７８</t>
    <phoneticPr fontId="2"/>
  </si>
  <si>
    <t>未羽</t>
    <rPh sb="0" eb="1">
      <t>ミ</t>
    </rPh>
    <rPh sb="1" eb="2">
      <t>ハ</t>
    </rPh>
    <phoneticPr fontId="2"/>
  </si>
  <si>
    <t xml:space="preserve">いつでも全球全力で！
キャプテン金剛寺を中心に守りと攻撃のバランスのとれたチーム。
関東出場目指し頑張ります。
</t>
    <rPh sb="4" eb="6">
      <t>ゼンキュウ</t>
    </rPh>
    <rPh sb="6" eb="8">
      <t>ゼンリョク</t>
    </rPh>
    <rPh sb="16" eb="19">
      <t>コンゴウジ</t>
    </rPh>
    <rPh sb="20" eb="22">
      <t>チュウシン</t>
    </rPh>
    <rPh sb="23" eb="24">
      <t>マモ</t>
    </rPh>
    <rPh sb="26" eb="28">
      <t>コウゲキ</t>
    </rPh>
    <rPh sb="42" eb="44">
      <t>カントウ</t>
    </rPh>
    <rPh sb="44" eb="46">
      <t>シュツジョウ</t>
    </rPh>
    <rPh sb="46" eb="48">
      <t>メザ</t>
    </rPh>
    <rPh sb="49" eb="51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</si>
</sst>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K46" sqref="AK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178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431027620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4" t="s">
        <v>207</v>
      </c>
      <c r="D7" s="135"/>
      <c r="E7" s="110" t="s">
        <v>208</v>
      </c>
      <c r="F7" s="111"/>
      <c r="G7" s="92">
        <v>507345983</v>
      </c>
      <c r="H7" s="92"/>
      <c r="I7" s="92"/>
      <c r="J7" s="92">
        <v>11464</v>
      </c>
      <c r="K7" s="92"/>
      <c r="L7" s="92"/>
      <c r="M7" s="146" t="s">
        <v>228</v>
      </c>
      <c r="N7" s="92"/>
      <c r="O7" s="92"/>
      <c r="P7" s="89" t="s">
        <v>72</v>
      </c>
      <c r="Q7" s="90"/>
      <c r="R7" s="108" t="s">
        <v>220</v>
      </c>
      <c r="S7" s="108"/>
      <c r="T7" s="108"/>
      <c r="U7" s="108"/>
      <c r="V7" s="50" t="s">
        <v>73</v>
      </c>
      <c r="W7" s="107" t="s">
        <v>221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224</v>
      </c>
      <c r="AM7" s="147"/>
      <c r="AN7" s="147"/>
      <c r="AO7" s="147"/>
      <c r="AP7" s="147"/>
      <c r="AQ7" s="147"/>
      <c r="AR7" s="147"/>
      <c r="AS7" s="59" t="s">
        <v>75</v>
      </c>
      <c r="AT7" s="257">
        <v>58</v>
      </c>
    </row>
    <row r="8" spans="1:51" ht="18" customHeight="1">
      <c r="A8" s="99"/>
      <c r="B8" s="100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8" t="s">
        <v>222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225</v>
      </c>
      <c r="AL8" s="151"/>
      <c r="AM8" s="151"/>
      <c r="AN8" s="151"/>
      <c r="AO8" s="60" t="s">
        <v>76</v>
      </c>
      <c r="AP8" s="151" t="s">
        <v>226</v>
      </c>
      <c r="AQ8" s="151"/>
      <c r="AR8" s="151"/>
      <c r="AS8" s="152"/>
      <c r="AT8" s="257"/>
    </row>
    <row r="9" spans="1:51" ht="14.45" customHeight="1">
      <c r="A9" s="99" t="s">
        <v>150</v>
      </c>
      <c r="B9" s="100"/>
      <c r="C9" s="134" t="s">
        <v>210</v>
      </c>
      <c r="D9" s="135"/>
      <c r="E9" s="110" t="s">
        <v>211</v>
      </c>
      <c r="F9" s="111"/>
      <c r="G9" s="92">
        <v>507348705</v>
      </c>
      <c r="H9" s="92"/>
      <c r="I9" s="92"/>
      <c r="J9" s="92">
        <v>15963</v>
      </c>
      <c r="K9" s="92"/>
      <c r="L9" s="92"/>
      <c r="M9" s="92"/>
      <c r="N9" s="92"/>
      <c r="O9" s="92"/>
      <c r="P9" s="89" t="s">
        <v>72</v>
      </c>
      <c r="Q9" s="90"/>
      <c r="R9" s="108" t="s">
        <v>223</v>
      </c>
      <c r="S9" s="108"/>
      <c r="T9" s="108"/>
      <c r="U9" s="108"/>
      <c r="V9" s="50" t="s">
        <v>73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224</v>
      </c>
      <c r="AM9" s="147"/>
      <c r="AN9" s="147"/>
      <c r="AO9" s="147"/>
      <c r="AP9" s="147"/>
      <c r="AQ9" s="147"/>
      <c r="AR9" s="147"/>
      <c r="AS9" s="59" t="s">
        <v>194</v>
      </c>
      <c r="AT9" s="258">
        <v>59</v>
      </c>
    </row>
    <row r="10" spans="1:51" ht="18" customHeight="1">
      <c r="A10" s="99"/>
      <c r="B10" s="100"/>
      <c r="C10" s="137" t="s">
        <v>205</v>
      </c>
      <c r="D10" s="138"/>
      <c r="E10" s="139" t="s">
        <v>209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222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227</v>
      </c>
      <c r="AL10" s="151"/>
      <c r="AM10" s="151"/>
      <c r="AN10" s="151"/>
      <c r="AO10" s="60" t="s">
        <v>195</v>
      </c>
      <c r="AP10" s="151" t="s">
        <v>226</v>
      </c>
      <c r="AQ10" s="151"/>
      <c r="AR10" s="151"/>
      <c r="AS10" s="152"/>
      <c r="AT10" s="258"/>
    </row>
    <row r="11" spans="1:51" ht="14.45" customHeight="1">
      <c r="A11" s="99" t="s">
        <v>151</v>
      </c>
      <c r="B11" s="100"/>
      <c r="C11" s="134" t="s">
        <v>214</v>
      </c>
      <c r="D11" s="135"/>
      <c r="E11" s="110" t="s">
        <v>215</v>
      </c>
      <c r="F11" s="111"/>
      <c r="G11" s="92">
        <v>516031381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287</v>
      </c>
      <c r="S11" s="108"/>
      <c r="T11" s="108"/>
      <c r="U11" s="108"/>
      <c r="V11" s="50" t="s">
        <v>73</v>
      </c>
      <c r="W11" s="107" t="s">
        <v>291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 t="s">
        <v>288</v>
      </c>
      <c r="AM11" s="147"/>
      <c r="AN11" s="147"/>
      <c r="AO11" s="147"/>
      <c r="AP11" s="147"/>
      <c r="AQ11" s="147"/>
      <c r="AR11" s="147"/>
      <c r="AS11" s="59" t="s">
        <v>194</v>
      </c>
      <c r="AT11" s="258">
        <v>41</v>
      </c>
    </row>
    <row r="12" spans="1:51" ht="18" customHeight="1">
      <c r="A12" s="99"/>
      <c r="B12" s="100"/>
      <c r="C12" s="137" t="s">
        <v>212</v>
      </c>
      <c r="D12" s="138"/>
      <c r="E12" s="139" t="s">
        <v>213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229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289</v>
      </c>
      <c r="AL12" s="151"/>
      <c r="AM12" s="151"/>
      <c r="AN12" s="151"/>
      <c r="AO12" s="60" t="s">
        <v>195</v>
      </c>
      <c r="AP12" s="151" t="s">
        <v>290</v>
      </c>
      <c r="AQ12" s="151"/>
      <c r="AR12" s="151"/>
      <c r="AS12" s="152"/>
      <c r="AT12" s="258"/>
    </row>
    <row r="13" spans="1:51" ht="15" customHeight="1">
      <c r="A13" s="99" t="s">
        <v>152</v>
      </c>
      <c r="B13" s="100"/>
      <c r="C13" s="134" t="s">
        <v>217</v>
      </c>
      <c r="D13" s="135"/>
      <c r="E13" s="110" t="s">
        <v>218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37" t="s">
        <v>216</v>
      </c>
      <c r="D14" s="138"/>
      <c r="E14" s="139" t="s">
        <v>209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4" t="s">
        <v>166</v>
      </c>
      <c r="B15" s="100"/>
      <c r="C15" s="134" t="s">
        <v>219</v>
      </c>
      <c r="D15" s="135"/>
      <c r="E15" s="110" t="s">
        <v>208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223</v>
      </c>
      <c r="S15" s="108"/>
      <c r="T15" s="108"/>
      <c r="U15" s="108"/>
      <c r="V15" s="49" t="s">
        <v>73</v>
      </c>
      <c r="W15" s="107" t="s">
        <v>221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224</v>
      </c>
      <c r="AM15" s="147"/>
      <c r="AN15" s="147"/>
      <c r="AO15" s="147"/>
      <c r="AP15" s="147"/>
      <c r="AQ15" s="147"/>
      <c r="AR15" s="147"/>
      <c r="AS15" s="59" t="s">
        <v>194</v>
      </c>
      <c r="AT15" s="258">
        <v>58</v>
      </c>
    </row>
    <row r="16" spans="1:51" ht="18" customHeight="1">
      <c r="A16" s="99"/>
      <c r="B16" s="100"/>
      <c r="C16" s="137" t="s">
        <v>205</v>
      </c>
      <c r="D16" s="138"/>
      <c r="E16" s="139" t="s">
        <v>206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8" t="s">
        <v>222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225</v>
      </c>
      <c r="AL16" s="151"/>
      <c r="AM16" s="151"/>
      <c r="AN16" s="151"/>
      <c r="AO16" s="60" t="s">
        <v>195</v>
      </c>
      <c r="AP16" s="151" t="s">
        <v>230</v>
      </c>
      <c r="AQ16" s="151"/>
      <c r="AR16" s="151"/>
      <c r="AS16" s="152"/>
      <c r="AT16" s="258"/>
    </row>
    <row r="17" spans="1:46">
      <c r="A17" s="99" t="s">
        <v>6</v>
      </c>
      <c r="B17" s="100"/>
      <c r="C17" s="157" t="str">
        <f>IF(P16="","",P16)</f>
        <v>柏市大津ケ丘１－１５－４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０４-７１９１-２４４５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8042</v>
      </c>
      <c r="F21" s="78"/>
      <c r="G21" s="78">
        <v>8361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7" t="s">
        <v>167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8" t="s">
        <v>171</v>
      </c>
      <c r="D24" s="169"/>
      <c r="E24" s="170" t="s">
        <v>172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277</v>
      </c>
      <c r="C25" s="134" t="s">
        <v>231</v>
      </c>
      <c r="D25" s="135"/>
      <c r="E25" s="110" t="s">
        <v>233</v>
      </c>
      <c r="F25" s="111"/>
      <c r="G25" s="115" t="s">
        <v>278</v>
      </c>
      <c r="H25" s="117"/>
      <c r="I25" s="115" t="s">
        <v>281</v>
      </c>
      <c r="J25" s="116"/>
      <c r="K25" s="116"/>
      <c r="L25" s="117"/>
      <c r="M25" s="121">
        <v>514382025</v>
      </c>
      <c r="N25" s="116"/>
      <c r="O25" s="117"/>
      <c r="P25" s="121">
        <v>142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232</v>
      </c>
      <c r="D26" s="138"/>
      <c r="E26" s="139" t="s">
        <v>292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234</v>
      </c>
      <c r="D27" s="135"/>
      <c r="E27" s="110" t="s">
        <v>236</v>
      </c>
      <c r="F27" s="111"/>
      <c r="G27" s="115" t="s">
        <v>278</v>
      </c>
      <c r="H27" s="117"/>
      <c r="I27" s="115" t="s">
        <v>282</v>
      </c>
      <c r="J27" s="116"/>
      <c r="K27" s="116"/>
      <c r="L27" s="117"/>
      <c r="M27" s="121">
        <v>514805561</v>
      </c>
      <c r="N27" s="116"/>
      <c r="O27" s="117"/>
      <c r="P27" s="121">
        <v>162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235</v>
      </c>
      <c r="D28" s="138"/>
      <c r="E28" s="139" t="s">
        <v>237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238</v>
      </c>
      <c r="D29" s="135"/>
      <c r="E29" s="110" t="s">
        <v>240</v>
      </c>
      <c r="F29" s="111"/>
      <c r="G29" s="115" t="s">
        <v>278</v>
      </c>
      <c r="H29" s="117"/>
      <c r="I29" s="115" t="s">
        <v>281</v>
      </c>
      <c r="J29" s="116"/>
      <c r="K29" s="116"/>
      <c r="L29" s="117"/>
      <c r="M29" s="121">
        <v>515452824</v>
      </c>
      <c r="N29" s="116"/>
      <c r="O29" s="117"/>
      <c r="P29" s="121">
        <v>159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239</v>
      </c>
      <c r="D30" s="138"/>
      <c r="E30" s="139" t="s">
        <v>241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242</v>
      </c>
      <c r="D31" s="135"/>
      <c r="E31" s="110" t="s">
        <v>244</v>
      </c>
      <c r="F31" s="111"/>
      <c r="G31" s="115" t="s">
        <v>278</v>
      </c>
      <c r="H31" s="117"/>
      <c r="I31" s="115" t="s">
        <v>282</v>
      </c>
      <c r="J31" s="116"/>
      <c r="K31" s="116"/>
      <c r="L31" s="117"/>
      <c r="M31" s="121">
        <v>515986581</v>
      </c>
      <c r="N31" s="116"/>
      <c r="O31" s="117"/>
      <c r="P31" s="121">
        <v>157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243</v>
      </c>
      <c r="D32" s="138"/>
      <c r="E32" s="139" t="s">
        <v>245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247</v>
      </c>
      <c r="D33" s="135"/>
      <c r="E33" s="110" t="s">
        <v>249</v>
      </c>
      <c r="F33" s="111"/>
      <c r="G33" s="115" t="s">
        <v>278</v>
      </c>
      <c r="H33" s="117"/>
      <c r="I33" s="115" t="s">
        <v>281</v>
      </c>
      <c r="J33" s="116"/>
      <c r="K33" s="116"/>
      <c r="L33" s="117"/>
      <c r="M33" s="121">
        <v>516664002</v>
      </c>
      <c r="N33" s="116"/>
      <c r="O33" s="117"/>
      <c r="P33" s="121">
        <v>139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248</v>
      </c>
      <c r="D34" s="138"/>
      <c r="E34" s="139" t="s">
        <v>250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251</v>
      </c>
      <c r="D35" s="135"/>
      <c r="E35" s="110" t="s">
        <v>252</v>
      </c>
      <c r="F35" s="111"/>
      <c r="G35" s="115" t="s">
        <v>278</v>
      </c>
      <c r="H35" s="117"/>
      <c r="I35" s="115" t="s">
        <v>283</v>
      </c>
      <c r="J35" s="116"/>
      <c r="K35" s="116"/>
      <c r="L35" s="117"/>
      <c r="M35" s="121">
        <v>514317244</v>
      </c>
      <c r="N35" s="116"/>
      <c r="O35" s="117"/>
      <c r="P35" s="121">
        <v>149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246</v>
      </c>
      <c r="D36" s="138"/>
      <c r="E36" s="139" t="s">
        <v>253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254</v>
      </c>
      <c r="D37" s="135"/>
      <c r="E37" s="110" t="s">
        <v>256</v>
      </c>
      <c r="F37" s="111"/>
      <c r="G37" s="115" t="s">
        <v>279</v>
      </c>
      <c r="H37" s="117"/>
      <c r="I37" s="115" t="s">
        <v>284</v>
      </c>
      <c r="J37" s="116"/>
      <c r="K37" s="116"/>
      <c r="L37" s="117"/>
      <c r="M37" s="121">
        <v>513457999</v>
      </c>
      <c r="N37" s="116"/>
      <c r="O37" s="117"/>
      <c r="P37" s="121">
        <v>144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255</v>
      </c>
      <c r="D38" s="138"/>
      <c r="E38" s="139" t="s">
        <v>257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258</v>
      </c>
      <c r="D39" s="135"/>
      <c r="E39" s="110" t="s">
        <v>260</v>
      </c>
      <c r="F39" s="111"/>
      <c r="G39" s="115" t="s">
        <v>279</v>
      </c>
      <c r="H39" s="117"/>
      <c r="I39" s="115" t="s">
        <v>285</v>
      </c>
      <c r="J39" s="116"/>
      <c r="K39" s="116"/>
      <c r="L39" s="117"/>
      <c r="M39" s="121">
        <v>514383673</v>
      </c>
      <c r="N39" s="116"/>
      <c r="O39" s="117"/>
      <c r="P39" s="121">
        <v>134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259</v>
      </c>
      <c r="D40" s="138"/>
      <c r="E40" s="139" t="s">
        <v>261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262</v>
      </c>
      <c r="D41" s="135"/>
      <c r="E41" s="110" t="s">
        <v>264</v>
      </c>
      <c r="F41" s="111"/>
      <c r="G41" s="115" t="s">
        <v>279</v>
      </c>
      <c r="H41" s="117"/>
      <c r="I41" s="115" t="s">
        <v>286</v>
      </c>
      <c r="J41" s="116"/>
      <c r="K41" s="116"/>
      <c r="L41" s="117"/>
      <c r="M41" s="121">
        <v>514268311</v>
      </c>
      <c r="N41" s="116"/>
      <c r="O41" s="117"/>
      <c r="P41" s="121">
        <v>148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263</v>
      </c>
      <c r="D42" s="138"/>
      <c r="E42" s="139" t="s">
        <v>265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266</v>
      </c>
      <c r="D43" s="135"/>
      <c r="E43" s="110" t="s">
        <v>268</v>
      </c>
      <c r="F43" s="111"/>
      <c r="G43" s="115" t="s">
        <v>279</v>
      </c>
      <c r="H43" s="117"/>
      <c r="I43" s="115" t="s">
        <v>282</v>
      </c>
      <c r="J43" s="116"/>
      <c r="K43" s="116"/>
      <c r="L43" s="117"/>
      <c r="M43" s="121">
        <v>515954458</v>
      </c>
      <c r="N43" s="116"/>
      <c r="O43" s="117"/>
      <c r="P43" s="121">
        <v>146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267</v>
      </c>
      <c r="D44" s="138"/>
      <c r="E44" s="139" t="s">
        <v>269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270</v>
      </c>
      <c r="D45" s="135"/>
      <c r="E45" s="110" t="s">
        <v>272</v>
      </c>
      <c r="F45" s="111"/>
      <c r="G45" s="115" t="s">
        <v>279</v>
      </c>
      <c r="H45" s="117"/>
      <c r="I45" s="115" t="s">
        <v>281</v>
      </c>
      <c r="J45" s="116"/>
      <c r="K45" s="116"/>
      <c r="L45" s="117"/>
      <c r="M45" s="121">
        <v>515963202</v>
      </c>
      <c r="N45" s="116"/>
      <c r="O45" s="117"/>
      <c r="P45" s="121">
        <v>143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271</v>
      </c>
      <c r="D46" s="138"/>
      <c r="E46" s="139" t="s">
        <v>273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274</v>
      </c>
      <c r="D47" s="135"/>
      <c r="E47" s="110" t="s">
        <v>275</v>
      </c>
      <c r="F47" s="111"/>
      <c r="G47" s="115" t="s">
        <v>280</v>
      </c>
      <c r="H47" s="117"/>
      <c r="I47" s="115" t="s">
        <v>281</v>
      </c>
      <c r="J47" s="116"/>
      <c r="K47" s="116"/>
      <c r="L47" s="117"/>
      <c r="M47" s="121">
        <v>514382159</v>
      </c>
      <c r="N47" s="116"/>
      <c r="O47" s="117"/>
      <c r="P47" s="121">
        <v>130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 t="s">
        <v>232</v>
      </c>
      <c r="D48" s="178"/>
      <c r="E48" s="179" t="s">
        <v>276</v>
      </c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293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0">
        <f>LEN(A55)</f>
        <v>56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大津ケ丘ジュニアＶＢＣ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431027620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中島　智也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507345983</v>
      </c>
      <c r="H7" s="265"/>
      <c r="I7" s="265"/>
      <c r="J7" s="265">
        <f>IF(入力!J7="","",入力!J7)</f>
        <v>11464</v>
      </c>
      <c r="K7" s="265"/>
      <c r="L7" s="265"/>
      <c r="M7" s="265" t="str">
        <f>IF(入力!M7="","",入力!M7)</f>
        <v>091C0183802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中島　容子</v>
      </c>
      <c r="D9" s="276"/>
      <c r="E9" s="276"/>
      <c r="F9" s="276"/>
      <c r="G9" s="265">
        <f>IF(入力!G9="","",入力!G9)</f>
        <v>507348705</v>
      </c>
      <c r="H9" s="265"/>
      <c r="I9" s="265"/>
      <c r="J9" s="265">
        <f>IF(入力!J9="","",入力!J9)</f>
        <v>15963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吉井　真梨子</v>
      </c>
      <c r="D11" s="276"/>
      <c r="E11" s="276"/>
      <c r="F11" s="276"/>
      <c r="G11" s="265">
        <f>IF(入力!G11="","",入力!G11)</f>
        <v>516031381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中島　容子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中島　智也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3" t="s">
        <v>6</v>
      </c>
      <c r="B17" s="263"/>
      <c r="C17" s="266" t="str">
        <f>IF(入力!C17="","",入力!C17&amp;"　"&amp;入力!E17)</f>
        <v>柏市大津ケ丘１－１５－４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０４-７１９１-２４４５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90－8042－8361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金剛寺　未羽</v>
      </c>
      <c r="D25" s="276"/>
      <c r="E25" s="276"/>
      <c r="F25" s="276"/>
      <c r="G25" s="263" t="str">
        <f>IF(入力!G25="","",入力!G25)</f>
        <v>6年</v>
      </c>
      <c r="H25" s="263" t="str">
        <f>IF(入力!H25="","",入力!H25)</f>
        <v/>
      </c>
      <c r="I25" s="263" t="str">
        <f>IF(入力!I25="","",入力!I25)</f>
        <v>高野山小学校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514382025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伊東　彩夏</v>
      </c>
      <c r="D27" s="276"/>
      <c r="E27" s="276"/>
      <c r="F27" s="276"/>
      <c r="G27" s="263" t="str">
        <f>IF(入力!G27="","",入力!G27)</f>
        <v>6年</v>
      </c>
      <c r="H27" s="263" t="str">
        <f>IF(入力!H27="","",入力!H27)</f>
        <v/>
      </c>
      <c r="I27" s="263" t="str">
        <f>IF(入力!I27="","",入力!I27)</f>
        <v>我孫子第2小学校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514805561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中村　結菜</v>
      </c>
      <c r="D29" s="276"/>
      <c r="E29" s="276"/>
      <c r="F29" s="276"/>
      <c r="G29" s="263" t="str">
        <f>IF(入力!G29="","",入力!G29)</f>
        <v>6年</v>
      </c>
      <c r="H29" s="263" t="str">
        <f>IF(入力!H29="","",入力!H29)</f>
        <v/>
      </c>
      <c r="I29" s="263" t="str">
        <f>IF(入力!I29="","",入力!I29)</f>
        <v>高野山小学校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515452824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青木　小夏</v>
      </c>
      <c r="D31" s="276"/>
      <c r="E31" s="276"/>
      <c r="F31" s="276"/>
      <c r="G31" s="263" t="str">
        <f>IF(入力!G31="","",入力!G31)</f>
        <v>6年</v>
      </c>
      <c r="H31" s="263" t="str">
        <f>IF(入力!H31="","",入力!H31)</f>
        <v/>
      </c>
      <c r="I31" s="263" t="str">
        <f>IF(入力!I31="","",入力!I31)</f>
        <v>我孫子第2小学校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515986581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大澤　妙月</v>
      </c>
      <c r="D33" s="276"/>
      <c r="E33" s="276"/>
      <c r="F33" s="276"/>
      <c r="G33" s="263" t="str">
        <f>IF(入力!G33="","",入力!G33)</f>
        <v>6年</v>
      </c>
      <c r="H33" s="263" t="str">
        <f>IF(入力!H33="","",入力!H33)</f>
        <v/>
      </c>
      <c r="I33" s="263" t="str">
        <f>IF(入力!I33="","",入力!I33)</f>
        <v>高野山小学校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516664002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熊谷　美南</v>
      </c>
      <c r="D35" s="276"/>
      <c r="E35" s="276"/>
      <c r="F35" s="276"/>
      <c r="G35" s="263" t="str">
        <f>IF(入力!G35="","",入力!G35)</f>
        <v>6年</v>
      </c>
      <c r="H35" s="263" t="str">
        <f>IF(入力!H35="","",入力!H35)</f>
        <v/>
      </c>
      <c r="I35" s="263" t="str">
        <f>IF(入力!I35="","",入力!I35)</f>
        <v>中原小学校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514317244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夏目　采実</v>
      </c>
      <c r="D37" s="276"/>
      <c r="E37" s="276"/>
      <c r="F37" s="276"/>
      <c r="G37" s="263" t="str">
        <f>IF(入力!G37="","",入力!G37)</f>
        <v>5年</v>
      </c>
      <c r="H37" s="263" t="str">
        <f>IF(入力!H37="","",入力!H37)</f>
        <v/>
      </c>
      <c r="I37" s="263" t="str">
        <f>IF(入力!I37="","",入力!I37)</f>
        <v>柏第5小学校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513457999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田中　悠花</v>
      </c>
      <c r="D39" s="276"/>
      <c r="E39" s="276"/>
      <c r="F39" s="276"/>
      <c r="G39" s="263" t="str">
        <f>IF(入力!G39="","",入力!G39)</f>
        <v>5年</v>
      </c>
      <c r="H39" s="263" t="str">
        <f>IF(入力!H39="","",入力!H39)</f>
        <v/>
      </c>
      <c r="I39" s="263" t="str">
        <f>IF(入力!I39="","",入力!I39)</f>
        <v>我孫子第3小学校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514383673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松本　明日翔</v>
      </c>
      <c r="D41" s="276"/>
      <c r="E41" s="276"/>
      <c r="F41" s="276"/>
      <c r="G41" s="263" t="str">
        <f>IF(入力!G41="","",入力!G41)</f>
        <v>5年</v>
      </c>
      <c r="H41" s="263" t="str">
        <f>IF(入力!H41="","",入力!H41)</f>
        <v/>
      </c>
      <c r="I41" s="263" t="str">
        <f>IF(入力!I41="","",入力!I41)</f>
        <v>柏第7小学校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514268311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渡辺　有紀</v>
      </c>
      <c r="D43" s="276"/>
      <c r="E43" s="276"/>
      <c r="F43" s="276"/>
      <c r="G43" s="263" t="str">
        <f>IF(入力!G43="","",入力!G43)</f>
        <v>5年</v>
      </c>
      <c r="H43" s="263" t="str">
        <f>IF(入力!H43="","",入力!H43)</f>
        <v/>
      </c>
      <c r="I43" s="263" t="str">
        <f>IF(入力!I43="","",入力!I43)</f>
        <v>我孫子第2小学校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515954458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畑野　紗希</v>
      </c>
      <c r="D45" s="276"/>
      <c r="E45" s="276"/>
      <c r="F45" s="276"/>
      <c r="G45" s="263" t="str">
        <f>IF(入力!G45="","",入力!G45)</f>
        <v>5年</v>
      </c>
      <c r="H45" s="263" t="str">
        <f>IF(入力!H45="","",入力!H45)</f>
        <v/>
      </c>
      <c r="I45" s="263" t="str">
        <f>IF(入力!I45="","",入力!I45)</f>
        <v>高野山小学校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515963202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金剛寺　乃葵</v>
      </c>
      <c r="D47" s="276"/>
      <c r="E47" s="276"/>
      <c r="F47" s="276"/>
      <c r="G47" s="263" t="str">
        <f>IF(入力!G47="","",入力!G47)</f>
        <v>4年</v>
      </c>
      <c r="H47" s="263" t="str">
        <f>IF(入力!H47="","",入力!H47)</f>
        <v/>
      </c>
      <c r="I47" s="263" t="str">
        <f>IF(入力!I47="","",入力!I47)</f>
        <v>高野山小学校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514382159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9"/>
      <c r="AW1" s="299"/>
      <c r="AX1" s="4" t="s">
        <v>28</v>
      </c>
      <c r="AY1" s="5"/>
      <c r="AZ1" s="299"/>
      <c r="BA1" s="299"/>
      <c r="BB1" s="4" t="s">
        <v>29</v>
      </c>
      <c r="BC1" s="5"/>
      <c r="BD1" s="299"/>
      <c r="BE1" s="29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0" t="s">
        <v>65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1"/>
      <c r="E16" s="311"/>
      <c r="F16" s="311"/>
      <c r="G16" s="312"/>
      <c r="H16" s="337" t="s">
        <v>66</v>
      </c>
      <c r="I16" s="338"/>
      <c r="J16" s="338"/>
      <c r="K16" s="311" t="str">
        <f>IF(入力!C2="","",入力!C2)</f>
        <v>オオツガオカジュニアブイビーシー</v>
      </c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2" t="s">
        <v>38</v>
      </c>
      <c r="AK16" s="303"/>
      <c r="AL16" s="303"/>
      <c r="AM16" s="304"/>
      <c r="AN16" s="331" t="str">
        <f>IF(入力!P3="","",入力!P3)</f>
        <v>柏市</v>
      </c>
      <c r="AO16" s="332"/>
      <c r="AP16" s="332"/>
      <c r="AQ16" s="332"/>
      <c r="AR16" s="332"/>
      <c r="AS16" s="332"/>
      <c r="AT16" s="303" t="s">
        <v>68</v>
      </c>
      <c r="AU16" s="304"/>
      <c r="AV16" s="310" t="s">
        <v>39</v>
      </c>
      <c r="AW16" s="311"/>
      <c r="AX16" s="311"/>
      <c r="AY16" s="312"/>
      <c r="AZ16" s="317" t="str">
        <f>IF(入力!P5="","",入力!P5)</f>
        <v>常磐</v>
      </c>
      <c r="BA16" s="318"/>
      <c r="BB16" s="318"/>
      <c r="BC16" s="318"/>
      <c r="BD16" s="318"/>
      <c r="BE16" s="318"/>
      <c r="BF16" s="371" t="s">
        <v>40</v>
      </c>
    </row>
    <row r="17" spans="3:58" ht="4.5" customHeight="1">
      <c r="C17" s="369"/>
      <c r="D17" s="314"/>
      <c r="E17" s="314"/>
      <c r="F17" s="314"/>
      <c r="G17" s="315"/>
      <c r="H17" s="327" t="str">
        <f>IF(入力!C3="","",入力!C3)</f>
        <v>大津ケ丘ジュニアＶＢＣ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>IF(入力!J3="","","("&amp;入力!J3&amp;")")</f>
        <v>(女子)</v>
      </c>
      <c r="V17" s="323"/>
      <c r="W17" s="323"/>
      <c r="X17" s="324"/>
      <c r="Y17" s="353">
        <f>IF(入力!C4="","",入力!C4)</f>
        <v>431027620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5"/>
      <c r="AK17" s="306"/>
      <c r="AL17" s="306"/>
      <c r="AM17" s="307"/>
      <c r="AN17" s="333"/>
      <c r="AO17" s="334"/>
      <c r="AP17" s="334"/>
      <c r="AQ17" s="334"/>
      <c r="AR17" s="334"/>
      <c r="AS17" s="334"/>
      <c r="AT17" s="306"/>
      <c r="AU17" s="307"/>
      <c r="AV17" s="313"/>
      <c r="AW17" s="314"/>
      <c r="AX17" s="314"/>
      <c r="AY17" s="315"/>
      <c r="AZ17" s="319"/>
      <c r="BA17" s="320"/>
      <c r="BB17" s="320"/>
      <c r="BC17" s="320"/>
      <c r="BD17" s="320"/>
      <c r="BE17" s="320"/>
      <c r="BF17" s="372"/>
    </row>
    <row r="18" spans="3:58" ht="16.5" customHeight="1">
      <c r="C18" s="370"/>
      <c r="D18" s="296"/>
      <c r="E18" s="296"/>
      <c r="F18" s="296"/>
      <c r="G18" s="316"/>
      <c r="H18" s="329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25"/>
      <c r="V18" s="325"/>
      <c r="W18" s="325"/>
      <c r="X18" s="326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08"/>
      <c r="AK18" s="283"/>
      <c r="AL18" s="283"/>
      <c r="AM18" s="309"/>
      <c r="AN18" s="335"/>
      <c r="AO18" s="336"/>
      <c r="AP18" s="336"/>
      <c r="AQ18" s="336"/>
      <c r="AR18" s="336"/>
      <c r="AS18" s="336"/>
      <c r="AT18" s="283"/>
      <c r="AU18" s="309"/>
      <c r="AV18" s="297"/>
      <c r="AW18" s="296"/>
      <c r="AX18" s="296"/>
      <c r="AY18" s="316"/>
      <c r="AZ18" s="321" t="str">
        <f>IF(入力!AE5="","",入力!AE5)</f>
        <v>柏</v>
      </c>
      <c r="BA18" s="322"/>
      <c r="BB18" s="322"/>
      <c r="BC18" s="322"/>
      <c r="BD18" s="322"/>
      <c r="BE18" s="322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1"/>
    </row>
    <row r="20" spans="3:58" ht="15" customHeight="1">
      <c r="C20" s="286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5">
        <f>IF(入力!J7="","",入力!J7)</f>
        <v>11464</v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>
        <f>IF(入力!J9="","",入力!J9)</f>
        <v>15963</v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5"/>
    </row>
    <row r="21" spans="3:58" ht="15" customHeight="1">
      <c r="C21" s="286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5" t="str">
        <f>IF(入力!M7="","",入力!M7)</f>
        <v>091C0183802</v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 t="str">
        <f>IF(入力!M9="","",入力!M9)</f>
        <v/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/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5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ナカジマ　トモヤ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82" t="s">
        <v>45</v>
      </c>
      <c r="S22" s="287"/>
      <c r="T22" s="289">
        <f>IF(入力!AT7="","",入力!AT7)</f>
        <v>58</v>
      </c>
      <c r="U22" s="290"/>
      <c r="V22" s="291"/>
      <c r="W22" s="282" t="s">
        <v>46</v>
      </c>
      <c r="X22" s="282"/>
      <c r="Y22" s="282"/>
      <c r="Z22" s="14" t="s">
        <v>72</v>
      </c>
      <c r="AA22" s="15"/>
      <c r="AB22" s="287" t="str">
        <f>IF(入力!R7="","",入力!R7)</f>
        <v>２７７</v>
      </c>
      <c r="AC22" s="287"/>
      <c r="AD22" s="287"/>
      <c r="AE22" s="287"/>
      <c r="AF22" s="16" t="s">
        <v>73</v>
      </c>
      <c r="AG22" s="287" t="str">
        <f>IF(入力!W7="","",入力!W7)</f>
        <v>０９２１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82" t="s">
        <v>47</v>
      </c>
      <c r="AV22" s="287"/>
      <c r="AW22" s="287"/>
      <c r="AX22" s="17" t="s">
        <v>74</v>
      </c>
      <c r="AY22" s="287" t="str">
        <f>IF(入力!AL7="","",入力!AL7)</f>
        <v>０４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0" t="s">
        <v>48</v>
      </c>
      <c r="D23" s="296"/>
      <c r="E23" s="296"/>
      <c r="F23" s="296"/>
      <c r="G23" s="316"/>
      <c r="H23" s="345" t="str">
        <f>IF(入力!C8="","",入力!C8&amp;"　"&amp;入力!E8)</f>
        <v>中島　智也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6"/>
      <c r="S23" s="296"/>
      <c r="T23" s="292"/>
      <c r="U23" s="293"/>
      <c r="V23" s="294"/>
      <c r="W23" s="283"/>
      <c r="X23" s="283"/>
      <c r="Y23" s="283"/>
      <c r="Z23" s="329" t="str">
        <f>IF(入力!P8="","",入力!P8)</f>
        <v>柏市大津ケ丘１－１５－４</v>
      </c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80"/>
      <c r="AU23" s="296"/>
      <c r="AV23" s="296"/>
      <c r="AW23" s="296"/>
      <c r="AX23" s="297" t="str">
        <f>IF(入力!AK8="","",入力!AK8)</f>
        <v>７１９１</v>
      </c>
      <c r="AY23" s="296"/>
      <c r="AZ23" s="296"/>
      <c r="BA23" s="296"/>
      <c r="BB23" s="19" t="s">
        <v>76</v>
      </c>
      <c r="BC23" s="296" t="str">
        <f>IF(入力!AP8="","",入力!AP8)</f>
        <v>２４４５</v>
      </c>
      <c r="BD23" s="296"/>
      <c r="BE23" s="296"/>
      <c r="BF23" s="298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ナカジマ　ヨウコ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82" t="s">
        <v>45</v>
      </c>
      <c r="S24" s="287"/>
      <c r="T24" s="289">
        <f>IF(入力!AT9="","",入力!AT9)</f>
        <v>59</v>
      </c>
      <c r="U24" s="290"/>
      <c r="V24" s="291"/>
      <c r="W24" s="282" t="s">
        <v>46</v>
      </c>
      <c r="X24" s="282"/>
      <c r="Y24" s="282"/>
      <c r="Z24" s="14" t="s">
        <v>72</v>
      </c>
      <c r="AA24" s="15"/>
      <c r="AB24" s="287" t="str">
        <f>IF(入力!R9="","",入力!R9)</f>
        <v>２７７</v>
      </c>
      <c r="AC24" s="287"/>
      <c r="AD24" s="287"/>
      <c r="AE24" s="287"/>
      <c r="AF24" s="16" t="s">
        <v>73</v>
      </c>
      <c r="AG24" s="287" t="str">
        <f>IF(入力!W9="","",入力!W9)</f>
        <v>０９２１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82" t="s">
        <v>47</v>
      </c>
      <c r="AV24" s="287"/>
      <c r="AW24" s="287"/>
      <c r="AX24" s="17" t="s">
        <v>74</v>
      </c>
      <c r="AY24" s="287" t="str">
        <f>IF(入力!AL9="","",入力!AL9)</f>
        <v>０４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0" t="s">
        <v>78</v>
      </c>
      <c r="D25" s="296"/>
      <c r="E25" s="296"/>
      <c r="F25" s="296"/>
      <c r="G25" s="316"/>
      <c r="H25" s="345" t="str">
        <f>IF(入力!C10="","",入力!C10&amp;"　"&amp;入力!E10)</f>
        <v>中島　容子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6"/>
      <c r="S25" s="296"/>
      <c r="T25" s="292"/>
      <c r="U25" s="293"/>
      <c r="V25" s="294"/>
      <c r="W25" s="283"/>
      <c r="X25" s="283"/>
      <c r="Y25" s="283"/>
      <c r="Z25" s="329" t="str">
        <f>IF(入力!P10="","",入力!P10)</f>
        <v>柏市大津ケ丘１－１５－４</v>
      </c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80"/>
      <c r="AU25" s="296"/>
      <c r="AV25" s="296"/>
      <c r="AW25" s="296"/>
      <c r="AX25" s="297" t="str">
        <f>IF(入力!AK10="","",入力!AK10)</f>
        <v>７１９１</v>
      </c>
      <c r="AY25" s="296"/>
      <c r="AZ25" s="296"/>
      <c r="BA25" s="296"/>
      <c r="BB25" s="19" t="s">
        <v>76</v>
      </c>
      <c r="BC25" s="296" t="str">
        <f>IF(入力!AP10="","",入力!AP10)</f>
        <v>２４４５</v>
      </c>
      <c r="BD25" s="296"/>
      <c r="BE25" s="296"/>
      <c r="BF25" s="298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ヨシイ　マリコ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82" t="s">
        <v>45</v>
      </c>
      <c r="S26" s="287"/>
      <c r="T26" s="289">
        <f>IF(入力!AT11="","",入力!AT11)</f>
        <v>41</v>
      </c>
      <c r="U26" s="290"/>
      <c r="V26" s="291"/>
      <c r="W26" s="282" t="s">
        <v>46</v>
      </c>
      <c r="X26" s="282"/>
      <c r="Y26" s="282"/>
      <c r="Z26" s="14" t="s">
        <v>72</v>
      </c>
      <c r="AA26" s="15"/>
      <c r="AB26" s="287" t="str">
        <f>IF(入力!R11="","",入力!R11)</f>
        <v>２７０</v>
      </c>
      <c r="AC26" s="287"/>
      <c r="AD26" s="287"/>
      <c r="AE26" s="287"/>
      <c r="AF26" s="16" t="s">
        <v>73</v>
      </c>
      <c r="AG26" s="287" t="str">
        <f>IF(入力!W11="","",入力!W11)</f>
        <v>１１７８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82" t="s">
        <v>47</v>
      </c>
      <c r="AV26" s="287"/>
      <c r="AW26" s="287"/>
      <c r="AX26" s="17" t="s">
        <v>74</v>
      </c>
      <c r="AY26" s="287" t="str">
        <f>IF(入力!AL11="","",入力!AL11)</f>
        <v>０９０</v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0" t="s">
        <v>79</v>
      </c>
      <c r="D27" s="296"/>
      <c r="E27" s="296"/>
      <c r="F27" s="296"/>
      <c r="G27" s="316"/>
      <c r="H27" s="345" t="str">
        <f>IF(入力!C12="","",入力!C12&amp;"　"&amp;入力!E12)</f>
        <v>吉井　真梨子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6"/>
      <c r="S27" s="296"/>
      <c r="T27" s="292"/>
      <c r="U27" s="293"/>
      <c r="V27" s="294"/>
      <c r="W27" s="283"/>
      <c r="X27" s="283"/>
      <c r="Y27" s="283"/>
      <c r="Z27" s="329" t="str">
        <f>IF(入力!P12="","",入力!P12)</f>
        <v>我孫子市南青山１２－２１</v>
      </c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80"/>
      <c r="AU27" s="296"/>
      <c r="AV27" s="296"/>
      <c r="AW27" s="296"/>
      <c r="AX27" s="297" t="str">
        <f>IF(入力!AK12="","",入力!AK12)</f>
        <v>７２０８</v>
      </c>
      <c r="AY27" s="296"/>
      <c r="AZ27" s="296"/>
      <c r="BA27" s="296"/>
      <c r="BB27" s="19" t="s">
        <v>76</v>
      </c>
      <c r="BC27" s="296" t="str">
        <f>IF(入力!AP12="","",入力!AP12)</f>
        <v>５５８１</v>
      </c>
      <c r="BD27" s="296"/>
      <c r="BE27" s="296"/>
      <c r="BF27" s="298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ナカジマ　トモヤ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82" t="s">
        <v>45</v>
      </c>
      <c r="S28" s="287"/>
      <c r="T28" s="289">
        <f>IF(入力!AT15="","",入力!AT15)</f>
        <v>58</v>
      </c>
      <c r="U28" s="290"/>
      <c r="V28" s="291"/>
      <c r="W28" s="282" t="s">
        <v>46</v>
      </c>
      <c r="X28" s="282"/>
      <c r="Y28" s="282"/>
      <c r="Z28" s="14" t="s">
        <v>72</v>
      </c>
      <c r="AA28" s="15"/>
      <c r="AB28" s="287" t="str">
        <f>IF(入力!R15="","",入力!R15)</f>
        <v>２７７</v>
      </c>
      <c r="AC28" s="287"/>
      <c r="AD28" s="287"/>
      <c r="AE28" s="287"/>
      <c r="AF28" s="16" t="s">
        <v>73</v>
      </c>
      <c r="AG28" s="287" t="str">
        <f>IF(入力!W15="","",入力!W15)</f>
        <v>０９２１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82" t="s">
        <v>47</v>
      </c>
      <c r="AV28" s="287"/>
      <c r="AW28" s="287"/>
      <c r="AX28" s="17" t="s">
        <v>74</v>
      </c>
      <c r="AY28" s="287" t="str">
        <f>IF(入力!AL15="","",入力!AL15)</f>
        <v>０４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5" t="str">
        <f>IF(入力!C16="","",入力!C16&amp;"　"&amp;入力!E16)</f>
        <v>中島　智也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4"/>
      <c r="S29" s="374"/>
      <c r="T29" s="382"/>
      <c r="U29" s="383"/>
      <c r="V29" s="384"/>
      <c r="W29" s="381"/>
      <c r="X29" s="381"/>
      <c r="Y29" s="381"/>
      <c r="Z29" s="398" t="str">
        <f>IF(入力!P16="","",入力!P16)</f>
        <v>柏市大津ケ丘１－１５－４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4"/>
      <c r="AV29" s="374"/>
      <c r="AW29" s="374"/>
      <c r="AX29" s="401" t="str">
        <f>IF(入力!AK16="","",入力!AK16)</f>
        <v>７１９１</v>
      </c>
      <c r="AY29" s="374"/>
      <c r="AZ29" s="374"/>
      <c r="BA29" s="374"/>
      <c r="BB29" s="73" t="s">
        <v>76</v>
      </c>
      <c r="BC29" s="374" t="str">
        <f>IF(入力!AP16="","",入力!AP16)</f>
        <v>２４４５</v>
      </c>
      <c r="BD29" s="374"/>
      <c r="BE29" s="374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コンゴウジ　ミウ
金剛寺　未羽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 t="str">
        <f>IF(入力!G25="","",入力!G25)</f>
        <v>6年</v>
      </c>
      <c r="R34" s="391"/>
      <c r="S34" s="392"/>
      <c r="T34" s="409" t="str">
        <f>IF(入力!I25="","",入力!I25)</f>
        <v>高野山小学校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514382025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142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イトウ　アヤカ
伊東　彩夏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 t="str">
        <f>IF(入力!G27="","",入力!G27)</f>
        <v>6年</v>
      </c>
      <c r="R36" s="391"/>
      <c r="S36" s="392"/>
      <c r="T36" s="409" t="str">
        <f>IF(入力!I27="","",入力!I27)</f>
        <v>我孫子第2小学校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514805561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162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ナカムラ　ユナ
中村　結菜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 t="str">
        <f>IF(入力!G29="","",入力!G29)</f>
        <v>6年</v>
      </c>
      <c r="R38" s="391"/>
      <c r="S38" s="392"/>
      <c r="T38" s="409" t="str">
        <f>IF(入力!I29="","",入力!I29)</f>
        <v>高野山小学校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515452824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159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アオキ　コナツ
青木　小夏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 t="str">
        <f>IF(入力!G31="","",入力!G31)</f>
        <v>6年</v>
      </c>
      <c r="R40" s="391"/>
      <c r="S40" s="392"/>
      <c r="T40" s="409" t="str">
        <f>IF(入力!I31="","",入力!I31)</f>
        <v>我孫子第2小学校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515986581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157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オオサワ　タツキ
大澤　妙月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 t="str">
        <f>IF(入力!G33="","",入力!G33)</f>
        <v>6年</v>
      </c>
      <c r="R42" s="391"/>
      <c r="S42" s="392"/>
      <c r="T42" s="409" t="str">
        <f>IF(入力!I33="","",入力!I33)</f>
        <v>高野山小学校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516664002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139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クマガイ　ミナミ
熊谷　美南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 t="str">
        <f>IF(入力!G35="","",入力!G35)</f>
        <v>6年</v>
      </c>
      <c r="R44" s="391"/>
      <c r="S44" s="392"/>
      <c r="T44" s="409" t="str">
        <f>IF(入力!I35="","",入力!I35)</f>
        <v>中原小学校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514317244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149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ナツメ　コトミ
夏目　采実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 t="str">
        <f>IF(入力!G37="","",入力!G37)</f>
        <v>5年</v>
      </c>
      <c r="R46" s="391"/>
      <c r="S46" s="392"/>
      <c r="T46" s="409" t="str">
        <f>IF(入力!I37="","",入力!I37)</f>
        <v>柏第5小学校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513457999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144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タナカ　ユウカ
田中　悠花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 t="str">
        <f>IF(入力!G39="","",入力!G39)</f>
        <v>5年</v>
      </c>
      <c r="R48" s="391"/>
      <c r="S48" s="392"/>
      <c r="T48" s="409" t="str">
        <f>IF(入力!I39="","",入力!I39)</f>
        <v>我孫子第3小学校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514383673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134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マツモト　アスカ
松本　明日翔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 t="str">
        <f>IF(入力!G41="","",入力!G41)</f>
        <v>5年</v>
      </c>
      <c r="R50" s="391"/>
      <c r="S50" s="392"/>
      <c r="T50" s="409" t="str">
        <f>IF(入力!I41="","",入力!I41)</f>
        <v>柏第7小学校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514268311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148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ワタナベ　ユキ
渡辺　有紀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>5年</v>
      </c>
      <c r="R52" s="391"/>
      <c r="S52" s="392"/>
      <c r="T52" s="409" t="str">
        <f>IF(入力!I43="","",入力!I43)</f>
        <v>我孫子第2小学校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515954458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146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>
        <f>IF(入力!B45="","",入力!B45)</f>
        <v>11</v>
      </c>
      <c r="D54" s="417"/>
      <c r="E54" s="418"/>
      <c r="F54" s="403" t="str">
        <f>IF(入力!C46="","",入力!C45&amp;"　"&amp;入力!E45&amp;"
"&amp;入力!C46&amp;"　"&amp;入力!E46)</f>
        <v>ハタノ　サキ
畑野　紗希</v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>5年</v>
      </c>
      <c r="R54" s="391"/>
      <c r="S54" s="392"/>
      <c r="T54" s="409" t="str">
        <f>IF(入力!I45="","",入力!I45)</f>
        <v>高野山小学校</v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>
        <f>IF(入力!M45="","",入力!M45)</f>
        <v>515963202</v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>
        <f>IF(入力!P45="","",入力!P45)</f>
        <v>143</v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>
        <f>IF(入力!B47="","",入力!B47)</f>
        <v>12</v>
      </c>
      <c r="D56" s="417"/>
      <c r="E56" s="418"/>
      <c r="F56" s="403" t="str">
        <f>IF(入力!C48="","",入力!C47&amp;"　"&amp;入力!E47&amp;"
"&amp;入力!C48&amp;"　"&amp;入力!E48)</f>
        <v>コンゴウジ　ノア
金剛寺　乃葵</v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>4年</v>
      </c>
      <c r="R56" s="391"/>
      <c r="S56" s="392"/>
      <c r="T56" s="409" t="str">
        <f>IF(入力!I47="","",入力!I47)</f>
        <v>高野山小学校</v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>
        <f>IF(入力!M47="","",入力!M47)</f>
        <v>514382159</v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>
        <f>IF(入力!P47="","",入力!P47)</f>
        <v>130</v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大津ケ丘ジュニアＶＢＣ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431027620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中島　智也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507345983</v>
      </c>
      <c r="H7" s="265"/>
      <c r="I7" s="265"/>
      <c r="J7" s="265">
        <f>IF(入力!J7="","",入力!J7)</f>
        <v>11464</v>
      </c>
      <c r="K7" s="265"/>
      <c r="L7" s="265"/>
      <c r="M7" s="265" t="str">
        <f>IF(入力!M7="","",入力!M7)</f>
        <v>091C0183802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中島　容子</v>
      </c>
      <c r="D9" s="276"/>
      <c r="E9" s="276"/>
      <c r="F9" s="276"/>
      <c r="G9" s="265">
        <f>IF(入力!G9="","",入力!G9)</f>
        <v>507348705</v>
      </c>
      <c r="H9" s="265"/>
      <c r="I9" s="265"/>
      <c r="J9" s="265">
        <f>IF(入力!J9="","",入力!J9)</f>
        <v>15963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吉井　真梨子</v>
      </c>
      <c r="D11" s="276"/>
      <c r="E11" s="276"/>
      <c r="F11" s="276"/>
      <c r="G11" s="265">
        <f>IF(入力!G11="","",入力!G11)</f>
        <v>516031381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中島　容子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中島　智也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柏市大津ケ丘１－１５－４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０４-７１９１-２４４５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90－8042－8361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金剛寺　未羽</v>
      </c>
      <c r="D25" s="276"/>
      <c r="E25" s="276"/>
      <c r="F25" s="276"/>
      <c r="G25" s="263" t="str">
        <f>IF(入力!G25="","",入力!G25)</f>
        <v>6年</v>
      </c>
      <c r="H25" s="263" t="str">
        <f>IF(入力!H25="","",入力!H25)</f>
        <v/>
      </c>
      <c r="I25" s="263" t="str">
        <f>IF(入力!I25="","",入力!I25)</f>
        <v>高野山小学校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514382025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伊東　彩夏</v>
      </c>
      <c r="D27" s="276"/>
      <c r="E27" s="276"/>
      <c r="F27" s="276"/>
      <c r="G27" s="263" t="str">
        <f>IF(入力!G27="","",入力!G27)</f>
        <v>6年</v>
      </c>
      <c r="H27" s="263" t="str">
        <f>IF(入力!H27="","",入力!H27)</f>
        <v/>
      </c>
      <c r="I27" s="263" t="str">
        <f>IF(入力!I27="","",入力!I27)</f>
        <v>我孫子第2小学校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514805561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中村　結菜</v>
      </c>
      <c r="D29" s="276"/>
      <c r="E29" s="276"/>
      <c r="F29" s="276"/>
      <c r="G29" s="263" t="str">
        <f>IF(入力!G29="","",入力!G29)</f>
        <v>6年</v>
      </c>
      <c r="H29" s="263" t="str">
        <f>IF(入力!H29="","",入力!H29)</f>
        <v/>
      </c>
      <c r="I29" s="263" t="str">
        <f>IF(入力!I29="","",入力!I29)</f>
        <v>高野山小学校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515452824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青木　小夏</v>
      </c>
      <c r="D31" s="276"/>
      <c r="E31" s="276"/>
      <c r="F31" s="276"/>
      <c r="G31" s="263" t="str">
        <f>IF(入力!G31="","",入力!G31)</f>
        <v>6年</v>
      </c>
      <c r="H31" s="263" t="str">
        <f>IF(入力!H31="","",入力!H31)</f>
        <v/>
      </c>
      <c r="I31" s="263" t="str">
        <f>IF(入力!I31="","",入力!I31)</f>
        <v>我孫子第2小学校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515986581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大澤　妙月</v>
      </c>
      <c r="D33" s="276"/>
      <c r="E33" s="276"/>
      <c r="F33" s="276"/>
      <c r="G33" s="263" t="str">
        <f>IF(入力!G33="","",入力!G33)</f>
        <v>6年</v>
      </c>
      <c r="H33" s="263" t="str">
        <f>IF(入力!H33="","",入力!H33)</f>
        <v/>
      </c>
      <c r="I33" s="263" t="str">
        <f>IF(入力!I33="","",入力!I33)</f>
        <v>高野山小学校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516664002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熊谷　美南</v>
      </c>
      <c r="D35" s="276"/>
      <c r="E35" s="276"/>
      <c r="F35" s="276"/>
      <c r="G35" s="263" t="str">
        <f>IF(入力!G35="","",入力!G35)</f>
        <v>6年</v>
      </c>
      <c r="H35" s="263" t="str">
        <f>IF(入力!H35="","",入力!H35)</f>
        <v/>
      </c>
      <c r="I35" s="263" t="str">
        <f>IF(入力!I35="","",入力!I35)</f>
        <v>中原小学校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514317244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夏目　采実</v>
      </c>
      <c r="D37" s="276"/>
      <c r="E37" s="276"/>
      <c r="F37" s="276"/>
      <c r="G37" s="263" t="str">
        <f>IF(入力!G37="","",入力!G37)</f>
        <v>5年</v>
      </c>
      <c r="H37" s="263" t="str">
        <f>IF(入力!H37="","",入力!H37)</f>
        <v/>
      </c>
      <c r="I37" s="263" t="str">
        <f>IF(入力!I37="","",入力!I37)</f>
        <v>柏第5小学校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513457999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田中　悠花</v>
      </c>
      <c r="D39" s="276"/>
      <c r="E39" s="276"/>
      <c r="F39" s="276"/>
      <c r="G39" s="263" t="str">
        <f>IF(入力!G39="","",入力!G39)</f>
        <v>5年</v>
      </c>
      <c r="H39" s="263" t="str">
        <f>IF(入力!H39="","",入力!H39)</f>
        <v/>
      </c>
      <c r="I39" s="263" t="str">
        <f>IF(入力!I39="","",入力!I39)</f>
        <v>我孫子第3小学校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514383673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松本　明日翔</v>
      </c>
      <c r="D41" s="276"/>
      <c r="E41" s="276"/>
      <c r="F41" s="276"/>
      <c r="G41" s="263" t="str">
        <f>IF(入力!G41="","",入力!G41)</f>
        <v>5年</v>
      </c>
      <c r="H41" s="263" t="str">
        <f>IF(入力!H41="","",入力!H41)</f>
        <v/>
      </c>
      <c r="I41" s="263" t="str">
        <f>IF(入力!I41="","",入力!I41)</f>
        <v>柏第7小学校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514268311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渡辺　有紀</v>
      </c>
      <c r="D43" s="276"/>
      <c r="E43" s="276"/>
      <c r="F43" s="276"/>
      <c r="G43" s="263" t="str">
        <f>IF(入力!G43="","",入力!G43)</f>
        <v>5年</v>
      </c>
      <c r="H43" s="263" t="str">
        <f>IF(入力!H43="","",入力!H43)</f>
        <v/>
      </c>
      <c r="I43" s="263" t="str">
        <f>IF(入力!I43="","",入力!I43)</f>
        <v>我孫子第2小学校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515954458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畑野　紗希</v>
      </c>
      <c r="D45" s="276"/>
      <c r="E45" s="276"/>
      <c r="F45" s="276"/>
      <c r="G45" s="263" t="str">
        <f>IF(入力!G45="","",入力!G45)</f>
        <v>5年</v>
      </c>
      <c r="H45" s="263" t="str">
        <f>IF(入力!H45="","",入力!H45)</f>
        <v/>
      </c>
      <c r="I45" s="263" t="str">
        <f>IF(入力!I45="","",入力!I45)</f>
        <v>高野山小学校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515963202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金剛寺　乃葵</v>
      </c>
      <c r="D47" s="276"/>
      <c r="E47" s="276"/>
      <c r="F47" s="276"/>
      <c r="G47" s="263" t="str">
        <f>IF(入力!G47="","",入力!G47)</f>
        <v>4年</v>
      </c>
      <c r="H47" s="263" t="str">
        <f>IF(入力!H47="","",入力!H47)</f>
        <v/>
      </c>
      <c r="I47" s="263" t="str">
        <f>IF(入力!I47="","",入力!I47)</f>
        <v>高野山小学校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514382159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大津ケ丘ジュニアＶＢＣ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431027620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中島　智也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507345983</v>
      </c>
      <c r="H7" s="265"/>
      <c r="I7" s="265"/>
      <c r="J7" s="265">
        <f>IF(入力!J7="","",入力!J7)</f>
        <v>11464</v>
      </c>
      <c r="K7" s="265"/>
      <c r="L7" s="265"/>
      <c r="M7" s="265" t="str">
        <f>IF(入力!M7="","",入力!M7)</f>
        <v>091C0183802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中島　容子</v>
      </c>
      <c r="D9" s="276"/>
      <c r="E9" s="276"/>
      <c r="F9" s="276"/>
      <c r="G9" s="265">
        <f>IF(入力!G9="","",入力!G9)</f>
        <v>507348705</v>
      </c>
      <c r="H9" s="265"/>
      <c r="I9" s="265"/>
      <c r="J9" s="265">
        <f>IF(入力!J9="","",入力!J9)</f>
        <v>15963</v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吉井　真梨子</v>
      </c>
      <c r="D11" s="276"/>
      <c r="E11" s="276"/>
      <c r="F11" s="276"/>
      <c r="G11" s="265">
        <f>IF(入力!G11="","",入力!G11)</f>
        <v>516031381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中島　容子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中島　智也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柏市大津ケ丘１－１５－４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０４-７１９１-２４４５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90－8042－8361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金剛寺　未羽</v>
      </c>
      <c r="D25" s="276"/>
      <c r="E25" s="276"/>
      <c r="F25" s="276"/>
      <c r="G25" s="263" t="str">
        <f>IF(入力!G25="","",入力!G25)</f>
        <v>6年</v>
      </c>
      <c r="H25" s="263" t="str">
        <f>IF(入力!H25="","",入力!H25)</f>
        <v/>
      </c>
      <c r="I25" s="263" t="str">
        <f>IF(入力!I25="","",入力!I25)</f>
        <v>高野山小学校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514382025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伊東　彩夏</v>
      </c>
      <c r="D27" s="276"/>
      <c r="E27" s="276"/>
      <c r="F27" s="276"/>
      <c r="G27" s="263" t="str">
        <f>IF(入力!G27="","",入力!G27)</f>
        <v>6年</v>
      </c>
      <c r="H27" s="263" t="str">
        <f>IF(入力!H27="","",入力!H27)</f>
        <v/>
      </c>
      <c r="I27" s="263" t="str">
        <f>IF(入力!I27="","",入力!I27)</f>
        <v>我孫子第2小学校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514805561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中村　結菜</v>
      </c>
      <c r="D29" s="276"/>
      <c r="E29" s="276"/>
      <c r="F29" s="276"/>
      <c r="G29" s="263" t="str">
        <f>IF(入力!G29="","",入力!G29)</f>
        <v>6年</v>
      </c>
      <c r="H29" s="263" t="str">
        <f>IF(入力!H29="","",入力!H29)</f>
        <v/>
      </c>
      <c r="I29" s="263" t="str">
        <f>IF(入力!I29="","",入力!I29)</f>
        <v>高野山小学校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515452824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青木　小夏</v>
      </c>
      <c r="D31" s="276"/>
      <c r="E31" s="276"/>
      <c r="F31" s="276"/>
      <c r="G31" s="263" t="str">
        <f>IF(入力!G31="","",入力!G31)</f>
        <v>6年</v>
      </c>
      <c r="H31" s="263" t="str">
        <f>IF(入力!H31="","",入力!H31)</f>
        <v/>
      </c>
      <c r="I31" s="263" t="str">
        <f>IF(入力!I31="","",入力!I31)</f>
        <v>我孫子第2小学校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515986581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大澤　妙月</v>
      </c>
      <c r="D33" s="276"/>
      <c r="E33" s="276"/>
      <c r="F33" s="276"/>
      <c r="G33" s="263" t="str">
        <f>IF(入力!G33="","",入力!G33)</f>
        <v>6年</v>
      </c>
      <c r="H33" s="263" t="str">
        <f>IF(入力!H33="","",入力!H33)</f>
        <v/>
      </c>
      <c r="I33" s="263" t="str">
        <f>IF(入力!I33="","",入力!I33)</f>
        <v>高野山小学校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516664002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熊谷　美南</v>
      </c>
      <c r="D35" s="276"/>
      <c r="E35" s="276"/>
      <c r="F35" s="276"/>
      <c r="G35" s="263" t="str">
        <f>IF(入力!G35="","",入力!G35)</f>
        <v>6年</v>
      </c>
      <c r="H35" s="263" t="str">
        <f>IF(入力!H35="","",入力!H35)</f>
        <v/>
      </c>
      <c r="I35" s="263" t="str">
        <f>IF(入力!I35="","",入力!I35)</f>
        <v>中原小学校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514317244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夏目　采実</v>
      </c>
      <c r="D37" s="276"/>
      <c r="E37" s="276"/>
      <c r="F37" s="276"/>
      <c r="G37" s="263" t="str">
        <f>IF(入力!G37="","",入力!G37)</f>
        <v>5年</v>
      </c>
      <c r="H37" s="263" t="str">
        <f>IF(入力!H37="","",入力!H37)</f>
        <v/>
      </c>
      <c r="I37" s="263" t="str">
        <f>IF(入力!I37="","",入力!I37)</f>
        <v>柏第5小学校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513457999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田中　悠花</v>
      </c>
      <c r="D39" s="276"/>
      <c r="E39" s="276"/>
      <c r="F39" s="276"/>
      <c r="G39" s="263" t="str">
        <f>IF(入力!G39="","",入力!G39)</f>
        <v>5年</v>
      </c>
      <c r="H39" s="263" t="str">
        <f>IF(入力!H39="","",入力!H39)</f>
        <v/>
      </c>
      <c r="I39" s="263" t="str">
        <f>IF(入力!I39="","",入力!I39)</f>
        <v>我孫子第3小学校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514383673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松本　明日翔</v>
      </c>
      <c r="D41" s="276"/>
      <c r="E41" s="276"/>
      <c r="F41" s="276"/>
      <c r="G41" s="263" t="str">
        <f>IF(入力!G41="","",入力!G41)</f>
        <v>5年</v>
      </c>
      <c r="H41" s="263" t="str">
        <f>IF(入力!H41="","",入力!H41)</f>
        <v/>
      </c>
      <c r="I41" s="263" t="str">
        <f>IF(入力!I41="","",入力!I41)</f>
        <v>柏第7小学校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514268311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渡辺　有紀</v>
      </c>
      <c r="D43" s="276"/>
      <c r="E43" s="276"/>
      <c r="F43" s="276"/>
      <c r="G43" s="263" t="str">
        <f>IF(入力!G43="","",入力!G43)</f>
        <v>5年</v>
      </c>
      <c r="H43" s="263" t="str">
        <f>IF(入力!H43="","",入力!H43)</f>
        <v/>
      </c>
      <c r="I43" s="263" t="str">
        <f>IF(入力!I43="","",入力!I43)</f>
        <v>我孫子第2小学校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515954458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畑野　紗希</v>
      </c>
      <c r="D45" s="276"/>
      <c r="E45" s="276"/>
      <c r="F45" s="276"/>
      <c r="G45" s="263" t="str">
        <f>IF(入力!G45="","",入力!G45)</f>
        <v>5年</v>
      </c>
      <c r="H45" s="263" t="str">
        <f>IF(入力!H45="","",入力!H45)</f>
        <v/>
      </c>
      <c r="I45" s="263" t="str">
        <f>IF(入力!I45="","",入力!I45)</f>
        <v>高野山小学校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515963202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金剛寺　乃葵</v>
      </c>
      <c r="D47" s="276"/>
      <c r="E47" s="276"/>
      <c r="F47" s="276"/>
      <c r="G47" s="263" t="str">
        <f>IF(入力!G47="","",入力!G47)</f>
        <v>4年</v>
      </c>
      <c r="H47" s="263" t="str">
        <f>IF(入力!H47="","",入力!H47)</f>
        <v/>
      </c>
      <c r="I47" s="263" t="str">
        <f>IF(入力!I47="","",入力!I47)</f>
        <v>高野山小学校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514382159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6</v>
      </c>
      <c r="J5" s="444" t="str">
        <f>IF(入力!A55="","",入力!A55)</f>
        <v xml:space="preserve">いつでも全球全力で！
キャプテン金剛寺を中心に守りと攻撃のバランスのとれたチーム。
関東出場目指し頑張ります。
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大津ケ丘ジュニアＶＢＣ</v>
      </c>
      <c r="C7" s="33" t="str">
        <f>IF(入力!C2="","",入力!C2)</f>
        <v>オオツガオカジュニアブイビーシー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柏</v>
      </c>
      <c r="T7" s="33"/>
      <c r="U7" s="33">
        <f>IF(入力!C4="","",入力!C4)</f>
        <v>431027620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智也</v>
      </c>
      <c r="E16" s="33" t="str">
        <f>IF(入力!C7="","",入力!C7)</f>
        <v>ナカジマ</v>
      </c>
      <c r="F16" s="33" t="str">
        <f>IF(入力!E7="","",入力!E7)</f>
        <v>トモヤ</v>
      </c>
      <c r="G16" s="33">
        <f>IF(入力!G7="","",入力!G7)</f>
        <v>507345983</v>
      </c>
      <c r="H16" s="33">
        <f>IF(入力!J7="","",入力!J7)</f>
        <v>11464</v>
      </c>
      <c r="I16" s="33" t="str">
        <f>IF(入力!M7="","",入力!M7)</f>
        <v>091C0183802</v>
      </c>
      <c r="J16" s="33"/>
      <c r="K16" s="33"/>
      <c r="L16" s="33">
        <f>IF(入力!AT7="","",入力!AT7)</f>
        <v>58</v>
      </c>
      <c r="M16" s="33"/>
      <c r="N16" s="33"/>
      <c r="O16" s="33"/>
      <c r="P16" s="33"/>
      <c r="Q16" s="33"/>
      <c r="R16" s="33" t="str">
        <f>IF(入力!R7="","",入力!R7)</f>
        <v>２７７</v>
      </c>
      <c r="S16" s="33" t="str">
        <f>IF(入力!W7="","",入力!W7)</f>
        <v>０９２１</v>
      </c>
      <c r="T16" s="33" t="str">
        <f>IF(入力!P8="","",入力!P8)</f>
        <v>柏市大津ケ丘１－１５－４</v>
      </c>
      <c r="U16" s="33" t="str">
        <f>IF(入力!AL7="","",入力!AL7)</f>
        <v>０４</v>
      </c>
      <c r="V16" s="33" t="str">
        <f>IF(入力!AK8="","",入力!AK8)</f>
        <v>７１９１</v>
      </c>
      <c r="W16" s="33" t="str">
        <f>IF(入力!AP8="","",入力!AP8)</f>
        <v>２４４５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中島</v>
      </c>
      <c r="D17" s="33" t="str">
        <f>IF(入力!E10="","",入力!E10)</f>
        <v>容子</v>
      </c>
      <c r="E17" s="33" t="str">
        <f>IF(入力!C9="","",入力!C9)</f>
        <v>ナカジマ</v>
      </c>
      <c r="F17" s="33" t="str">
        <f>IF(入力!E9="","",入力!E9)</f>
        <v>ヨウコ</v>
      </c>
      <c r="G17" s="33">
        <f>IF(入力!G9="","",入力!G9)</f>
        <v>507348705</v>
      </c>
      <c r="H17" s="33">
        <f>IF(入力!J9="","",入力!J9)</f>
        <v>15963</v>
      </c>
      <c r="I17" s="33" t="str">
        <f>IF(入力!M9="","",入力!M9)</f>
        <v/>
      </c>
      <c r="J17" s="33"/>
      <c r="K17" s="33"/>
      <c r="L17" s="33">
        <f>IF(入力!AT9="","",入力!AT9)</f>
        <v>59</v>
      </c>
      <c r="M17" s="33"/>
      <c r="N17" s="33"/>
      <c r="O17" s="33"/>
      <c r="P17" s="33"/>
      <c r="Q17" s="33"/>
      <c r="R17" s="33" t="str">
        <f>IF(入力!R9="","",入力!R9)</f>
        <v>２７７</v>
      </c>
      <c r="S17" s="33" t="str">
        <f>IF(入力!W9="","",入力!W9)</f>
        <v>０９２１</v>
      </c>
      <c r="T17" s="33" t="str">
        <f>IF(入力!P10="","",入力!P10)</f>
        <v>柏市大津ケ丘１－１５－４</v>
      </c>
      <c r="U17" s="33" t="str">
        <f>IF(入力!AL9="","",入力!AL9)</f>
        <v>０４</v>
      </c>
      <c r="V17" s="33" t="str">
        <f>IF(入力!AK10="","",入力!AK10)</f>
        <v>７１９１</v>
      </c>
      <c r="W17" s="33" t="str">
        <f>IF(入力!AP10="","",入力!AP10)</f>
        <v>２４４５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吉井</v>
      </c>
      <c r="D20" s="33" t="str">
        <f>IF(入力!E12="","",入力!E12)</f>
        <v>真梨子</v>
      </c>
      <c r="E20" s="33" t="str">
        <f>IF(入力!C11="","",入力!C11)</f>
        <v>ヨシイ</v>
      </c>
      <c r="F20" s="33" t="str">
        <f>IF(入力!E11="","",入力!E11)</f>
        <v>マリコ</v>
      </c>
      <c r="G20" s="33">
        <f>IF(入力!G11="","",入力!G11)</f>
        <v>516031381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41</v>
      </c>
      <c r="M20" s="33"/>
      <c r="N20" s="33"/>
      <c r="O20" s="33"/>
      <c r="P20" s="33"/>
      <c r="Q20" s="33"/>
      <c r="R20" s="33" t="str">
        <f>IF(入力!R11="","",入力!R11)</f>
        <v>２７０</v>
      </c>
      <c r="S20" s="33" t="str">
        <f>IF(入力!W11="","",入力!W11)</f>
        <v>１１７８</v>
      </c>
      <c r="T20" s="33" t="str">
        <f>IF(入力!P12="","",入力!P12)</f>
        <v>我孫子市南青山１２－２１</v>
      </c>
      <c r="U20" s="33" t="str">
        <f>IF(入力!AL11="","",入力!AL11)</f>
        <v>０９０</v>
      </c>
      <c r="V20" s="33" t="str">
        <f>IF(入力!AK12="","",入力!AK12)</f>
        <v>７２０８</v>
      </c>
      <c r="W20" s="33" t="str">
        <f>IF(入力!AP12="","",入力!AP12)</f>
        <v>５５８１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智也</v>
      </c>
      <c r="E22" s="33" t="str">
        <f>IF(入力!C15="","",入力!C15)</f>
        <v>ナカジマ</v>
      </c>
      <c r="F22" s="33" t="str">
        <f>IF(入力!E15="","",入力!E15)</f>
        <v>トモヤ</v>
      </c>
      <c r="G22" s="33"/>
      <c r="H22" s="33"/>
      <c r="I22" s="33"/>
      <c r="J22" s="33"/>
      <c r="K22" s="33"/>
      <c r="L22" s="33">
        <f>IF(入力!AT15="","",入力!AT15)</f>
        <v>58</v>
      </c>
      <c r="M22" s="33"/>
      <c r="N22" s="33">
        <f>IF(入力!C21="","",入力!C21)</f>
        <v>90</v>
      </c>
      <c r="O22" s="33">
        <f>IF(入力!E21="","",入力!E21)</f>
        <v>8042</v>
      </c>
      <c r="P22" s="33">
        <f>IF(入力!G21="","",入力!G21)</f>
        <v>8361</v>
      </c>
      <c r="Q22" s="33"/>
      <c r="R22" s="33" t="str">
        <f>IF(入力!R15="","",入力!R15)</f>
        <v>２７７</v>
      </c>
      <c r="S22" s="33" t="str">
        <f>IF(入力!W15="","",入力!W15)</f>
        <v>０９２１</v>
      </c>
      <c r="T22" s="33" t="str">
        <f>IF(入力!P16="","",入力!P16)</f>
        <v>柏市大津ケ丘１－１５－４</v>
      </c>
      <c r="U22" s="33" t="str">
        <f>IF(入力!AL15="","",入力!AL15)</f>
        <v>０４</v>
      </c>
      <c r="V22" s="33" t="str">
        <f>IF(入力!AK16="","",入力!AK16)</f>
        <v>７１９１</v>
      </c>
      <c r="W22" s="33" t="str">
        <f>IF(入力!AP16="","",入力!AP16)</f>
        <v>２４４５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容子</v>
      </c>
      <c r="E23" s="33" t="str">
        <f>IF(入力!$C$13="","",入力!$C$13)</f>
        <v>ナカジマ</v>
      </c>
      <c r="F23" s="33" t="str">
        <f>IF(入力!$E$13="","",入力!$E$13)</f>
        <v>ヨウコ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金剛寺</v>
      </c>
      <c r="D24" s="75" t="str">
        <f>VLOOKUP($B$51,$A$53:$F$352,4)</f>
        <v>未羽</v>
      </c>
      <c r="E24" s="75" t="str">
        <f>VLOOKUP($B$51,$A$53:$F$352,5)</f>
        <v>コンゴウジ</v>
      </c>
      <c r="F24" s="75" t="str">
        <f>VLOOKUP($B$51,$A$53:$F$352,6)</f>
        <v>ミウ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金剛寺</v>
      </c>
      <c r="D53" s="33" t="str">
        <f>IF(入力!E26="","",入力!E26)</f>
        <v>未羽</v>
      </c>
      <c r="E53" s="33" t="str">
        <f>IF(入力!C25="","",入力!C25)</f>
        <v>コンゴウジ</v>
      </c>
      <c r="F53" s="33" t="str">
        <f>IF(入力!E25="","",入力!E25)</f>
        <v>ミウ</v>
      </c>
      <c r="G53" s="33">
        <f>IF(入力!M25="","",入力!M25)</f>
        <v>514382025</v>
      </c>
      <c r="H53" s="33" t="str">
        <f>IF(入力!I25="","",入力!I25)</f>
        <v>高野山小学校</v>
      </c>
      <c r="I53" s="33" t="str">
        <f>IF(入力!G25="","",入力!G25)</f>
        <v>6年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伊東</v>
      </c>
      <c r="D54" s="33" t="str">
        <f>IF(入力!E28="","",入力!E28)</f>
        <v>彩夏</v>
      </c>
      <c r="E54" s="33" t="str">
        <f>IF(入力!C27="","",入力!C27)</f>
        <v>イトウ</v>
      </c>
      <c r="F54" s="33" t="str">
        <f>IF(入力!E27="","",入力!E27)</f>
        <v>アヤカ</v>
      </c>
      <c r="G54" s="33">
        <f>IF(入力!M27="","",入力!M27)</f>
        <v>514805561</v>
      </c>
      <c r="H54" s="33" t="str">
        <f>IF(入力!I27="","",入力!I27)</f>
        <v>我孫子第2小学校</v>
      </c>
      <c r="I54" s="33" t="str">
        <f>IF(入力!G27="","",入力!G27)</f>
        <v>6年</v>
      </c>
      <c r="J54" s="33">
        <f>IF(入力!P27="","",入力!P27)</f>
        <v>162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中村</v>
      </c>
      <c r="D55" s="33" t="str">
        <f>IF(入力!E30="","",入力!E30)</f>
        <v>結菜</v>
      </c>
      <c r="E55" s="33" t="str">
        <f>IF(入力!C29="","",入力!C29)</f>
        <v>ナカムラ</v>
      </c>
      <c r="F55" s="33" t="str">
        <f>IF(入力!E29="","",入力!E29)</f>
        <v>ユナ</v>
      </c>
      <c r="G55" s="33">
        <f>IF(入力!M29="","",入力!M29)</f>
        <v>515452824</v>
      </c>
      <c r="H55" s="33" t="str">
        <f>IF(入力!I29="","",入力!I29)</f>
        <v>高野山小学校</v>
      </c>
      <c r="I55" s="33" t="str">
        <f>IF(入力!G29="","",入力!G29)</f>
        <v>6年</v>
      </c>
      <c r="J55" s="33">
        <f>IF(入力!P29="","",入力!P29)</f>
        <v>159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青木</v>
      </c>
      <c r="D56" s="33" t="str">
        <f>IF(入力!E32="","",入力!E32)</f>
        <v>小夏</v>
      </c>
      <c r="E56" s="33" t="str">
        <f>IF(入力!C31="","",入力!C31)</f>
        <v>アオキ</v>
      </c>
      <c r="F56" s="33" t="str">
        <f>IF(入力!E31="","",入力!E31)</f>
        <v>コナツ</v>
      </c>
      <c r="G56" s="33">
        <f>IF(入力!M31="","",入力!M31)</f>
        <v>515986581</v>
      </c>
      <c r="H56" s="33" t="str">
        <f>IF(入力!I31="","",入力!I31)</f>
        <v>我孫子第2小学校</v>
      </c>
      <c r="I56" s="33" t="str">
        <f>IF(入力!G31="","",入力!G31)</f>
        <v>6年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大澤</v>
      </c>
      <c r="D57" s="33" t="str">
        <f>IF(入力!E34="","",入力!E34)</f>
        <v>妙月</v>
      </c>
      <c r="E57" s="33" t="str">
        <f>IF(入力!C33="","",入力!C33)</f>
        <v>オオサワ</v>
      </c>
      <c r="F57" s="33" t="str">
        <f>IF(入力!E33="","",入力!E33)</f>
        <v>タツキ</v>
      </c>
      <c r="G57" s="33">
        <f>IF(入力!M33="","",入力!M33)</f>
        <v>516664002</v>
      </c>
      <c r="H57" s="33" t="str">
        <f>IF(入力!I33="","",入力!I33)</f>
        <v>高野山小学校</v>
      </c>
      <c r="I57" s="33" t="str">
        <f>IF(入力!G33="","",入力!G33)</f>
        <v>6年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熊谷</v>
      </c>
      <c r="D58" s="33" t="str">
        <f>IF(入力!E36="","",入力!E36)</f>
        <v>美南</v>
      </c>
      <c r="E58" s="33" t="str">
        <f>IF(入力!C35="","",入力!C35)</f>
        <v>クマガイ</v>
      </c>
      <c r="F58" s="33" t="str">
        <f>IF(入力!E35="","",入力!E35)</f>
        <v>ミナミ</v>
      </c>
      <c r="G58" s="33">
        <f>IF(入力!M35="","",入力!M35)</f>
        <v>514317244</v>
      </c>
      <c r="H58" s="33" t="str">
        <f>IF(入力!I35="","",入力!I35)</f>
        <v>中原小学校</v>
      </c>
      <c r="I58" s="33" t="str">
        <f>IF(入力!G35="","",入力!G35)</f>
        <v>6年</v>
      </c>
      <c r="J58" s="33">
        <f>IF(入力!P35="","",入力!P35)</f>
        <v>149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夏目</v>
      </c>
      <c r="D59" s="33" t="str">
        <f>IF(入力!E38="","",入力!E38)</f>
        <v>采実</v>
      </c>
      <c r="E59" s="33" t="str">
        <f>IF(入力!C37="","",入力!C37)</f>
        <v>ナツメ</v>
      </c>
      <c r="F59" s="33" t="str">
        <f>IF(入力!E37="","",入力!E37)</f>
        <v>コトミ</v>
      </c>
      <c r="G59" s="33">
        <f>IF(入力!M37="","",入力!M37)</f>
        <v>513457999</v>
      </c>
      <c r="H59" s="33" t="str">
        <f>IF(入力!I37="","",入力!I37)</f>
        <v>柏第5小学校</v>
      </c>
      <c r="I59" s="33" t="str">
        <f>IF(入力!G37="","",入力!G37)</f>
        <v>5年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田中</v>
      </c>
      <c r="D60" s="33" t="str">
        <f>IF(入力!E40="","",入力!E40)</f>
        <v>悠花</v>
      </c>
      <c r="E60" s="33" t="str">
        <f>IF(入力!C39="","",入力!C39)</f>
        <v>タナカ</v>
      </c>
      <c r="F60" s="33" t="str">
        <f>IF(入力!E39="","",入力!E39)</f>
        <v>ユウカ</v>
      </c>
      <c r="G60" s="33">
        <f>IF(入力!M39="","",入力!M39)</f>
        <v>514383673</v>
      </c>
      <c r="H60" s="33" t="str">
        <f>IF(入力!I39="","",入力!I39)</f>
        <v>我孫子第3小学校</v>
      </c>
      <c r="I60" s="33" t="str">
        <f>IF(入力!G39="","",入力!G39)</f>
        <v>5年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松本</v>
      </c>
      <c r="D61" s="33" t="str">
        <f>IF(入力!E42="","",入力!E42)</f>
        <v>明日翔</v>
      </c>
      <c r="E61" s="33" t="str">
        <f>IF(入力!C41="","",入力!C41)</f>
        <v>マツモト</v>
      </c>
      <c r="F61" s="33" t="str">
        <f>IF(入力!E41="","",入力!E41)</f>
        <v>アスカ</v>
      </c>
      <c r="G61" s="33">
        <f>IF(入力!M41="","",入力!M41)</f>
        <v>514268311</v>
      </c>
      <c r="H61" s="33" t="str">
        <f>IF(入力!I41="","",入力!I41)</f>
        <v>柏第7小学校</v>
      </c>
      <c r="I61" s="33" t="str">
        <f>IF(入力!G41="","",入力!G41)</f>
        <v>5年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渡辺</v>
      </c>
      <c r="D62" s="33" t="str">
        <f>IF(入力!E44="","",入力!E44)</f>
        <v>有紀</v>
      </c>
      <c r="E62" s="33" t="str">
        <f>IF(入力!C43="","",入力!C43)</f>
        <v>ワタナベ</v>
      </c>
      <c r="F62" s="33" t="str">
        <f>IF(入力!E43="","",入力!E43)</f>
        <v>ユキ</v>
      </c>
      <c r="G62" s="33">
        <f>IF(入力!M43="","",入力!M43)</f>
        <v>515954458</v>
      </c>
      <c r="H62" s="33" t="str">
        <f>IF(入力!I43="","",入力!I43)</f>
        <v>我孫子第2小学校</v>
      </c>
      <c r="I62" s="33" t="str">
        <f>IF(入力!G43="","",入力!G43)</f>
        <v>5年</v>
      </c>
      <c r="J62" s="33">
        <f>IF(入力!P43="","",入力!P43)</f>
        <v>146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畑野</v>
      </c>
      <c r="D63" s="33" t="str">
        <f>IF(入力!E46="","",入力!E46)</f>
        <v>紗希</v>
      </c>
      <c r="E63" s="33" t="str">
        <f>IF(入力!C45="","",入力!C45)</f>
        <v>ハタノ</v>
      </c>
      <c r="F63" s="33" t="str">
        <f>IF(入力!E45="","",入力!E45)</f>
        <v>サキ</v>
      </c>
      <c r="G63" s="33">
        <f>IF(入力!M45="","",入力!M45)</f>
        <v>515963202</v>
      </c>
      <c r="H63" s="33" t="str">
        <f>IF(入力!I45="","",入力!I45)</f>
        <v>高野山小学校</v>
      </c>
      <c r="I63" s="33" t="str">
        <f>IF(入力!G45="","",入力!G45)</f>
        <v>5年</v>
      </c>
      <c r="J63" s="33">
        <f>IF(入力!P45="","",入力!P45)</f>
        <v>143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金剛寺</v>
      </c>
      <c r="D64" s="33" t="str">
        <f>IF(入力!E48="","",入力!E48)</f>
        <v>乃葵</v>
      </c>
      <c r="E64" s="33" t="str">
        <f>IF(入力!C47="","",入力!C47)</f>
        <v>コンゴウジ</v>
      </c>
      <c r="F64" s="33" t="str">
        <f>IF(入力!E47="","",入力!E47)</f>
        <v>ノア</v>
      </c>
      <c r="G64" s="33">
        <f>IF(入力!M47="","",入力!M47)</f>
        <v>514382159</v>
      </c>
      <c r="H64" s="33" t="str">
        <f>IF(入力!I47="","",入力!I47)</f>
        <v>高野山小学校</v>
      </c>
      <c r="I64" s="33" t="str">
        <f>IF(入力!G47="","",入力!G47)</f>
        <v>4年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tomoya nakajima</cp:lastModifiedBy>
  <cp:lastPrinted>2016-05-09T15:17:35Z</cp:lastPrinted>
  <dcterms:created xsi:type="dcterms:W3CDTF">2014-04-05T09:56:00Z</dcterms:created>
  <dcterms:modified xsi:type="dcterms:W3CDTF">2018-09-24T15:25:42Z</dcterms:modified>
</cp:coreProperties>
</file>