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1年度\全国大会\プログラム\"/>
    </mc:Choice>
  </mc:AlternateContent>
  <xr:revisionPtr revIDLastSave="0" documentId="13_ncr:1_{95351D3B-A21B-418D-8430-26B847A674D9}" xr6:coauthVersionLast="46" xr6:coauthVersionMax="46" xr10:uidLastSave="{00000000-0000-0000-0000-000000000000}"/>
  <workbookProtection lockStructure="1"/>
  <bookViews>
    <workbookView xWindow="0" yWindow="1950" windowWidth="28800" windowHeight="1027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<sst xmlns="http://schemas.openxmlformats.org/spreadsheetml/2006/main" count="430" uniqueCount="288">
  <si>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</si>
  <si>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</si>
  <si>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</si>
  <si>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</si>
  <si>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</si>
  <si>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</si>
  <si>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</si>
  <si>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</si>
  <si>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</si>
  <si>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</si>
  <si>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</si>
  <si>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</si>
  <si>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</si>
  <si>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</si>
  <si>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</si>
  <si>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</si>
  <si>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</si>
  <si>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</si>
  <si>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</si>
  <si>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</si>
  <si>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</si>
  <si>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</si>
  <si>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</si>
  <si>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</si>
  <si>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</si>
  <si>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</si>
  <si>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</si>
  <si>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</si>
  <si>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</si>
  <si>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</si>
  <si>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</si>
  <si>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</si>
  <si>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</si>
  <si>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</si>
  <si>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</si>
  <si>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</si>
  <si>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</si>
  <si>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</si>
  <si>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</si>
  <si>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</si>
  <si>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</si>
  <si>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</si>
  <si>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</si>
  <si>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</si>
  <si>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</si>
  <si>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</si>
  <si>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</si>
  <si>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</si>
  <si>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</si>
  <si>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</si>
  <si>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</si>
  <si>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</si>
  <si>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</si>
  <si>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</si>
  <si>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</si>
  <si>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</si>
  <si>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</si>
  <si>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</si>
  <si>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</si>
  <si>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</si>
  <si>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</si>
  <si>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</si>
  <si>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</si>
  <si>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</si>
  <si>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</si>
  <si>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</si>
  <si>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</si>
  <si>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</si>
  <si>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</si>
  <si>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</si>
  <si>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</si>
  <si>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</si>
  <si>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</si>
  <si>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</si>
  <si>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</si>
  <si>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</si>
  <si>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</si>
  <si>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</si>
  <si>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</si>
  <si>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</si>
  <si>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</si>
  <si>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</si>
  <si>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</si>
  <si>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</si>
  <si>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</si>
  <si>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</si>
  <si>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</si>
  <si>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</si>
  <si>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</si>
  <si>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</si>
  <si>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</si>
  <si>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</si>
  <si>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</si>
  <si>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</si>
  <si>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</si>
  <si>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</si>
  <si>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</si>
  <si>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</si>
  <si>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</si>
  <si>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</si>
  <si>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</si>
  <si>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</si>
  <si>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</si>
  <si>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</si>
  <si>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</si>
  <si>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</si>
  <si>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</si>
  <si>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</si>
  <si>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</si>
  <si>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</si>
  <si>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</si>
  <si>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</si>
  <si>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</si>
  <si>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</si>
  <si>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</si>
  <si>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</si>
  <si>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</si>
  <si>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</si>
  <si>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</si>
  <si>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</si>
  <si>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</si>
  <si>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</si>
  <si>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</si>
  <si>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</si>
  <si>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</si>
  <si>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</si>
  <si>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</si>
  <si>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</si>
  <si>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</si>
  <si>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</si>
  <si>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</si>
  <si>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</si>
  <si>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</si>
  <si>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</si>
  <si>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</si>
  <si>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</si>
  <si>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</si>
  <si>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</si>
  <si>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</si>
  <si>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</si>
  <si>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</si>
  <si>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</si>
  <si>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</si>
  <si>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</si>
  <si>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</si>
  <si>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</si>
  <si>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</si>
  <si>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</si>
  <si>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</si>
  <si>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</si>
  <si>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</si>
  <si>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</si>
  <si>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</si>
  <si>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</si>
  <si>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</si>
  <si>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</si>
  <si>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</si>
  <si>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</si>
  <si>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</si>
  <si>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</si>
  <si>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</si>
  <si>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</si>
  <si>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</si>
  <si>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</si>
  <si>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</si>
  <si>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</si>
  <si>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</si>
  <si>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</si>
  <si>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</si>
  <si>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</si>
  <si>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</si>
  <si>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</si>
  <si>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</si>
  <si>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</si>
  <si>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</si>
  <si>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</si>
  <si>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</si>
  <si>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</si>
  <si>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</si>
  <si>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</si>
  <si>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</si>
  <si>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</si>
  <si>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</si>
  <si>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</si>
  <si>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</si>
  <si>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</si>
  <si>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</si>
  <si>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</si>
  <si>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</si>
  <si>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</si>
  <si>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</si>
  <si>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</si>
  <si>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</si>
  <si>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</si>
  <si>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</si>
  <si>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</si>
  <si>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</si>
  <si>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</si>
  <si>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</si>
  <si>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</si>
  <si>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大津ヶ丘ジュニアVBC</t>
    <rPh sb="0" eb="4">
      <t>オオツガオカ</t>
    </rPh>
    <phoneticPr fontId="2"/>
  </si>
  <si>
    <t>オオツガオカ</t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</si>
  <si>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</si>
  <si>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</si>
  <si>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柏</t>
    <rPh sb="0" eb="1">
      <t>カシワ</t>
    </rPh>
    <phoneticPr fontId="2"/>
  </si>
  <si>
    <t>中島</t>
    <rPh sb="0" eb="2">
      <t>ナカジマ</t>
    </rPh>
    <phoneticPr fontId="2"/>
  </si>
  <si>
    <t>智也</t>
    <rPh sb="0" eb="2">
      <t>トモヤ</t>
    </rPh>
    <phoneticPr fontId="2"/>
  </si>
  <si>
    <t>容子</t>
    <rPh sb="0" eb="2">
      <t>ヨウコ</t>
    </rPh>
    <phoneticPr fontId="2"/>
  </si>
  <si>
    <t>吉井</t>
    <rPh sb="0" eb="2">
      <t>ヨシイ</t>
    </rPh>
    <phoneticPr fontId="2"/>
  </si>
  <si>
    <t>真梨子</t>
    <rPh sb="0" eb="3">
      <t>マリコ</t>
    </rPh>
    <phoneticPr fontId="2"/>
  </si>
  <si>
    <t>ナカジマ</t>
    <phoneticPr fontId="2"/>
  </si>
  <si>
    <t>トモヤ</t>
    <phoneticPr fontId="2"/>
  </si>
  <si>
    <t>ナカジマ</t>
    <phoneticPr fontId="2"/>
  </si>
  <si>
    <t>ヨウコ</t>
    <phoneticPr fontId="2"/>
  </si>
  <si>
    <t>ヨシイ</t>
    <phoneticPr fontId="2"/>
  </si>
  <si>
    <t>マリコ</t>
    <phoneticPr fontId="2"/>
  </si>
  <si>
    <t>ヨウコ</t>
    <phoneticPr fontId="2"/>
  </si>
  <si>
    <t>トモヤ</t>
    <phoneticPr fontId="2"/>
  </si>
  <si>
    <t>０９２１</t>
    <phoneticPr fontId="2"/>
  </si>
  <si>
    <t>277</t>
    <phoneticPr fontId="2"/>
  </si>
  <si>
    <t>柏市大津ヶ丘１－１５－４</t>
    <rPh sb="0" eb="2">
      <t>カシワシ</t>
    </rPh>
    <rPh sb="2" eb="6">
      <t>オオツガオカ</t>
    </rPh>
    <phoneticPr fontId="2"/>
  </si>
  <si>
    <t>277</t>
    <phoneticPr fontId="2"/>
  </si>
  <si>
    <t>我孫子市南青山</t>
    <rPh sb="0" eb="4">
      <t>アビコシ</t>
    </rPh>
    <rPh sb="4" eb="5">
      <t>ミナミ</t>
    </rPh>
    <rPh sb="5" eb="7">
      <t>アオヤマ</t>
    </rPh>
    <phoneticPr fontId="2"/>
  </si>
  <si>
    <t>２７７</t>
    <phoneticPr fontId="2"/>
  </si>
  <si>
    <t>０９０</t>
    <phoneticPr fontId="2"/>
  </si>
  <si>
    <t>田中</t>
    <rPh sb="0" eb="2">
      <t>タナカ</t>
    </rPh>
    <phoneticPr fontId="2"/>
  </si>
  <si>
    <t>里奈</t>
    <rPh sb="0" eb="2">
      <t>リナ</t>
    </rPh>
    <phoneticPr fontId="2"/>
  </si>
  <si>
    <t>齊藤</t>
    <rPh sb="0" eb="2">
      <t>サイトウ</t>
    </rPh>
    <phoneticPr fontId="2"/>
  </si>
  <si>
    <t>菜々美</t>
    <rPh sb="0" eb="3">
      <t>ナナミ</t>
    </rPh>
    <phoneticPr fontId="2"/>
  </si>
  <si>
    <t>藤原</t>
    <rPh sb="0" eb="2">
      <t>フジワラ</t>
    </rPh>
    <phoneticPr fontId="2"/>
  </si>
  <si>
    <t>上地</t>
    <rPh sb="0" eb="2">
      <t>ウエチ</t>
    </rPh>
    <phoneticPr fontId="2"/>
  </si>
  <si>
    <t>真央</t>
    <rPh sb="0" eb="2">
      <t>マオ</t>
    </rPh>
    <phoneticPr fontId="2"/>
  </si>
  <si>
    <t>大谷</t>
    <rPh sb="0" eb="2">
      <t>オオタニ</t>
    </rPh>
    <phoneticPr fontId="2"/>
  </si>
  <si>
    <t>梨奈</t>
    <rPh sb="0" eb="2">
      <t>リナ</t>
    </rPh>
    <phoneticPr fontId="2"/>
  </si>
  <si>
    <t>凛恋</t>
    <rPh sb="0" eb="2">
      <t>リンコイ</t>
    </rPh>
    <phoneticPr fontId="2"/>
  </si>
  <si>
    <t>江波戸</t>
    <rPh sb="0" eb="3">
      <t>エバト</t>
    </rPh>
    <phoneticPr fontId="2"/>
  </si>
  <si>
    <t>美玖</t>
    <rPh sb="0" eb="2">
      <t>ミク</t>
    </rPh>
    <phoneticPr fontId="2"/>
  </si>
  <si>
    <t>伊藤</t>
    <rPh sb="0" eb="2">
      <t>イトウ</t>
    </rPh>
    <phoneticPr fontId="2"/>
  </si>
  <si>
    <t>真奈香</t>
    <rPh sb="0" eb="3">
      <t>マナカ</t>
    </rPh>
    <phoneticPr fontId="2"/>
  </si>
  <si>
    <t>小林</t>
    <rPh sb="0" eb="2">
      <t>コバヤシ</t>
    </rPh>
    <phoneticPr fontId="2"/>
  </si>
  <si>
    <t>柚芭</t>
    <rPh sb="0" eb="1">
      <t>ユズ</t>
    </rPh>
    <rPh sb="1" eb="2">
      <t>バ</t>
    </rPh>
    <phoneticPr fontId="2"/>
  </si>
  <si>
    <t>清水</t>
    <rPh sb="0" eb="2">
      <t>シミズ</t>
    </rPh>
    <phoneticPr fontId="2"/>
  </si>
  <si>
    <t>楓華</t>
    <rPh sb="0" eb="1">
      <t>フウ</t>
    </rPh>
    <rPh sb="1" eb="2">
      <t>カ</t>
    </rPh>
    <phoneticPr fontId="2"/>
  </si>
  <si>
    <t>森川</t>
    <rPh sb="0" eb="2">
      <t>モリカワ</t>
    </rPh>
    <phoneticPr fontId="2"/>
  </si>
  <si>
    <t>未菜</t>
    <rPh sb="0" eb="2">
      <t>ミナ</t>
    </rPh>
    <phoneticPr fontId="2"/>
  </si>
  <si>
    <t>梶山</t>
    <rPh sb="0" eb="2">
      <t>カジヤマ</t>
    </rPh>
    <phoneticPr fontId="2"/>
  </si>
  <si>
    <t>優月</t>
    <rPh sb="0" eb="1">
      <t>ユウ</t>
    </rPh>
    <rPh sb="1" eb="2">
      <t>ツキ</t>
    </rPh>
    <phoneticPr fontId="2"/>
  </si>
  <si>
    <t>タナカ</t>
    <phoneticPr fontId="2"/>
  </si>
  <si>
    <t>リナ</t>
    <phoneticPr fontId="2"/>
  </si>
  <si>
    <t>サイトウ</t>
    <phoneticPr fontId="2"/>
  </si>
  <si>
    <t>ビワ</t>
    <phoneticPr fontId="2"/>
  </si>
  <si>
    <t>びわ</t>
    <phoneticPr fontId="2"/>
  </si>
  <si>
    <t>フジワラ</t>
    <phoneticPr fontId="2"/>
  </si>
  <si>
    <t>リコ</t>
    <phoneticPr fontId="2"/>
  </si>
  <si>
    <t>ウエチ</t>
    <phoneticPr fontId="2"/>
  </si>
  <si>
    <t>マオ</t>
    <phoneticPr fontId="2"/>
  </si>
  <si>
    <t>ナナミ</t>
    <phoneticPr fontId="2"/>
  </si>
  <si>
    <t>エバト</t>
    <phoneticPr fontId="2"/>
  </si>
  <si>
    <t>ミク</t>
    <phoneticPr fontId="2"/>
  </si>
  <si>
    <t>イトウ</t>
    <phoneticPr fontId="2"/>
  </si>
  <si>
    <t>マナカ</t>
    <phoneticPr fontId="2"/>
  </si>
  <si>
    <t>コバヤシ</t>
    <phoneticPr fontId="2"/>
  </si>
  <si>
    <t>ユズハ</t>
    <phoneticPr fontId="2"/>
  </si>
  <si>
    <t>シミズ</t>
    <phoneticPr fontId="2"/>
  </si>
  <si>
    <t>フウカ</t>
    <phoneticPr fontId="2"/>
  </si>
  <si>
    <t>オオタニ</t>
    <phoneticPr fontId="2"/>
  </si>
  <si>
    <t>モリカワ</t>
    <phoneticPr fontId="2"/>
  </si>
  <si>
    <t>ミナ</t>
    <phoneticPr fontId="2"/>
  </si>
  <si>
    <t>カジヤマ</t>
    <phoneticPr fontId="2"/>
  </si>
  <si>
    <t>ユヅキ</t>
    <phoneticPr fontId="2"/>
  </si>
  <si>
    <t>風早北部小学校</t>
    <rPh sb="0" eb="2">
      <t>カザハヤ</t>
    </rPh>
    <rPh sb="2" eb="4">
      <t>ホクブ</t>
    </rPh>
    <rPh sb="4" eb="7">
      <t>ショウガッコウ</t>
    </rPh>
    <phoneticPr fontId="2"/>
  </si>
  <si>
    <t>柏第四小学校</t>
    <rPh sb="0" eb="1">
      <t>カシワ</t>
    </rPh>
    <rPh sb="1" eb="3">
      <t>ダイヨン</t>
    </rPh>
    <rPh sb="3" eb="6">
      <t>ショウガッコウ</t>
    </rPh>
    <phoneticPr fontId="2"/>
  </si>
  <si>
    <t>我孫子第三小学校</t>
    <rPh sb="0" eb="5">
      <t>アビコダイサン</t>
    </rPh>
    <rPh sb="5" eb="8">
      <t>ショウガッコウ</t>
    </rPh>
    <phoneticPr fontId="2"/>
  </si>
  <si>
    <t>柏第三小学校</t>
    <rPh sb="0" eb="1">
      <t>カシワ</t>
    </rPh>
    <rPh sb="1" eb="2">
      <t>ダイ</t>
    </rPh>
    <rPh sb="2" eb="3">
      <t>サン</t>
    </rPh>
    <rPh sb="3" eb="6">
      <t>ショウガッコウ</t>
    </rPh>
    <phoneticPr fontId="2"/>
  </si>
  <si>
    <t>光ヶ丘小学校</t>
    <rPh sb="0" eb="3">
      <t>ヒカリガオカ</t>
    </rPh>
    <rPh sb="3" eb="6">
      <t>ショウガッコウ</t>
    </rPh>
    <phoneticPr fontId="2"/>
  </si>
  <si>
    <t>土南部小学校</t>
    <rPh sb="0" eb="1">
      <t>ツチ</t>
    </rPh>
    <rPh sb="1" eb="3">
      <t>ナンブ</t>
    </rPh>
    <rPh sb="3" eb="6">
      <t>ショウガッコウ</t>
    </rPh>
    <phoneticPr fontId="2"/>
  </si>
  <si>
    <t>風早南部小学校</t>
    <rPh sb="0" eb="2">
      <t>カザハヤ</t>
    </rPh>
    <rPh sb="2" eb="4">
      <t>ナンブ</t>
    </rPh>
    <rPh sb="4" eb="7">
      <t>ショウガッコウ</t>
    </rPh>
    <phoneticPr fontId="2"/>
  </si>
  <si>
    <t>柏第三小学校</t>
    <rPh sb="0" eb="3">
      <t>カシワダイサン</t>
    </rPh>
    <rPh sb="3" eb="6">
      <t>ショウガッコウ</t>
    </rPh>
    <phoneticPr fontId="2"/>
  </si>
  <si>
    <t>091C0183802</t>
  </si>
  <si>
    <t>０４</t>
    <phoneticPr fontId="2"/>
  </si>
  <si>
    <t>７１９１</t>
    <phoneticPr fontId="2"/>
  </si>
  <si>
    <t>２４４５</t>
    <phoneticPr fontId="2"/>
  </si>
  <si>
    <t>０４</t>
    <phoneticPr fontId="2"/>
  </si>
  <si>
    <t>７１９１</t>
    <phoneticPr fontId="2"/>
  </si>
  <si>
    <t>７２０８</t>
    <phoneticPr fontId="2"/>
  </si>
  <si>
    <t>５５８１</t>
    <phoneticPr fontId="2"/>
  </si>
  <si>
    <t>まだまだ経験の少ないチーム。一戦一戦戦って行く中で強くなっていけたらと思います。
チームモットー【全球全力】で上位進出を目指します。</t>
    <rPh sb="4" eb="6">
      <t>ケイケン</t>
    </rPh>
    <rPh sb="7" eb="8">
      <t>スク</t>
    </rPh>
    <rPh sb="14" eb="16">
      <t>イッセン</t>
    </rPh>
    <rPh sb="16" eb="18">
      <t>イッセン</t>
    </rPh>
    <rPh sb="18" eb="19">
      <t>タタカ</t>
    </rPh>
    <rPh sb="21" eb="22">
      <t>イ</t>
    </rPh>
    <rPh sb="23" eb="24">
      <t>ナカ</t>
    </rPh>
    <rPh sb="25" eb="26">
      <t>ツヨ</t>
    </rPh>
    <rPh sb="35" eb="36">
      <t>オモ</t>
    </rPh>
    <rPh sb="49" eb="51">
      <t>ゼンキュウ</t>
    </rPh>
    <rPh sb="51" eb="53">
      <t>ゼンリョク</t>
    </rPh>
    <rPh sb="55" eb="57">
      <t>ジョウイ</t>
    </rPh>
    <rPh sb="57" eb="59">
      <t>シンシュツ</t>
    </rPh>
    <rPh sb="60" eb="62">
      <t>メザ</t>
    </rPh>
    <phoneticPr fontId="2"/>
  </si>
  <si>
    <t>我孫子第四小学校</t>
    <rPh sb="0" eb="3">
      <t>アビコ</t>
    </rPh>
    <rPh sb="3" eb="4">
      <t>ダイ</t>
    </rPh>
    <rPh sb="4" eb="5">
      <t>ヨン</t>
    </rPh>
    <rPh sb="5" eb="8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</si>
</sst>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0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NumberFormat="1" applyFont="1" applyFill="1" applyBorder="1" applyAlignment="1" applyProtection="1">
      <alignment horizontal="center" vertical="center"/>
      <protection locked="0"/>
    </xf>
    <xf numFmtId="0" fontId="8" fillId="0" borderId="43" xfId="0" applyNumberFormat="1" applyFont="1" applyFill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8" fillId="0" borderId="36" xfId="0" applyNumberFormat="1" applyFont="1" applyFill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9" zoomScaleNormal="100" workbookViewId="0">
      <selection activeCell="B27" sqref="B27:B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2" t="s">
        <v>189</v>
      </c>
      <c r="B2" s="213"/>
      <c r="C2" s="214" t="s">
        <v>201</v>
      </c>
      <c r="D2" s="215"/>
      <c r="E2" s="215"/>
      <c r="F2" s="215"/>
      <c r="G2" s="215"/>
      <c r="H2" s="215"/>
      <c r="I2" s="216"/>
      <c r="J2" s="86" t="s">
        <v>187</v>
      </c>
      <c r="K2" s="87"/>
      <c r="L2" s="87"/>
      <c r="M2" s="87"/>
      <c r="N2" s="87"/>
      <c r="O2" s="88"/>
      <c r="P2" s="86" t="s">
        <v>165</v>
      </c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211" t="s">
        <v>169</v>
      </c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7" t="s">
        <v>190</v>
      </c>
      <c r="B3" s="218"/>
      <c r="C3" s="219" t="s">
        <v>200</v>
      </c>
      <c r="D3" s="220"/>
      <c r="E3" s="220"/>
      <c r="F3" s="220"/>
      <c r="G3" s="220"/>
      <c r="H3" s="220"/>
      <c r="I3" s="221"/>
      <c r="J3" s="83" t="s">
        <v>159</v>
      </c>
      <c r="K3" s="84"/>
      <c r="L3" s="84"/>
      <c r="M3" s="84"/>
      <c r="N3" s="84"/>
      <c r="O3" s="85"/>
      <c r="P3" s="209" t="s">
        <v>202</v>
      </c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182" t="s">
        <v>178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5" t="s">
        <v>191</v>
      </c>
      <c r="B4" s="106"/>
      <c r="C4" s="95">
        <v>431027620</v>
      </c>
      <c r="D4" s="96"/>
      <c r="E4" s="96"/>
      <c r="F4" s="96"/>
      <c r="G4" s="96"/>
      <c r="H4" s="96"/>
      <c r="I4" s="97"/>
      <c r="J4" s="144" t="s">
        <v>185</v>
      </c>
      <c r="K4" s="145"/>
      <c r="L4" s="145"/>
      <c r="M4" s="145"/>
      <c r="N4" s="145"/>
      <c r="O4" s="146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7" t="s">
        <v>184</v>
      </c>
      <c r="B5" s="108"/>
      <c r="C5" s="98"/>
      <c r="D5" s="99"/>
      <c r="E5" s="99"/>
      <c r="F5" s="99"/>
      <c r="G5" s="99"/>
      <c r="H5" s="99"/>
      <c r="I5" s="100"/>
      <c r="J5" s="147">
        <v>21003</v>
      </c>
      <c r="K5" s="147"/>
      <c r="L5" s="147"/>
      <c r="M5" s="147"/>
      <c r="N5" s="147"/>
      <c r="O5" s="147"/>
      <c r="P5" s="199" t="s">
        <v>203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204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161</v>
      </c>
      <c r="AW5" t="s">
        <v>186</v>
      </c>
    </row>
    <row r="6" spans="1:51" ht="22.5" customHeight="1">
      <c r="A6" s="101" t="s">
        <v>148</v>
      </c>
      <c r="B6" s="102"/>
      <c r="C6" s="231" t="s">
        <v>175</v>
      </c>
      <c r="D6" s="232"/>
      <c r="E6" s="204" t="s">
        <v>176</v>
      </c>
      <c r="F6" s="205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8" t="s">
        <v>163</v>
      </c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8" t="s">
        <v>164</v>
      </c>
      <c r="AL6" s="208"/>
      <c r="AM6" s="208"/>
      <c r="AN6" s="208"/>
      <c r="AO6" s="208"/>
      <c r="AP6" s="208"/>
      <c r="AQ6" s="208"/>
      <c r="AR6" s="208"/>
      <c r="AS6" s="208"/>
      <c r="AT6" s="57" t="s">
        <v>192</v>
      </c>
    </row>
    <row r="7" spans="1:51" ht="13.5" customHeight="1">
      <c r="A7" s="101"/>
      <c r="B7" s="102"/>
      <c r="C7" s="133" t="s">
        <v>210</v>
      </c>
      <c r="D7" s="134"/>
      <c r="E7" s="112" t="s">
        <v>211</v>
      </c>
      <c r="F7" s="113"/>
      <c r="G7" s="94">
        <v>507345983</v>
      </c>
      <c r="H7" s="94"/>
      <c r="I7" s="94"/>
      <c r="J7" s="92">
        <v>11464</v>
      </c>
      <c r="K7" s="92"/>
      <c r="L7" s="92"/>
      <c r="M7" s="92" t="s">
        <v>278</v>
      </c>
      <c r="N7" s="92"/>
      <c r="O7" s="92"/>
      <c r="P7" s="89" t="s">
        <v>72</v>
      </c>
      <c r="Q7" s="90"/>
      <c r="R7" s="110" t="s">
        <v>219</v>
      </c>
      <c r="S7" s="110"/>
      <c r="T7" s="110"/>
      <c r="U7" s="110"/>
      <c r="V7" s="50" t="s">
        <v>73</v>
      </c>
      <c r="W7" s="109" t="s">
        <v>218</v>
      </c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58" t="s">
        <v>74</v>
      </c>
      <c r="AL7" s="149" t="s">
        <v>279</v>
      </c>
      <c r="AM7" s="149"/>
      <c r="AN7" s="149"/>
      <c r="AO7" s="149"/>
      <c r="AP7" s="149"/>
      <c r="AQ7" s="149"/>
      <c r="AR7" s="149"/>
      <c r="AS7" s="59" t="s">
        <v>75</v>
      </c>
      <c r="AT7" s="258">
        <v>61</v>
      </c>
    </row>
    <row r="8" spans="1:51" ht="18" customHeight="1">
      <c r="A8" s="101"/>
      <c r="B8" s="102"/>
      <c r="C8" s="136" t="s">
        <v>205</v>
      </c>
      <c r="D8" s="137"/>
      <c r="E8" s="138" t="s">
        <v>206</v>
      </c>
      <c r="F8" s="139"/>
      <c r="G8" s="94"/>
      <c r="H8" s="94"/>
      <c r="I8" s="94"/>
      <c r="J8" s="92"/>
      <c r="K8" s="92"/>
      <c r="L8" s="92"/>
      <c r="M8" s="148"/>
      <c r="N8" s="148"/>
      <c r="O8" s="148"/>
      <c r="P8" s="150" t="s">
        <v>220</v>
      </c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2" t="s">
        <v>280</v>
      </c>
      <c r="AL8" s="153"/>
      <c r="AM8" s="153"/>
      <c r="AN8" s="153"/>
      <c r="AO8" s="60" t="s">
        <v>76</v>
      </c>
      <c r="AP8" s="153" t="s">
        <v>281</v>
      </c>
      <c r="AQ8" s="153"/>
      <c r="AR8" s="153"/>
      <c r="AS8" s="154"/>
      <c r="AT8" s="258"/>
    </row>
    <row r="9" spans="1:51" ht="14.45" customHeight="1">
      <c r="A9" s="101" t="s">
        <v>150</v>
      </c>
      <c r="B9" s="102"/>
      <c r="C9" s="133" t="s">
        <v>212</v>
      </c>
      <c r="D9" s="134"/>
      <c r="E9" s="112" t="s">
        <v>213</v>
      </c>
      <c r="F9" s="113"/>
      <c r="G9" s="94">
        <v>507348705</v>
      </c>
      <c r="H9" s="94"/>
      <c r="I9" s="94"/>
      <c r="J9" s="92">
        <v>15968</v>
      </c>
      <c r="K9" s="92"/>
      <c r="L9" s="93"/>
      <c r="M9" s="94"/>
      <c r="N9" s="94"/>
      <c r="O9" s="94"/>
      <c r="P9" s="89" t="s">
        <v>72</v>
      </c>
      <c r="Q9" s="90"/>
      <c r="R9" s="110" t="s">
        <v>221</v>
      </c>
      <c r="S9" s="110"/>
      <c r="T9" s="110"/>
      <c r="U9" s="110"/>
      <c r="V9" s="50" t="s">
        <v>73</v>
      </c>
      <c r="W9" s="109" t="s">
        <v>218</v>
      </c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11"/>
      <c r="AK9" s="58" t="s">
        <v>193</v>
      </c>
      <c r="AL9" s="149" t="s">
        <v>282</v>
      </c>
      <c r="AM9" s="149"/>
      <c r="AN9" s="149"/>
      <c r="AO9" s="149"/>
      <c r="AP9" s="149"/>
      <c r="AQ9" s="149"/>
      <c r="AR9" s="149"/>
      <c r="AS9" s="59" t="s">
        <v>194</v>
      </c>
      <c r="AT9" s="259">
        <v>62</v>
      </c>
    </row>
    <row r="10" spans="1:51" ht="18" customHeight="1">
      <c r="A10" s="101"/>
      <c r="B10" s="102"/>
      <c r="C10" s="136" t="s">
        <v>205</v>
      </c>
      <c r="D10" s="137"/>
      <c r="E10" s="138" t="s">
        <v>207</v>
      </c>
      <c r="F10" s="139"/>
      <c r="G10" s="94"/>
      <c r="H10" s="94"/>
      <c r="I10" s="94"/>
      <c r="J10" s="92"/>
      <c r="K10" s="92"/>
      <c r="L10" s="93"/>
      <c r="M10" s="94"/>
      <c r="N10" s="94"/>
      <c r="O10" s="94"/>
      <c r="P10" s="150" t="s">
        <v>220</v>
      </c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206"/>
      <c r="AK10" s="152" t="s">
        <v>283</v>
      </c>
      <c r="AL10" s="153"/>
      <c r="AM10" s="153"/>
      <c r="AN10" s="153"/>
      <c r="AO10" s="60" t="s">
        <v>195</v>
      </c>
      <c r="AP10" s="153" t="s">
        <v>281</v>
      </c>
      <c r="AQ10" s="153"/>
      <c r="AR10" s="153"/>
      <c r="AS10" s="154"/>
      <c r="AT10" s="259"/>
    </row>
    <row r="11" spans="1:51" ht="14.45" customHeight="1">
      <c r="A11" s="101" t="s">
        <v>151</v>
      </c>
      <c r="B11" s="102"/>
      <c r="C11" s="133" t="s">
        <v>214</v>
      </c>
      <c r="D11" s="134"/>
      <c r="E11" s="112" t="s">
        <v>215</v>
      </c>
      <c r="F11" s="113"/>
      <c r="G11" s="94">
        <v>516031381</v>
      </c>
      <c r="H11" s="94"/>
      <c r="I11" s="94"/>
      <c r="J11" s="94">
        <v>304053</v>
      </c>
      <c r="K11" s="94"/>
      <c r="L11" s="94"/>
      <c r="M11" s="94"/>
      <c r="N11" s="94"/>
      <c r="O11" s="94"/>
      <c r="P11" s="89" t="s">
        <v>72</v>
      </c>
      <c r="Q11" s="90"/>
      <c r="R11" s="110"/>
      <c r="S11" s="110"/>
      <c r="T11" s="110"/>
      <c r="U11" s="110"/>
      <c r="V11" s="50" t="s">
        <v>73</v>
      </c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11"/>
      <c r="AK11" s="58" t="s">
        <v>193</v>
      </c>
      <c r="AL11" s="149" t="s">
        <v>224</v>
      </c>
      <c r="AM11" s="149"/>
      <c r="AN11" s="149"/>
      <c r="AO11" s="149"/>
      <c r="AP11" s="149"/>
      <c r="AQ11" s="149"/>
      <c r="AR11" s="149"/>
      <c r="AS11" s="59" t="s">
        <v>194</v>
      </c>
      <c r="AT11" s="259">
        <v>44</v>
      </c>
    </row>
    <row r="12" spans="1:51" ht="18" customHeight="1">
      <c r="A12" s="101"/>
      <c r="B12" s="102"/>
      <c r="C12" s="136" t="s">
        <v>208</v>
      </c>
      <c r="D12" s="137"/>
      <c r="E12" s="138" t="s">
        <v>209</v>
      </c>
      <c r="F12" s="139"/>
      <c r="G12" s="94"/>
      <c r="H12" s="94"/>
      <c r="I12" s="94"/>
      <c r="J12" s="94"/>
      <c r="K12" s="94"/>
      <c r="L12" s="94"/>
      <c r="M12" s="94"/>
      <c r="N12" s="94"/>
      <c r="O12" s="94"/>
      <c r="P12" s="150" t="s">
        <v>222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206"/>
      <c r="AK12" s="152" t="s">
        <v>284</v>
      </c>
      <c r="AL12" s="153"/>
      <c r="AM12" s="153"/>
      <c r="AN12" s="153"/>
      <c r="AO12" s="60" t="s">
        <v>195</v>
      </c>
      <c r="AP12" s="153" t="s">
        <v>285</v>
      </c>
      <c r="AQ12" s="153"/>
      <c r="AR12" s="153"/>
      <c r="AS12" s="154"/>
      <c r="AT12" s="259"/>
    </row>
    <row r="13" spans="1:51" ht="15" customHeight="1">
      <c r="A13" s="101" t="s">
        <v>152</v>
      </c>
      <c r="B13" s="102"/>
      <c r="C13" s="133" t="s">
        <v>210</v>
      </c>
      <c r="D13" s="134"/>
      <c r="E13" s="112" t="s">
        <v>216</v>
      </c>
      <c r="F13" s="113"/>
      <c r="G13" s="135"/>
      <c r="H13" s="135"/>
      <c r="I13" s="135"/>
      <c r="J13" s="135"/>
      <c r="K13" s="135"/>
      <c r="L13" s="135"/>
      <c r="M13" s="135"/>
      <c r="N13" s="135"/>
      <c r="O13" s="135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260"/>
    </row>
    <row r="14" spans="1:51" ht="18" customHeight="1">
      <c r="A14" s="101"/>
      <c r="B14" s="102"/>
      <c r="C14" s="136" t="s">
        <v>205</v>
      </c>
      <c r="D14" s="137"/>
      <c r="E14" s="138" t="s">
        <v>207</v>
      </c>
      <c r="F14" s="139"/>
      <c r="G14" s="135"/>
      <c r="H14" s="135"/>
      <c r="I14" s="135"/>
      <c r="J14" s="135"/>
      <c r="K14" s="135"/>
      <c r="L14" s="135"/>
      <c r="M14" s="135"/>
      <c r="N14" s="135"/>
      <c r="O14" s="135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260"/>
    </row>
    <row r="15" spans="1:51" ht="15" customHeight="1">
      <c r="A15" s="143" t="s">
        <v>166</v>
      </c>
      <c r="B15" s="102"/>
      <c r="C15" s="133" t="s">
        <v>210</v>
      </c>
      <c r="D15" s="134"/>
      <c r="E15" s="112" t="s">
        <v>217</v>
      </c>
      <c r="F15" s="113"/>
      <c r="G15" s="135"/>
      <c r="H15" s="135"/>
      <c r="I15" s="135"/>
      <c r="J15" s="135"/>
      <c r="K15" s="135"/>
      <c r="L15" s="135"/>
      <c r="M15" s="135"/>
      <c r="N15" s="135"/>
      <c r="O15" s="135"/>
      <c r="P15" s="89" t="s">
        <v>72</v>
      </c>
      <c r="Q15" s="90"/>
      <c r="R15" s="110" t="s">
        <v>223</v>
      </c>
      <c r="S15" s="110"/>
      <c r="T15" s="110"/>
      <c r="U15" s="110"/>
      <c r="V15" s="49" t="s">
        <v>73</v>
      </c>
      <c r="W15" s="109" t="s">
        <v>218</v>
      </c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11"/>
      <c r="AK15" s="58" t="s">
        <v>193</v>
      </c>
      <c r="AL15" s="149" t="s">
        <v>279</v>
      </c>
      <c r="AM15" s="149"/>
      <c r="AN15" s="149"/>
      <c r="AO15" s="149"/>
      <c r="AP15" s="149"/>
      <c r="AQ15" s="149"/>
      <c r="AR15" s="149"/>
      <c r="AS15" s="59" t="s">
        <v>194</v>
      </c>
      <c r="AT15" s="259">
        <v>61</v>
      </c>
    </row>
    <row r="16" spans="1:51" ht="18" customHeight="1">
      <c r="A16" s="101"/>
      <c r="B16" s="102"/>
      <c r="C16" s="136" t="s">
        <v>205</v>
      </c>
      <c r="D16" s="137"/>
      <c r="E16" s="138" t="s">
        <v>206</v>
      </c>
      <c r="F16" s="139"/>
      <c r="G16" s="135"/>
      <c r="H16" s="135"/>
      <c r="I16" s="135"/>
      <c r="J16" s="135"/>
      <c r="K16" s="135"/>
      <c r="L16" s="135"/>
      <c r="M16" s="135"/>
      <c r="N16" s="135"/>
      <c r="O16" s="135"/>
      <c r="P16" s="150" t="s">
        <v>220</v>
      </c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206"/>
      <c r="AK16" s="152" t="s">
        <v>283</v>
      </c>
      <c r="AL16" s="153"/>
      <c r="AM16" s="153"/>
      <c r="AN16" s="153"/>
      <c r="AO16" s="60" t="s">
        <v>195</v>
      </c>
      <c r="AP16" s="153" t="s">
        <v>281</v>
      </c>
      <c r="AQ16" s="153"/>
      <c r="AR16" s="153"/>
      <c r="AS16" s="154"/>
      <c r="AT16" s="259"/>
    </row>
    <row r="17" spans="1:46">
      <c r="A17" s="101" t="s">
        <v>6</v>
      </c>
      <c r="B17" s="102"/>
      <c r="C17" s="159" t="str">
        <f>IF(P16="","",P16)</f>
        <v>柏市大津ヶ丘１－１５－４</v>
      </c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1"/>
      <c r="B18" s="102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1" t="s">
        <v>7</v>
      </c>
      <c r="B19" s="102"/>
      <c r="C19" s="159" t="str">
        <f>IF(AL15="","",AL15&amp;"-"&amp;AK16&amp;"-"&amp;AP16)</f>
        <v>０４-７１９１-２４４５</v>
      </c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1"/>
      <c r="B20" s="102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1" t="s">
        <v>153</v>
      </c>
      <c r="B21" s="102"/>
      <c r="C21" s="77">
        <v>90</v>
      </c>
      <c r="D21" s="78"/>
      <c r="E21" s="78">
        <v>8042</v>
      </c>
      <c r="F21" s="78"/>
      <c r="G21" s="78">
        <v>8361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3"/>
      <c r="B22" s="104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1" t="s">
        <v>198</v>
      </c>
      <c r="B23" s="140" t="s">
        <v>154</v>
      </c>
      <c r="C23" s="160" t="s">
        <v>173</v>
      </c>
      <c r="D23" s="161"/>
      <c r="E23" s="162" t="s">
        <v>174</v>
      </c>
      <c r="F23" s="163"/>
      <c r="G23" s="140" t="s">
        <v>155</v>
      </c>
      <c r="H23" s="140"/>
      <c r="I23" s="140" t="s">
        <v>156</v>
      </c>
      <c r="J23" s="140"/>
      <c r="K23" s="140"/>
      <c r="L23" s="140"/>
      <c r="M23" s="140" t="s">
        <v>157</v>
      </c>
      <c r="N23" s="140"/>
      <c r="O23" s="140"/>
      <c r="P23" s="228" t="s">
        <v>167</v>
      </c>
      <c r="Q23" s="140"/>
      <c r="R23" s="140"/>
      <c r="S23" s="140"/>
      <c r="T23" s="22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2"/>
      <c r="B24" s="102"/>
      <c r="C24" s="170" t="s">
        <v>171</v>
      </c>
      <c r="D24" s="171"/>
      <c r="E24" s="172" t="s">
        <v>172</v>
      </c>
      <c r="F24" s="173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230"/>
      <c r="U24" s="1"/>
      <c r="V24" s="1"/>
      <c r="W24" s="1"/>
      <c r="X24" s="1"/>
      <c r="Y24" s="155" t="s">
        <v>168</v>
      </c>
      <c r="Z24" s="156"/>
      <c r="AA24" s="156"/>
      <c r="AB24" s="156"/>
      <c r="AC24" s="156"/>
      <c r="AD24" s="156"/>
      <c r="AE24" s="156"/>
      <c r="AF24" s="156"/>
      <c r="AG24" s="15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9">
        <v>1</v>
      </c>
      <c r="B25" s="158">
        <v>1</v>
      </c>
      <c r="C25" s="133" t="s">
        <v>247</v>
      </c>
      <c r="D25" s="134"/>
      <c r="E25" s="112" t="s">
        <v>248</v>
      </c>
      <c r="F25" s="113"/>
      <c r="G25" s="120">
        <v>6</v>
      </c>
      <c r="H25" s="116"/>
      <c r="I25" s="114" t="s">
        <v>287</v>
      </c>
      <c r="J25" s="115"/>
      <c r="K25" s="115"/>
      <c r="L25" s="116"/>
      <c r="M25" s="120">
        <v>519030734</v>
      </c>
      <c r="N25" s="115"/>
      <c r="O25" s="116"/>
      <c r="P25" s="120">
        <v>158</v>
      </c>
      <c r="Q25" s="115"/>
      <c r="R25" s="115"/>
      <c r="S25" s="115"/>
      <c r="T25" s="121"/>
      <c r="U25" s="1"/>
      <c r="V25" s="1"/>
      <c r="W25" s="1"/>
      <c r="X25" s="1"/>
      <c r="Y25" s="123">
        <v>6</v>
      </c>
      <c r="Z25" s="124"/>
      <c r="AA25" s="124"/>
      <c r="AB25" s="124"/>
      <c r="AC25" s="124"/>
      <c r="AD25" s="124"/>
      <c r="AE25" s="124"/>
      <c r="AF25" s="124"/>
      <c r="AG25" s="1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36" t="s">
        <v>225</v>
      </c>
      <c r="D26" s="137"/>
      <c r="E26" s="138" t="s">
        <v>226</v>
      </c>
      <c r="F26" s="139"/>
      <c r="G26" s="117"/>
      <c r="H26" s="119"/>
      <c r="I26" s="117"/>
      <c r="J26" s="118"/>
      <c r="K26" s="118"/>
      <c r="L26" s="119"/>
      <c r="M26" s="117"/>
      <c r="N26" s="118"/>
      <c r="O26" s="119"/>
      <c r="P26" s="117"/>
      <c r="Q26" s="118"/>
      <c r="R26" s="118"/>
      <c r="S26" s="118"/>
      <c r="T26" s="122"/>
      <c r="U26" s="1"/>
      <c r="V26" s="1"/>
      <c r="W26" s="1"/>
      <c r="X26" s="1"/>
      <c r="Y26" s="126"/>
      <c r="Z26" s="127"/>
      <c r="AA26" s="127"/>
      <c r="AB26" s="127"/>
      <c r="AC26" s="127"/>
      <c r="AD26" s="127"/>
      <c r="AE26" s="127"/>
      <c r="AF26" s="127"/>
      <c r="AG26" s="1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9">
        <v>2</v>
      </c>
      <c r="B27" s="131">
        <v>2</v>
      </c>
      <c r="C27" s="133" t="s">
        <v>249</v>
      </c>
      <c r="D27" s="134"/>
      <c r="E27" s="112" t="s">
        <v>250</v>
      </c>
      <c r="F27" s="113"/>
      <c r="G27" s="120">
        <v>6</v>
      </c>
      <c r="H27" s="116"/>
      <c r="I27" s="114" t="s">
        <v>270</v>
      </c>
      <c r="J27" s="115"/>
      <c r="K27" s="115"/>
      <c r="L27" s="116"/>
      <c r="M27" s="120">
        <v>518579777</v>
      </c>
      <c r="N27" s="115"/>
      <c r="O27" s="116"/>
      <c r="P27" s="120">
        <v>145</v>
      </c>
      <c r="Q27" s="115"/>
      <c r="R27" s="115"/>
      <c r="S27" s="115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36" t="s">
        <v>227</v>
      </c>
      <c r="D28" s="137"/>
      <c r="E28" s="138" t="s">
        <v>251</v>
      </c>
      <c r="F28" s="139"/>
      <c r="G28" s="117"/>
      <c r="H28" s="119"/>
      <c r="I28" s="117"/>
      <c r="J28" s="118"/>
      <c r="K28" s="118"/>
      <c r="L28" s="119"/>
      <c r="M28" s="117"/>
      <c r="N28" s="118"/>
      <c r="O28" s="119"/>
      <c r="P28" s="117"/>
      <c r="Q28" s="118"/>
      <c r="R28" s="118"/>
      <c r="S28" s="118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9">
        <v>3</v>
      </c>
      <c r="B29" s="131">
        <v>3</v>
      </c>
      <c r="C29" s="133" t="s">
        <v>252</v>
      </c>
      <c r="D29" s="134"/>
      <c r="E29" s="112" t="s">
        <v>253</v>
      </c>
      <c r="F29" s="113"/>
      <c r="G29" s="120">
        <v>6</v>
      </c>
      <c r="H29" s="116"/>
      <c r="I29" s="114" t="s">
        <v>270</v>
      </c>
      <c r="J29" s="115"/>
      <c r="K29" s="115"/>
      <c r="L29" s="116"/>
      <c r="M29" s="120">
        <v>519039133</v>
      </c>
      <c r="N29" s="115"/>
      <c r="O29" s="116"/>
      <c r="P29" s="120">
        <v>150</v>
      </c>
      <c r="Q29" s="115"/>
      <c r="R29" s="115"/>
      <c r="S29" s="115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36" t="s">
        <v>229</v>
      </c>
      <c r="D30" s="137"/>
      <c r="E30" s="138" t="s">
        <v>234</v>
      </c>
      <c r="F30" s="139"/>
      <c r="G30" s="117"/>
      <c r="H30" s="119"/>
      <c r="I30" s="117"/>
      <c r="J30" s="118"/>
      <c r="K30" s="118"/>
      <c r="L30" s="119"/>
      <c r="M30" s="117"/>
      <c r="N30" s="118"/>
      <c r="O30" s="119"/>
      <c r="P30" s="117"/>
      <c r="Q30" s="118"/>
      <c r="R30" s="118"/>
      <c r="S30" s="118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9">
        <v>4</v>
      </c>
      <c r="B31" s="131">
        <v>4</v>
      </c>
      <c r="C31" s="133" t="s">
        <v>254</v>
      </c>
      <c r="D31" s="134"/>
      <c r="E31" s="112" t="s">
        <v>255</v>
      </c>
      <c r="F31" s="113"/>
      <c r="G31" s="120">
        <v>5</v>
      </c>
      <c r="H31" s="116"/>
      <c r="I31" s="114" t="s">
        <v>271</v>
      </c>
      <c r="J31" s="115"/>
      <c r="K31" s="115"/>
      <c r="L31" s="116"/>
      <c r="M31" s="120">
        <v>519030864</v>
      </c>
      <c r="N31" s="115"/>
      <c r="O31" s="116"/>
      <c r="P31" s="120">
        <v>149</v>
      </c>
      <c r="Q31" s="115"/>
      <c r="R31" s="115"/>
      <c r="S31" s="115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36" t="s">
        <v>230</v>
      </c>
      <c r="D32" s="137"/>
      <c r="E32" s="138" t="s">
        <v>231</v>
      </c>
      <c r="F32" s="139"/>
      <c r="G32" s="117"/>
      <c r="H32" s="119"/>
      <c r="I32" s="117"/>
      <c r="J32" s="118"/>
      <c r="K32" s="118"/>
      <c r="L32" s="119"/>
      <c r="M32" s="117"/>
      <c r="N32" s="118"/>
      <c r="O32" s="119"/>
      <c r="P32" s="117"/>
      <c r="Q32" s="118"/>
      <c r="R32" s="118"/>
      <c r="S32" s="118"/>
      <c r="T32" s="122"/>
      <c r="U32" s="1"/>
      <c r="V32" s="1"/>
      <c r="W32" s="1"/>
      <c r="X32" s="1"/>
      <c r="Y32" s="155" t="s">
        <v>197</v>
      </c>
      <c r="Z32" s="156"/>
      <c r="AA32" s="156"/>
      <c r="AB32" s="156"/>
      <c r="AC32" s="156"/>
      <c r="AD32" s="156"/>
      <c r="AE32" s="156"/>
      <c r="AF32" s="156"/>
      <c r="AG32" s="15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9">
        <v>5</v>
      </c>
      <c r="B33" s="131">
        <v>5</v>
      </c>
      <c r="C33" s="133" t="s">
        <v>214</v>
      </c>
      <c r="D33" s="134"/>
      <c r="E33" s="112" t="s">
        <v>256</v>
      </c>
      <c r="F33" s="113"/>
      <c r="G33" s="120">
        <v>6</v>
      </c>
      <c r="H33" s="116"/>
      <c r="I33" s="114" t="s">
        <v>272</v>
      </c>
      <c r="J33" s="115"/>
      <c r="K33" s="115"/>
      <c r="L33" s="116"/>
      <c r="M33" s="120">
        <v>516015633</v>
      </c>
      <c r="N33" s="115"/>
      <c r="O33" s="116"/>
      <c r="P33" s="120">
        <v>148</v>
      </c>
      <c r="Q33" s="115"/>
      <c r="R33" s="115"/>
      <c r="S33" s="115"/>
      <c r="T33" s="121"/>
      <c r="U33" s="1"/>
      <c r="V33" s="1"/>
      <c r="W33" s="1"/>
      <c r="X33" s="1"/>
      <c r="Y33" s="222">
        <v>1</v>
      </c>
      <c r="Z33" s="223"/>
      <c r="AA33" s="223"/>
      <c r="AB33" s="223"/>
      <c r="AC33" s="223"/>
      <c r="AD33" s="223"/>
      <c r="AE33" s="223"/>
      <c r="AF33" s="223"/>
      <c r="AG33" s="22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36" t="s">
        <v>208</v>
      </c>
      <c r="D34" s="137"/>
      <c r="E34" s="138" t="s">
        <v>228</v>
      </c>
      <c r="F34" s="139"/>
      <c r="G34" s="117"/>
      <c r="H34" s="119"/>
      <c r="I34" s="117"/>
      <c r="J34" s="118"/>
      <c r="K34" s="118"/>
      <c r="L34" s="119"/>
      <c r="M34" s="117"/>
      <c r="N34" s="118"/>
      <c r="O34" s="119"/>
      <c r="P34" s="117"/>
      <c r="Q34" s="118"/>
      <c r="R34" s="118"/>
      <c r="S34" s="118"/>
      <c r="T34" s="122"/>
      <c r="U34" s="1"/>
      <c r="V34" s="1"/>
      <c r="W34" s="1"/>
      <c r="X34" s="1"/>
      <c r="Y34" s="225"/>
      <c r="Z34" s="226"/>
      <c r="AA34" s="226"/>
      <c r="AB34" s="226"/>
      <c r="AC34" s="226"/>
      <c r="AD34" s="226"/>
      <c r="AE34" s="226"/>
      <c r="AF34" s="226"/>
      <c r="AG34" s="22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9">
        <v>6</v>
      </c>
      <c r="B35" s="131">
        <v>6</v>
      </c>
      <c r="C35" s="133" t="s">
        <v>257</v>
      </c>
      <c r="D35" s="134"/>
      <c r="E35" s="112" t="s">
        <v>258</v>
      </c>
      <c r="F35" s="113"/>
      <c r="G35" s="120">
        <v>4</v>
      </c>
      <c r="H35" s="116"/>
      <c r="I35" s="114" t="s">
        <v>273</v>
      </c>
      <c r="J35" s="115"/>
      <c r="K35" s="115"/>
      <c r="L35" s="116"/>
      <c r="M35" s="120">
        <v>520889338</v>
      </c>
      <c r="N35" s="115"/>
      <c r="O35" s="116"/>
      <c r="P35" s="120">
        <v>148</v>
      </c>
      <c r="Q35" s="115"/>
      <c r="R35" s="115"/>
      <c r="S35" s="115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36" t="s">
        <v>235</v>
      </c>
      <c r="D36" s="137"/>
      <c r="E36" s="138" t="s">
        <v>236</v>
      </c>
      <c r="F36" s="139"/>
      <c r="G36" s="117"/>
      <c r="H36" s="119"/>
      <c r="I36" s="117"/>
      <c r="J36" s="118"/>
      <c r="K36" s="118"/>
      <c r="L36" s="119"/>
      <c r="M36" s="117"/>
      <c r="N36" s="118"/>
      <c r="O36" s="119"/>
      <c r="P36" s="117"/>
      <c r="Q36" s="118"/>
      <c r="R36" s="118"/>
      <c r="S36" s="118"/>
      <c r="T36" s="12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9">
        <v>7</v>
      </c>
      <c r="B37" s="131">
        <v>7</v>
      </c>
      <c r="C37" s="133" t="s">
        <v>259</v>
      </c>
      <c r="D37" s="134"/>
      <c r="E37" s="112" t="s">
        <v>260</v>
      </c>
      <c r="F37" s="113"/>
      <c r="G37" s="120">
        <v>5</v>
      </c>
      <c r="H37" s="116"/>
      <c r="I37" s="114" t="s">
        <v>274</v>
      </c>
      <c r="J37" s="115"/>
      <c r="K37" s="115"/>
      <c r="L37" s="116"/>
      <c r="M37" s="120">
        <v>519717697</v>
      </c>
      <c r="N37" s="115"/>
      <c r="O37" s="116"/>
      <c r="P37" s="120">
        <v>146</v>
      </c>
      <c r="Q37" s="115"/>
      <c r="R37" s="115"/>
      <c r="S37" s="115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36" t="s">
        <v>237</v>
      </c>
      <c r="D38" s="137"/>
      <c r="E38" s="138" t="s">
        <v>238</v>
      </c>
      <c r="F38" s="139"/>
      <c r="G38" s="117"/>
      <c r="H38" s="119"/>
      <c r="I38" s="117"/>
      <c r="J38" s="118"/>
      <c r="K38" s="118"/>
      <c r="L38" s="119"/>
      <c r="M38" s="117"/>
      <c r="N38" s="118"/>
      <c r="O38" s="119"/>
      <c r="P38" s="117"/>
      <c r="Q38" s="118"/>
      <c r="R38" s="118"/>
      <c r="S38" s="118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9">
        <v>8</v>
      </c>
      <c r="B39" s="131">
        <v>8</v>
      </c>
      <c r="C39" s="133" t="s">
        <v>261</v>
      </c>
      <c r="D39" s="134"/>
      <c r="E39" s="112" t="s">
        <v>262</v>
      </c>
      <c r="F39" s="113"/>
      <c r="G39" s="120">
        <v>5</v>
      </c>
      <c r="H39" s="116"/>
      <c r="I39" s="114" t="s">
        <v>275</v>
      </c>
      <c r="J39" s="115"/>
      <c r="K39" s="115"/>
      <c r="L39" s="116"/>
      <c r="M39" s="120">
        <v>520862393</v>
      </c>
      <c r="N39" s="115"/>
      <c r="O39" s="116"/>
      <c r="P39" s="120">
        <v>146</v>
      </c>
      <c r="Q39" s="115"/>
      <c r="R39" s="115"/>
      <c r="S39" s="115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36" t="s">
        <v>239</v>
      </c>
      <c r="D40" s="137"/>
      <c r="E40" s="138" t="s">
        <v>240</v>
      </c>
      <c r="F40" s="139"/>
      <c r="G40" s="117"/>
      <c r="H40" s="119"/>
      <c r="I40" s="117"/>
      <c r="J40" s="118"/>
      <c r="K40" s="118"/>
      <c r="L40" s="119"/>
      <c r="M40" s="117"/>
      <c r="N40" s="118"/>
      <c r="O40" s="119"/>
      <c r="P40" s="117"/>
      <c r="Q40" s="118"/>
      <c r="R40" s="118"/>
      <c r="S40" s="118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9">
        <v>9</v>
      </c>
      <c r="B41" s="131">
        <v>9</v>
      </c>
      <c r="C41" s="133" t="s">
        <v>263</v>
      </c>
      <c r="D41" s="134"/>
      <c r="E41" s="112" t="s">
        <v>264</v>
      </c>
      <c r="F41" s="113"/>
      <c r="G41" s="120">
        <v>5</v>
      </c>
      <c r="H41" s="116"/>
      <c r="I41" s="114" t="s">
        <v>270</v>
      </c>
      <c r="J41" s="115"/>
      <c r="K41" s="115"/>
      <c r="L41" s="116"/>
      <c r="M41" s="120">
        <v>519030628</v>
      </c>
      <c r="N41" s="115"/>
      <c r="O41" s="116"/>
      <c r="P41" s="120">
        <v>142</v>
      </c>
      <c r="Q41" s="115"/>
      <c r="R41" s="115"/>
      <c r="S41" s="115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6" t="s">
        <v>241</v>
      </c>
      <c r="D42" s="137"/>
      <c r="E42" s="138" t="s">
        <v>242</v>
      </c>
      <c r="F42" s="139"/>
      <c r="G42" s="117"/>
      <c r="H42" s="119"/>
      <c r="I42" s="117"/>
      <c r="J42" s="118"/>
      <c r="K42" s="118"/>
      <c r="L42" s="119"/>
      <c r="M42" s="117"/>
      <c r="N42" s="118"/>
      <c r="O42" s="119"/>
      <c r="P42" s="117"/>
      <c r="Q42" s="118"/>
      <c r="R42" s="118"/>
      <c r="S42" s="118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9">
        <v>10</v>
      </c>
      <c r="B43" s="131">
        <v>10</v>
      </c>
      <c r="C43" s="133" t="s">
        <v>265</v>
      </c>
      <c r="D43" s="134"/>
      <c r="E43" s="112" t="s">
        <v>248</v>
      </c>
      <c r="F43" s="113"/>
      <c r="G43" s="120">
        <v>5</v>
      </c>
      <c r="H43" s="116"/>
      <c r="I43" s="114" t="s">
        <v>276</v>
      </c>
      <c r="J43" s="115"/>
      <c r="K43" s="115"/>
      <c r="L43" s="116"/>
      <c r="M43" s="120">
        <v>519030949</v>
      </c>
      <c r="N43" s="115"/>
      <c r="O43" s="116"/>
      <c r="P43" s="120">
        <v>142</v>
      </c>
      <c r="Q43" s="115"/>
      <c r="R43" s="115"/>
      <c r="S43" s="115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6" t="s">
        <v>232</v>
      </c>
      <c r="D44" s="137"/>
      <c r="E44" s="138" t="s">
        <v>233</v>
      </c>
      <c r="F44" s="139"/>
      <c r="G44" s="117"/>
      <c r="H44" s="119"/>
      <c r="I44" s="117"/>
      <c r="J44" s="118"/>
      <c r="K44" s="118"/>
      <c r="L44" s="119"/>
      <c r="M44" s="117"/>
      <c r="N44" s="118"/>
      <c r="O44" s="119"/>
      <c r="P44" s="117"/>
      <c r="Q44" s="118"/>
      <c r="R44" s="118"/>
      <c r="S44" s="118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9">
        <v>11</v>
      </c>
      <c r="B45" s="131">
        <v>11</v>
      </c>
      <c r="C45" s="133" t="s">
        <v>266</v>
      </c>
      <c r="D45" s="134"/>
      <c r="E45" s="112" t="s">
        <v>267</v>
      </c>
      <c r="F45" s="113"/>
      <c r="G45" s="120">
        <v>4</v>
      </c>
      <c r="H45" s="116"/>
      <c r="I45" s="114" t="s">
        <v>277</v>
      </c>
      <c r="J45" s="115"/>
      <c r="K45" s="115"/>
      <c r="L45" s="116"/>
      <c r="M45" s="120">
        <v>520868396</v>
      </c>
      <c r="N45" s="115"/>
      <c r="O45" s="116"/>
      <c r="P45" s="120">
        <v>132</v>
      </c>
      <c r="Q45" s="115"/>
      <c r="R45" s="115"/>
      <c r="S45" s="115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6" t="s">
        <v>243</v>
      </c>
      <c r="D46" s="137"/>
      <c r="E46" s="138" t="s">
        <v>244</v>
      </c>
      <c r="F46" s="139"/>
      <c r="G46" s="117"/>
      <c r="H46" s="119"/>
      <c r="I46" s="117"/>
      <c r="J46" s="118"/>
      <c r="K46" s="118"/>
      <c r="L46" s="119"/>
      <c r="M46" s="117"/>
      <c r="N46" s="118"/>
      <c r="O46" s="119"/>
      <c r="P46" s="117"/>
      <c r="Q46" s="118"/>
      <c r="R46" s="118"/>
      <c r="S46" s="118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9">
        <v>12</v>
      </c>
      <c r="B47" s="131">
        <v>12</v>
      </c>
      <c r="C47" s="133" t="s">
        <v>268</v>
      </c>
      <c r="D47" s="134"/>
      <c r="E47" s="112" t="s">
        <v>269</v>
      </c>
      <c r="F47" s="113"/>
      <c r="G47" s="120">
        <v>3</v>
      </c>
      <c r="H47" s="116"/>
      <c r="I47" s="114" t="s">
        <v>273</v>
      </c>
      <c r="J47" s="115"/>
      <c r="K47" s="115"/>
      <c r="L47" s="116"/>
      <c r="M47" s="120">
        <v>520862072</v>
      </c>
      <c r="N47" s="115"/>
      <c r="O47" s="116"/>
      <c r="P47" s="120">
        <v>133</v>
      </c>
      <c r="Q47" s="115"/>
      <c r="R47" s="115"/>
      <c r="S47" s="115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7"/>
      <c r="B48" s="132"/>
      <c r="C48" s="178" t="s">
        <v>245</v>
      </c>
      <c r="D48" s="179"/>
      <c r="E48" s="180" t="s">
        <v>246</v>
      </c>
      <c r="F48" s="181"/>
      <c r="G48" s="174"/>
      <c r="H48" s="175"/>
      <c r="I48" s="174"/>
      <c r="J48" s="176"/>
      <c r="K48" s="176"/>
      <c r="L48" s="175"/>
      <c r="M48" s="174"/>
      <c r="N48" s="176"/>
      <c r="O48" s="175"/>
      <c r="P48" s="174"/>
      <c r="Q48" s="176"/>
      <c r="R48" s="176"/>
      <c r="S48" s="176"/>
      <c r="T48" s="20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1">
        <v>13</v>
      </c>
      <c r="B49" s="242"/>
      <c r="C49" s="244"/>
      <c r="D49" s="245"/>
      <c r="E49" s="245"/>
      <c r="F49" s="246"/>
      <c r="G49" s="233"/>
      <c r="H49" s="235"/>
      <c r="I49" s="233"/>
      <c r="J49" s="234"/>
      <c r="K49" s="234"/>
      <c r="L49" s="235"/>
      <c r="M49" s="233"/>
      <c r="N49" s="234"/>
      <c r="O49" s="235"/>
      <c r="P49" s="233"/>
      <c r="Q49" s="234"/>
      <c r="R49" s="234"/>
      <c r="S49" s="234"/>
      <c r="T49" s="23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1"/>
      <c r="B50" s="243"/>
      <c r="C50" s="247"/>
      <c r="D50" s="248"/>
      <c r="E50" s="248"/>
      <c r="F50" s="249"/>
      <c r="G50" s="236"/>
      <c r="H50" s="238"/>
      <c r="I50" s="236"/>
      <c r="J50" s="237"/>
      <c r="K50" s="237"/>
      <c r="L50" s="238"/>
      <c r="M50" s="236"/>
      <c r="N50" s="237"/>
      <c r="O50" s="238"/>
      <c r="P50" s="236"/>
      <c r="Q50" s="237"/>
      <c r="R50" s="237"/>
      <c r="S50" s="237"/>
      <c r="T50" s="24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1">
        <v>14</v>
      </c>
      <c r="B51" s="242"/>
      <c r="C51" s="244"/>
      <c r="D51" s="245"/>
      <c r="E51" s="245"/>
      <c r="F51" s="246"/>
      <c r="G51" s="233"/>
      <c r="H51" s="235"/>
      <c r="I51" s="233"/>
      <c r="J51" s="234"/>
      <c r="K51" s="234"/>
      <c r="L51" s="235"/>
      <c r="M51" s="233"/>
      <c r="N51" s="234"/>
      <c r="O51" s="235"/>
      <c r="P51" s="233"/>
      <c r="Q51" s="234"/>
      <c r="R51" s="234"/>
      <c r="S51" s="234"/>
      <c r="T51" s="23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3"/>
      <c r="B52" s="254"/>
      <c r="C52" s="255"/>
      <c r="D52" s="256"/>
      <c r="E52" s="256"/>
      <c r="F52" s="257"/>
      <c r="G52" s="250"/>
      <c r="H52" s="251"/>
      <c r="I52" s="250"/>
      <c r="J52" s="252"/>
      <c r="K52" s="252"/>
      <c r="L52" s="251"/>
      <c r="M52" s="250"/>
      <c r="N52" s="252"/>
      <c r="O52" s="251"/>
      <c r="P52" s="250"/>
      <c r="Q52" s="252"/>
      <c r="R52" s="252"/>
      <c r="S52" s="252"/>
      <c r="T52" s="25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4" t="s">
        <v>170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6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7" t="s">
        <v>286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9"/>
      <c r="U55" s="22"/>
      <c r="V55" s="261">
        <f>LEN(A55)</f>
        <v>66</v>
      </c>
      <c r="W55" s="262"/>
      <c r="X55" s="262"/>
      <c r="Y55" s="262"/>
      <c r="Z55" s="262"/>
      <c r="AA55" s="262"/>
      <c r="AB55" s="262"/>
      <c r="AC55" s="262"/>
      <c r="AD55" s="262"/>
      <c r="AE55" s="262"/>
      <c r="AF55" s="26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2" stopIfTrue="1">
      <formula>$J$3="男女混合"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0" t="s">
        <v>24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</row>
    <row r="2" spans="1:15">
      <c r="A2" s="264" t="s">
        <v>0</v>
      </c>
      <c r="B2" s="264"/>
      <c r="C2" s="267" t="str">
        <f>IF(入力!C3="","",入力!C3)</f>
        <v>大津ヶ丘ジュニアVBC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68">
        <f>IF(入力!C4="","",IF(入力!C5="",入力!C4,入力!C4&amp;"　　"&amp;入力!C5))</f>
        <v>431027620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中島　智也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507345983</v>
      </c>
      <c r="H7" s="266"/>
      <c r="I7" s="266"/>
      <c r="J7" s="266">
        <f>IF(入力!J7="","",入力!J7)</f>
        <v>11464</v>
      </c>
      <c r="K7" s="266"/>
      <c r="L7" s="266"/>
      <c r="M7" s="266" t="str">
        <f>IF(入力!M7="","",入力!M7)</f>
        <v>091C0183802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2</v>
      </c>
      <c r="B9" s="264"/>
      <c r="C9" s="276" t="str">
        <f>IF(入力!C10="","",入力!C10&amp;"　"&amp;入力!E10)</f>
        <v>中島　容子</v>
      </c>
      <c r="D9" s="277"/>
      <c r="E9" s="277"/>
      <c r="F9" s="277"/>
      <c r="G9" s="266">
        <f>IF(入力!G9="","",入力!G9)</f>
        <v>507348705</v>
      </c>
      <c r="H9" s="266"/>
      <c r="I9" s="266"/>
      <c r="J9" s="266">
        <f>IF(入力!J9="","",入力!J9)</f>
        <v>15968</v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3</v>
      </c>
      <c r="B11" s="264"/>
      <c r="C11" s="276" t="str">
        <f>IF(入力!C12="","",入力!C12&amp;"　"&amp;入力!E12)</f>
        <v>吉井　真梨子</v>
      </c>
      <c r="D11" s="277"/>
      <c r="E11" s="277"/>
      <c r="F11" s="277"/>
      <c r="G11" s="266">
        <f>IF(入力!G11="","",入力!G11)</f>
        <v>516031381</v>
      </c>
      <c r="H11" s="266"/>
      <c r="I11" s="266"/>
      <c r="J11" s="266">
        <f>IF(入力!J11="","",入力!J11)</f>
        <v>304053</v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>中島　容子</v>
      </c>
      <c r="D13" s="277"/>
      <c r="E13" s="277"/>
      <c r="F13" s="277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4"/>
      <c r="B14" s="264"/>
      <c r="C14" s="278"/>
      <c r="D14" s="279"/>
      <c r="E14" s="279"/>
      <c r="F14" s="279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4" t="s">
        <v>5</v>
      </c>
      <c r="B15" s="264"/>
      <c r="C15" s="276" t="str">
        <f>IF(入力!C16="","",入力!C16&amp;"　"&amp;入力!E16)</f>
        <v>中島　智也</v>
      </c>
      <c r="D15" s="277"/>
      <c r="E15" s="277"/>
      <c r="F15" s="274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4"/>
      <c r="B16" s="264"/>
      <c r="C16" s="278"/>
      <c r="D16" s="279"/>
      <c r="E16" s="279"/>
      <c r="F16" s="275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>
      <c r="A17" s="264" t="s">
        <v>6</v>
      </c>
      <c r="B17" s="264"/>
      <c r="C17" s="267" t="str">
        <f>IF(入力!C17="","",入力!C17&amp;"　"&amp;入力!E17)</f>
        <v>柏市大津ヶ丘１－１５－４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０４-７１９１-２４４５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90－8042－8361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>
        <f>IF(入力!B25="","",入力!B25)</f>
        <v>1</v>
      </c>
      <c r="C25" s="276" t="str">
        <f>IF(入力!C26="","",入力!C26&amp;"　"&amp;入力!E26)</f>
        <v>田中　里奈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我孫子第四小学校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519030734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齊藤　びわ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風早北部小学校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518579777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藤原　凛恋</v>
      </c>
      <c r="D29" s="277"/>
      <c r="E29" s="277"/>
      <c r="F29" s="277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風早北部小学校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519039133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上地　真央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柏第四小学校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519030864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吉井　菜々美</v>
      </c>
      <c r="D33" s="277"/>
      <c r="E33" s="277"/>
      <c r="F33" s="277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我孫子第三小学校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516015633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江波戸　美玖</v>
      </c>
      <c r="D35" s="277"/>
      <c r="E35" s="277"/>
      <c r="F35" s="277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柏第三小学校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520889338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伊藤　真奈香</v>
      </c>
      <c r="D37" s="277"/>
      <c r="E37" s="277"/>
      <c r="F37" s="277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光ヶ丘小学校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519717697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小林　柚芭</v>
      </c>
      <c r="D39" s="277"/>
      <c r="E39" s="277"/>
      <c r="F39" s="277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土南部小学校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520862393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清水　楓華</v>
      </c>
      <c r="D41" s="277"/>
      <c r="E41" s="277"/>
      <c r="F41" s="277"/>
      <c r="G41" s="264">
        <f>IF(入力!G41="","",入力!G41)</f>
        <v>5</v>
      </c>
      <c r="H41" s="264" t="str">
        <f>IF(入力!H41="","",入力!H41)</f>
        <v/>
      </c>
      <c r="I41" s="264" t="str">
        <f>IF(入力!I41="","",入力!I41)</f>
        <v>風早北部小学校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519030628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大谷　梨奈</v>
      </c>
      <c r="D43" s="277"/>
      <c r="E43" s="277"/>
      <c r="F43" s="277"/>
      <c r="G43" s="264">
        <f>IF(入力!G43="","",入力!G43)</f>
        <v>5</v>
      </c>
      <c r="H43" s="264" t="str">
        <f>IF(入力!H43="","",入力!H43)</f>
        <v/>
      </c>
      <c r="I43" s="264" t="str">
        <f>IF(入力!I43="","",入力!I43)</f>
        <v>風早南部小学校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519030949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>
        <f>IF(入力!B45="","",入力!B45)</f>
        <v>11</v>
      </c>
      <c r="C45" s="276" t="str">
        <f>IF(入力!C46="","",入力!C46&amp;"　"&amp;入力!E46)</f>
        <v>森川　未菜</v>
      </c>
      <c r="D45" s="277"/>
      <c r="E45" s="277"/>
      <c r="F45" s="277"/>
      <c r="G45" s="264">
        <f>IF(入力!G45="","",入力!G45)</f>
        <v>4</v>
      </c>
      <c r="H45" s="264" t="str">
        <f>IF(入力!H45="","",入力!H45)</f>
        <v/>
      </c>
      <c r="I45" s="264" t="str">
        <f>IF(入力!I45="","",入力!I45)</f>
        <v>柏第三小学校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520868396</v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>
        <f>IF(入力!B47="","",入力!B47)</f>
        <v>12</v>
      </c>
      <c r="C47" s="276" t="str">
        <f>IF(入力!C48="","",入力!C48&amp;"　"&amp;入力!E48)</f>
        <v>梶山　優月</v>
      </c>
      <c r="D47" s="277"/>
      <c r="E47" s="277"/>
      <c r="F47" s="277"/>
      <c r="G47" s="264">
        <f>IF(入力!G47="","",入力!G47)</f>
        <v>3</v>
      </c>
      <c r="H47" s="264" t="str">
        <f>IF(入力!H47="","",入力!H47)</f>
        <v/>
      </c>
      <c r="I47" s="264" t="str">
        <f>IF(入力!I47="","",入力!I47)</f>
        <v>柏第三小学校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520862072</v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16" zoomScaleNormal="100" zoomScaleSheetLayoutView="100" workbookViewId="0">
      <selection activeCell="AZ42" sqref="AZ42:BF43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3"/>
      <c r="AW1" s="313"/>
      <c r="AX1" s="4" t="s">
        <v>28</v>
      </c>
      <c r="AY1" s="5"/>
      <c r="AZ1" s="313"/>
      <c r="BA1" s="313"/>
      <c r="BB1" s="4" t="s">
        <v>29</v>
      </c>
      <c r="BC1" s="5"/>
      <c r="BD1" s="313"/>
      <c r="BE1" s="31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4" t="s">
        <v>65</v>
      </c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314"/>
      <c r="AC5" s="314"/>
      <c r="AD5" s="314"/>
      <c r="AE5" s="314"/>
      <c r="AF5" s="314"/>
      <c r="AG5" s="314"/>
      <c r="AH5" s="314"/>
      <c r="AI5" s="314"/>
      <c r="AJ5" s="314"/>
      <c r="AK5" s="314"/>
      <c r="AL5" s="314"/>
      <c r="AM5" s="314"/>
      <c r="AN5" s="314"/>
      <c r="AO5" s="314"/>
      <c r="AP5" s="314"/>
      <c r="AQ5" s="314"/>
      <c r="AR5" s="314"/>
      <c r="AS5" s="314"/>
      <c r="AT5" s="314"/>
      <c r="AU5" s="314"/>
      <c r="AV5" s="314"/>
      <c r="AW5" s="314"/>
      <c r="AX5" s="314"/>
      <c r="AY5" s="314"/>
      <c r="AZ5" s="314"/>
      <c r="BA5" s="314"/>
      <c r="BB5" s="314"/>
      <c r="BC5" s="314"/>
      <c r="BD5" s="314"/>
      <c r="BE5" s="314"/>
      <c r="BF5" s="31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3" t="s">
        <v>32</v>
      </c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6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P9" s="287"/>
      <c r="Q9" s="28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9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6">
        <v>36</v>
      </c>
      <c r="I12" s="347"/>
      <c r="J12" s="348"/>
      <c r="K12" s="4"/>
    </row>
    <row r="13" spans="1:60" ht="13.5" customHeight="1">
      <c r="F13" s="4" t="s">
        <v>35</v>
      </c>
      <c r="G13" s="4"/>
      <c r="H13" s="349"/>
      <c r="I13" s="350"/>
      <c r="J13" s="35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2"/>
      <c r="I14" s="353"/>
      <c r="J14" s="35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2" t="s">
        <v>37</v>
      </c>
      <c r="D16" s="293"/>
      <c r="E16" s="293"/>
      <c r="F16" s="293"/>
      <c r="G16" s="294"/>
      <c r="H16" s="344" t="s">
        <v>66</v>
      </c>
      <c r="I16" s="345"/>
      <c r="J16" s="345"/>
      <c r="K16" s="293" t="str">
        <f>IF(入力!C2="","",入力!C2)</f>
        <v>オオツガオカ</v>
      </c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293"/>
      <c r="X16" s="294"/>
      <c r="Y16" s="363" t="s">
        <v>67</v>
      </c>
      <c r="Z16" s="364"/>
      <c r="AA16" s="364"/>
      <c r="AB16" s="364"/>
      <c r="AC16" s="364"/>
      <c r="AD16" s="364"/>
      <c r="AE16" s="364"/>
      <c r="AF16" s="364"/>
      <c r="AG16" s="364"/>
      <c r="AH16" s="364"/>
      <c r="AI16" s="365"/>
      <c r="AJ16" s="316" t="s">
        <v>38</v>
      </c>
      <c r="AK16" s="317"/>
      <c r="AL16" s="317"/>
      <c r="AM16" s="318"/>
      <c r="AN16" s="338" t="str">
        <f>IF(入力!P3="","",入力!P3)</f>
        <v>柏市</v>
      </c>
      <c r="AO16" s="339"/>
      <c r="AP16" s="339"/>
      <c r="AQ16" s="339"/>
      <c r="AR16" s="339"/>
      <c r="AS16" s="339"/>
      <c r="AT16" s="317" t="s">
        <v>68</v>
      </c>
      <c r="AU16" s="318"/>
      <c r="AV16" s="324" t="s">
        <v>39</v>
      </c>
      <c r="AW16" s="293"/>
      <c r="AX16" s="293"/>
      <c r="AY16" s="294"/>
      <c r="AZ16" s="326" t="str">
        <f>IF(入力!P5="","",入力!P5)</f>
        <v>常磐</v>
      </c>
      <c r="BA16" s="327"/>
      <c r="BB16" s="327"/>
      <c r="BC16" s="327"/>
      <c r="BD16" s="327"/>
      <c r="BE16" s="327"/>
      <c r="BF16" s="301" t="s">
        <v>40</v>
      </c>
    </row>
    <row r="17" spans="3:58" ht="4.5" customHeight="1">
      <c r="C17" s="295"/>
      <c r="D17" s="296"/>
      <c r="E17" s="296"/>
      <c r="F17" s="296"/>
      <c r="G17" s="297"/>
      <c r="H17" s="336" t="str">
        <f>IF(入力!C3="","",入力!C3)</f>
        <v>大津ヶ丘ジュニアVBC</v>
      </c>
      <c r="I17" s="337"/>
      <c r="J17" s="337"/>
      <c r="K17" s="337"/>
      <c r="L17" s="337"/>
      <c r="M17" s="337"/>
      <c r="N17" s="337"/>
      <c r="O17" s="337"/>
      <c r="P17" s="337"/>
      <c r="Q17" s="337"/>
      <c r="R17" s="337"/>
      <c r="S17" s="337"/>
      <c r="T17" s="337"/>
      <c r="U17" s="332" t="str">
        <f>IF(入力!J3="","","("&amp;入力!J3&amp;")")</f>
        <v>(女子)</v>
      </c>
      <c r="V17" s="332"/>
      <c r="W17" s="332"/>
      <c r="X17" s="333"/>
      <c r="Y17" s="366">
        <f>IF(入力!C4="","",入力!C4)</f>
        <v>431027620</v>
      </c>
      <c r="Z17" s="367"/>
      <c r="AA17" s="367"/>
      <c r="AB17" s="367"/>
      <c r="AC17" s="367"/>
      <c r="AD17" s="367"/>
      <c r="AE17" s="367"/>
      <c r="AF17" s="367"/>
      <c r="AG17" s="367"/>
      <c r="AH17" s="367"/>
      <c r="AI17" s="368"/>
      <c r="AJ17" s="319"/>
      <c r="AK17" s="320"/>
      <c r="AL17" s="320"/>
      <c r="AM17" s="321"/>
      <c r="AN17" s="340"/>
      <c r="AO17" s="341"/>
      <c r="AP17" s="341"/>
      <c r="AQ17" s="341"/>
      <c r="AR17" s="341"/>
      <c r="AS17" s="341"/>
      <c r="AT17" s="320"/>
      <c r="AU17" s="321"/>
      <c r="AV17" s="325"/>
      <c r="AW17" s="296"/>
      <c r="AX17" s="296"/>
      <c r="AY17" s="297"/>
      <c r="AZ17" s="328"/>
      <c r="BA17" s="329"/>
      <c r="BB17" s="329"/>
      <c r="BC17" s="329"/>
      <c r="BD17" s="329"/>
      <c r="BE17" s="329"/>
      <c r="BF17" s="302"/>
    </row>
    <row r="18" spans="3:58" ht="16.5" customHeight="1">
      <c r="C18" s="298"/>
      <c r="D18" s="299"/>
      <c r="E18" s="299"/>
      <c r="F18" s="299"/>
      <c r="G18" s="300"/>
      <c r="H18" s="304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34"/>
      <c r="V18" s="334"/>
      <c r="W18" s="334"/>
      <c r="X18" s="335"/>
      <c r="Y18" s="369"/>
      <c r="Z18" s="370"/>
      <c r="AA18" s="370"/>
      <c r="AB18" s="370"/>
      <c r="AC18" s="370"/>
      <c r="AD18" s="370"/>
      <c r="AE18" s="370"/>
      <c r="AF18" s="370"/>
      <c r="AG18" s="370"/>
      <c r="AH18" s="370"/>
      <c r="AI18" s="371"/>
      <c r="AJ18" s="322"/>
      <c r="AK18" s="311"/>
      <c r="AL18" s="311"/>
      <c r="AM18" s="323"/>
      <c r="AN18" s="342"/>
      <c r="AO18" s="343"/>
      <c r="AP18" s="343"/>
      <c r="AQ18" s="343"/>
      <c r="AR18" s="343"/>
      <c r="AS18" s="343"/>
      <c r="AT18" s="311"/>
      <c r="AU18" s="323"/>
      <c r="AV18" s="307"/>
      <c r="AW18" s="299"/>
      <c r="AX18" s="299"/>
      <c r="AY18" s="300"/>
      <c r="AZ18" s="330" t="str">
        <f>IF(入力!AE5="","",入力!AE5)</f>
        <v>柏</v>
      </c>
      <c r="BA18" s="331"/>
      <c r="BB18" s="331"/>
      <c r="BC18" s="331"/>
      <c r="BD18" s="331"/>
      <c r="BE18" s="331"/>
      <c r="BF18" s="13" t="s">
        <v>41</v>
      </c>
    </row>
    <row r="19" spans="3:58" ht="15" customHeight="1">
      <c r="C19" s="355"/>
      <c r="D19" s="356"/>
      <c r="E19" s="356"/>
      <c r="F19" s="356"/>
      <c r="G19" s="356"/>
      <c r="H19" s="356"/>
      <c r="I19" s="356"/>
      <c r="J19" s="356"/>
      <c r="K19" s="356"/>
      <c r="L19" s="356"/>
      <c r="M19" s="356"/>
      <c r="N19" s="356"/>
      <c r="O19" s="312" t="s">
        <v>42</v>
      </c>
      <c r="P19" s="312"/>
      <c r="Q19" s="312"/>
      <c r="R19" s="312"/>
      <c r="S19" s="312"/>
      <c r="T19" s="312"/>
      <c r="U19" s="312"/>
      <c r="V19" s="312"/>
      <c r="W19" s="312"/>
      <c r="X19" s="312"/>
      <c r="Y19" s="312"/>
      <c r="Z19" s="312"/>
      <c r="AA19" s="312"/>
      <c r="AB19" s="312"/>
      <c r="AC19" s="312"/>
      <c r="AD19" s="312" t="s">
        <v>69</v>
      </c>
      <c r="AE19" s="312"/>
      <c r="AF19" s="312"/>
      <c r="AG19" s="312"/>
      <c r="AH19" s="312"/>
      <c r="AI19" s="312"/>
      <c r="AJ19" s="312"/>
      <c r="AK19" s="312"/>
      <c r="AL19" s="312"/>
      <c r="AM19" s="312"/>
      <c r="AN19" s="312"/>
      <c r="AO19" s="312"/>
      <c r="AP19" s="312"/>
      <c r="AQ19" s="312"/>
      <c r="AR19" s="312"/>
      <c r="AS19" s="312" t="s">
        <v>70</v>
      </c>
      <c r="AT19" s="312"/>
      <c r="AU19" s="312"/>
      <c r="AV19" s="312"/>
      <c r="AW19" s="312"/>
      <c r="AX19" s="312"/>
      <c r="AY19" s="312"/>
      <c r="AZ19" s="312"/>
      <c r="BA19" s="312"/>
      <c r="BB19" s="312"/>
      <c r="BC19" s="312"/>
      <c r="BD19" s="312"/>
      <c r="BE19" s="312"/>
      <c r="BF19" s="315"/>
    </row>
    <row r="20" spans="3:58" ht="15" customHeight="1">
      <c r="C20" s="373" t="s">
        <v>43</v>
      </c>
      <c r="D20" s="312"/>
      <c r="E20" s="312"/>
      <c r="F20" s="312"/>
      <c r="G20" s="312"/>
      <c r="H20" s="312"/>
      <c r="I20" s="312"/>
      <c r="J20" s="312"/>
      <c r="K20" s="312"/>
      <c r="L20" s="312"/>
      <c r="M20" s="312"/>
      <c r="N20" s="312"/>
      <c r="O20" s="372">
        <f>IF(入力!J7="","",入力!J7)</f>
        <v>11464</v>
      </c>
      <c r="P20" s="372"/>
      <c r="Q20" s="372"/>
      <c r="R20" s="372"/>
      <c r="S20" s="372"/>
      <c r="T20" s="372"/>
      <c r="U20" s="372"/>
      <c r="V20" s="372"/>
      <c r="W20" s="372"/>
      <c r="X20" s="372"/>
      <c r="Y20" s="372"/>
      <c r="Z20" s="372"/>
      <c r="AA20" s="372"/>
      <c r="AB20" s="372"/>
      <c r="AC20" s="372"/>
      <c r="AD20" s="372">
        <f>IF(入力!J9="","",入力!J9)</f>
        <v>15968</v>
      </c>
      <c r="AE20" s="372"/>
      <c r="AF20" s="372"/>
      <c r="AG20" s="372"/>
      <c r="AH20" s="372"/>
      <c r="AI20" s="372"/>
      <c r="AJ20" s="372"/>
      <c r="AK20" s="372"/>
      <c r="AL20" s="372"/>
      <c r="AM20" s="372"/>
      <c r="AN20" s="372"/>
      <c r="AO20" s="372"/>
      <c r="AP20" s="372"/>
      <c r="AQ20" s="372"/>
      <c r="AR20" s="372"/>
      <c r="AS20" s="372">
        <f>IF(入力!J11="","",入力!J11)</f>
        <v>304053</v>
      </c>
      <c r="AT20" s="372"/>
      <c r="AU20" s="372"/>
      <c r="AV20" s="372"/>
      <c r="AW20" s="372"/>
      <c r="AX20" s="372"/>
      <c r="AY20" s="372"/>
      <c r="AZ20" s="372"/>
      <c r="BA20" s="372"/>
      <c r="BB20" s="372"/>
      <c r="BC20" s="372"/>
      <c r="BD20" s="372"/>
      <c r="BE20" s="372"/>
      <c r="BF20" s="380"/>
    </row>
    <row r="21" spans="3:58" ht="15" customHeight="1">
      <c r="C21" s="373" t="s">
        <v>44</v>
      </c>
      <c r="D21" s="312"/>
      <c r="E21" s="312"/>
      <c r="F21" s="312"/>
      <c r="G21" s="312"/>
      <c r="H21" s="312"/>
      <c r="I21" s="312"/>
      <c r="J21" s="312"/>
      <c r="K21" s="312"/>
      <c r="L21" s="312"/>
      <c r="M21" s="312"/>
      <c r="N21" s="312"/>
      <c r="O21" s="372" t="str">
        <f>IF(入力!M7="","",入力!M7)</f>
        <v>091C0183802</v>
      </c>
      <c r="P21" s="372"/>
      <c r="Q21" s="372"/>
      <c r="R21" s="372"/>
      <c r="S21" s="372"/>
      <c r="T21" s="372"/>
      <c r="U21" s="372"/>
      <c r="V21" s="372"/>
      <c r="W21" s="372"/>
      <c r="X21" s="372"/>
      <c r="Y21" s="372"/>
      <c r="Z21" s="372"/>
      <c r="AA21" s="372"/>
      <c r="AB21" s="372"/>
      <c r="AC21" s="372"/>
      <c r="AD21" s="372" t="str">
        <f>IF(入力!M9="","",入力!M9)</f>
        <v/>
      </c>
      <c r="AE21" s="372"/>
      <c r="AF21" s="372"/>
      <c r="AG21" s="372"/>
      <c r="AH21" s="372"/>
      <c r="AI21" s="372"/>
      <c r="AJ21" s="372"/>
      <c r="AK21" s="372"/>
      <c r="AL21" s="372"/>
      <c r="AM21" s="372"/>
      <c r="AN21" s="372"/>
      <c r="AO21" s="372"/>
      <c r="AP21" s="372"/>
      <c r="AQ21" s="372"/>
      <c r="AR21" s="372"/>
      <c r="AS21" s="372" t="str">
        <f>IF(入力!M11="","",入力!M11)</f>
        <v/>
      </c>
      <c r="AT21" s="372"/>
      <c r="AU21" s="372"/>
      <c r="AV21" s="372"/>
      <c r="AW21" s="372"/>
      <c r="AX21" s="372"/>
      <c r="AY21" s="372"/>
      <c r="AZ21" s="372"/>
      <c r="BA21" s="372"/>
      <c r="BB21" s="372"/>
      <c r="BC21" s="372"/>
      <c r="BD21" s="372"/>
      <c r="BE21" s="372"/>
      <c r="BF21" s="380"/>
    </row>
    <row r="22" spans="3:58" ht="12" customHeight="1">
      <c r="C22" s="360" t="s">
        <v>71</v>
      </c>
      <c r="D22" s="361"/>
      <c r="E22" s="361"/>
      <c r="F22" s="361"/>
      <c r="G22" s="362"/>
      <c r="H22" s="308" t="str">
        <f>IF(入力!C7="","",入力!C7&amp;"　"&amp;入力!E7)</f>
        <v>ナカジマ　トモヤ</v>
      </c>
      <c r="I22" s="303"/>
      <c r="J22" s="303"/>
      <c r="K22" s="303"/>
      <c r="L22" s="303"/>
      <c r="M22" s="303"/>
      <c r="N22" s="303"/>
      <c r="O22" s="303"/>
      <c r="P22" s="303"/>
      <c r="Q22" s="309"/>
      <c r="R22" s="310" t="s">
        <v>45</v>
      </c>
      <c r="S22" s="303"/>
      <c r="T22" s="374">
        <f>IF(入力!AT7="","",入力!AT7)</f>
        <v>61</v>
      </c>
      <c r="U22" s="375"/>
      <c r="V22" s="376"/>
      <c r="W22" s="310" t="s">
        <v>46</v>
      </c>
      <c r="X22" s="310"/>
      <c r="Y22" s="310"/>
      <c r="Z22" s="14" t="s">
        <v>72</v>
      </c>
      <c r="AA22" s="15"/>
      <c r="AB22" s="303" t="str">
        <f>IF(入力!R7="","",入力!R7)</f>
        <v>277</v>
      </c>
      <c r="AC22" s="303"/>
      <c r="AD22" s="303"/>
      <c r="AE22" s="303"/>
      <c r="AF22" s="16" t="s">
        <v>73</v>
      </c>
      <c r="AG22" s="303" t="str">
        <f>IF(入力!W7="","",入力!W7)</f>
        <v>０９２１</v>
      </c>
      <c r="AH22" s="303"/>
      <c r="AI22" s="303"/>
      <c r="AJ22" s="303"/>
      <c r="AK22" s="303"/>
      <c r="AL22" s="303"/>
      <c r="AM22" s="303"/>
      <c r="AN22" s="303"/>
      <c r="AO22" s="303"/>
      <c r="AP22" s="303"/>
      <c r="AQ22" s="303"/>
      <c r="AR22" s="303"/>
      <c r="AS22" s="303"/>
      <c r="AT22" s="309"/>
      <c r="AU22" s="310" t="s">
        <v>47</v>
      </c>
      <c r="AV22" s="303"/>
      <c r="AW22" s="303"/>
      <c r="AX22" s="17" t="s">
        <v>74</v>
      </c>
      <c r="AY22" s="303" t="str">
        <f>IF(入力!AL7="","",入力!AL7)</f>
        <v>０４</v>
      </c>
      <c r="AZ22" s="303"/>
      <c r="BA22" s="303"/>
      <c r="BB22" s="303"/>
      <c r="BC22" s="303"/>
      <c r="BD22" s="303"/>
      <c r="BE22" s="303"/>
      <c r="BF22" s="18" t="s">
        <v>75</v>
      </c>
    </row>
    <row r="23" spans="3:58" ht="19.5" customHeight="1">
      <c r="C23" s="298" t="s">
        <v>48</v>
      </c>
      <c r="D23" s="299"/>
      <c r="E23" s="299"/>
      <c r="F23" s="299"/>
      <c r="G23" s="300"/>
      <c r="H23" s="352" t="str">
        <f>IF(入力!C8="","",入力!C8&amp;"　"&amp;入力!E8)</f>
        <v>中島　智也</v>
      </c>
      <c r="I23" s="353"/>
      <c r="J23" s="353"/>
      <c r="K23" s="353"/>
      <c r="L23" s="353"/>
      <c r="M23" s="353"/>
      <c r="N23" s="353"/>
      <c r="O23" s="353"/>
      <c r="P23" s="353"/>
      <c r="Q23" s="354"/>
      <c r="R23" s="299"/>
      <c r="S23" s="299"/>
      <c r="T23" s="377"/>
      <c r="U23" s="378"/>
      <c r="V23" s="379"/>
      <c r="W23" s="311"/>
      <c r="X23" s="311"/>
      <c r="Y23" s="311"/>
      <c r="Z23" s="304" t="str">
        <f>IF(入力!P8="","",入力!P8)</f>
        <v>柏市大津ヶ丘１－１５－４</v>
      </c>
      <c r="AA23" s="305"/>
      <c r="AB23" s="305"/>
      <c r="AC23" s="305"/>
      <c r="AD23" s="305"/>
      <c r="AE23" s="305"/>
      <c r="AF23" s="305"/>
      <c r="AG23" s="305"/>
      <c r="AH23" s="305"/>
      <c r="AI23" s="305"/>
      <c r="AJ23" s="305"/>
      <c r="AK23" s="305"/>
      <c r="AL23" s="305"/>
      <c r="AM23" s="305"/>
      <c r="AN23" s="305"/>
      <c r="AO23" s="305"/>
      <c r="AP23" s="305"/>
      <c r="AQ23" s="305"/>
      <c r="AR23" s="305"/>
      <c r="AS23" s="305"/>
      <c r="AT23" s="306"/>
      <c r="AU23" s="299"/>
      <c r="AV23" s="299"/>
      <c r="AW23" s="299"/>
      <c r="AX23" s="307" t="str">
        <f>IF(入力!AK8="","",入力!AK8)</f>
        <v>７１９１</v>
      </c>
      <c r="AY23" s="299"/>
      <c r="AZ23" s="299"/>
      <c r="BA23" s="299"/>
      <c r="BB23" s="19" t="s">
        <v>76</v>
      </c>
      <c r="BC23" s="299" t="str">
        <f>IF(入力!AP8="","",入力!AP8)</f>
        <v>２４４５</v>
      </c>
      <c r="BD23" s="299"/>
      <c r="BE23" s="299"/>
      <c r="BF23" s="381"/>
    </row>
    <row r="24" spans="3:58" ht="12" customHeight="1">
      <c r="C24" s="360" t="s">
        <v>77</v>
      </c>
      <c r="D24" s="361"/>
      <c r="E24" s="361"/>
      <c r="F24" s="361"/>
      <c r="G24" s="362"/>
      <c r="H24" s="308" t="str">
        <f>IF(入力!C9="","",入力!C9&amp;"　"&amp;入力!E9)</f>
        <v>ナカジマ　ヨウコ</v>
      </c>
      <c r="I24" s="303"/>
      <c r="J24" s="303"/>
      <c r="K24" s="303"/>
      <c r="L24" s="303"/>
      <c r="M24" s="303"/>
      <c r="N24" s="303"/>
      <c r="O24" s="303"/>
      <c r="P24" s="303"/>
      <c r="Q24" s="309"/>
      <c r="R24" s="310" t="s">
        <v>45</v>
      </c>
      <c r="S24" s="303"/>
      <c r="T24" s="374">
        <f>IF(入力!AT9="","",入力!AT9)</f>
        <v>62</v>
      </c>
      <c r="U24" s="375"/>
      <c r="V24" s="376"/>
      <c r="W24" s="310" t="s">
        <v>46</v>
      </c>
      <c r="X24" s="310"/>
      <c r="Y24" s="310"/>
      <c r="Z24" s="14" t="s">
        <v>72</v>
      </c>
      <c r="AA24" s="15"/>
      <c r="AB24" s="303" t="str">
        <f>IF(入力!R9="","",入力!R9)</f>
        <v>277</v>
      </c>
      <c r="AC24" s="303"/>
      <c r="AD24" s="303"/>
      <c r="AE24" s="303"/>
      <c r="AF24" s="16" t="s">
        <v>73</v>
      </c>
      <c r="AG24" s="303" t="str">
        <f>IF(入力!W9="","",入力!W9)</f>
        <v>０９２１</v>
      </c>
      <c r="AH24" s="303"/>
      <c r="AI24" s="303"/>
      <c r="AJ24" s="303"/>
      <c r="AK24" s="303"/>
      <c r="AL24" s="303"/>
      <c r="AM24" s="303"/>
      <c r="AN24" s="303"/>
      <c r="AO24" s="303"/>
      <c r="AP24" s="303"/>
      <c r="AQ24" s="303"/>
      <c r="AR24" s="303"/>
      <c r="AS24" s="303"/>
      <c r="AT24" s="309"/>
      <c r="AU24" s="310" t="s">
        <v>47</v>
      </c>
      <c r="AV24" s="303"/>
      <c r="AW24" s="303"/>
      <c r="AX24" s="17" t="s">
        <v>74</v>
      </c>
      <c r="AY24" s="303" t="str">
        <f>IF(入力!AL9="","",入力!AL9)</f>
        <v>０４</v>
      </c>
      <c r="AZ24" s="303"/>
      <c r="BA24" s="303"/>
      <c r="BB24" s="303"/>
      <c r="BC24" s="303"/>
      <c r="BD24" s="303"/>
      <c r="BE24" s="303"/>
      <c r="BF24" s="18" t="s">
        <v>75</v>
      </c>
    </row>
    <row r="25" spans="3:58" ht="19.5" customHeight="1">
      <c r="C25" s="298" t="s">
        <v>78</v>
      </c>
      <c r="D25" s="299"/>
      <c r="E25" s="299"/>
      <c r="F25" s="299"/>
      <c r="G25" s="300"/>
      <c r="H25" s="352" t="str">
        <f>IF(入力!C10="","",入力!C10&amp;"　"&amp;入力!E10)</f>
        <v>中島　容子</v>
      </c>
      <c r="I25" s="353"/>
      <c r="J25" s="353"/>
      <c r="K25" s="353"/>
      <c r="L25" s="353"/>
      <c r="M25" s="353"/>
      <c r="N25" s="353"/>
      <c r="O25" s="353"/>
      <c r="P25" s="353"/>
      <c r="Q25" s="354"/>
      <c r="R25" s="299"/>
      <c r="S25" s="299"/>
      <c r="T25" s="377"/>
      <c r="U25" s="378"/>
      <c r="V25" s="379"/>
      <c r="W25" s="311"/>
      <c r="X25" s="311"/>
      <c r="Y25" s="311"/>
      <c r="Z25" s="304" t="str">
        <f>IF(入力!P10="","",入力!P10)</f>
        <v>柏市大津ヶ丘１－１５－４</v>
      </c>
      <c r="AA25" s="305"/>
      <c r="AB25" s="305"/>
      <c r="AC25" s="305"/>
      <c r="AD25" s="305"/>
      <c r="AE25" s="305"/>
      <c r="AF25" s="305"/>
      <c r="AG25" s="305"/>
      <c r="AH25" s="305"/>
      <c r="AI25" s="305"/>
      <c r="AJ25" s="305"/>
      <c r="AK25" s="305"/>
      <c r="AL25" s="305"/>
      <c r="AM25" s="305"/>
      <c r="AN25" s="305"/>
      <c r="AO25" s="305"/>
      <c r="AP25" s="305"/>
      <c r="AQ25" s="305"/>
      <c r="AR25" s="305"/>
      <c r="AS25" s="305"/>
      <c r="AT25" s="306"/>
      <c r="AU25" s="299"/>
      <c r="AV25" s="299"/>
      <c r="AW25" s="299"/>
      <c r="AX25" s="307" t="str">
        <f>IF(入力!AK10="","",入力!AK10)</f>
        <v>７１９１</v>
      </c>
      <c r="AY25" s="299"/>
      <c r="AZ25" s="299"/>
      <c r="BA25" s="299"/>
      <c r="BB25" s="19" t="s">
        <v>76</v>
      </c>
      <c r="BC25" s="299" t="str">
        <f>IF(入力!AP10="","",入力!AP10)</f>
        <v>２４４５</v>
      </c>
      <c r="BD25" s="299"/>
      <c r="BE25" s="299"/>
      <c r="BF25" s="381"/>
    </row>
    <row r="26" spans="3:58" ht="12" customHeight="1">
      <c r="C26" s="360" t="s">
        <v>71</v>
      </c>
      <c r="D26" s="361"/>
      <c r="E26" s="361"/>
      <c r="F26" s="361"/>
      <c r="G26" s="362"/>
      <c r="H26" s="308" t="str">
        <f>IF(入力!C11="","",入力!C11&amp;"　"&amp;入力!E11)</f>
        <v>ヨシイ　マリコ</v>
      </c>
      <c r="I26" s="303"/>
      <c r="J26" s="303"/>
      <c r="K26" s="303"/>
      <c r="L26" s="303"/>
      <c r="M26" s="303"/>
      <c r="N26" s="303"/>
      <c r="O26" s="303"/>
      <c r="P26" s="303"/>
      <c r="Q26" s="309"/>
      <c r="R26" s="310" t="s">
        <v>45</v>
      </c>
      <c r="S26" s="303"/>
      <c r="T26" s="374">
        <f>IF(入力!AT11="","",入力!AT11)</f>
        <v>44</v>
      </c>
      <c r="U26" s="375"/>
      <c r="V26" s="376"/>
      <c r="W26" s="310" t="s">
        <v>46</v>
      </c>
      <c r="X26" s="310"/>
      <c r="Y26" s="310"/>
      <c r="Z26" s="14" t="s">
        <v>72</v>
      </c>
      <c r="AA26" s="15"/>
      <c r="AB26" s="303" t="str">
        <f>IF(入力!R11="","",入力!R11)</f>
        <v/>
      </c>
      <c r="AC26" s="303"/>
      <c r="AD26" s="303"/>
      <c r="AE26" s="303"/>
      <c r="AF26" s="16" t="s">
        <v>73</v>
      </c>
      <c r="AG26" s="303" t="str">
        <f>IF(入力!W11="","",入力!W11)</f>
        <v/>
      </c>
      <c r="AH26" s="303"/>
      <c r="AI26" s="303"/>
      <c r="AJ26" s="303"/>
      <c r="AK26" s="303"/>
      <c r="AL26" s="303"/>
      <c r="AM26" s="303"/>
      <c r="AN26" s="303"/>
      <c r="AO26" s="303"/>
      <c r="AP26" s="303"/>
      <c r="AQ26" s="303"/>
      <c r="AR26" s="303"/>
      <c r="AS26" s="303"/>
      <c r="AT26" s="309"/>
      <c r="AU26" s="310" t="s">
        <v>47</v>
      </c>
      <c r="AV26" s="303"/>
      <c r="AW26" s="303"/>
      <c r="AX26" s="17" t="s">
        <v>74</v>
      </c>
      <c r="AY26" s="303" t="str">
        <f>IF(入力!AL11="","",入力!AL11)</f>
        <v>０９０</v>
      </c>
      <c r="AZ26" s="303"/>
      <c r="BA26" s="303"/>
      <c r="BB26" s="303"/>
      <c r="BC26" s="303"/>
      <c r="BD26" s="303"/>
      <c r="BE26" s="303"/>
      <c r="BF26" s="18" t="s">
        <v>75</v>
      </c>
    </row>
    <row r="27" spans="3:58" ht="19.5" customHeight="1">
      <c r="C27" s="298" t="s">
        <v>79</v>
      </c>
      <c r="D27" s="299"/>
      <c r="E27" s="299"/>
      <c r="F27" s="299"/>
      <c r="G27" s="300"/>
      <c r="H27" s="352" t="str">
        <f>IF(入力!C12="","",入力!C12&amp;"　"&amp;入力!E12)</f>
        <v>吉井　真梨子</v>
      </c>
      <c r="I27" s="353"/>
      <c r="J27" s="353"/>
      <c r="K27" s="353"/>
      <c r="L27" s="353"/>
      <c r="M27" s="353"/>
      <c r="N27" s="353"/>
      <c r="O27" s="353"/>
      <c r="P27" s="353"/>
      <c r="Q27" s="354"/>
      <c r="R27" s="299"/>
      <c r="S27" s="299"/>
      <c r="T27" s="377"/>
      <c r="U27" s="378"/>
      <c r="V27" s="379"/>
      <c r="W27" s="311"/>
      <c r="X27" s="311"/>
      <c r="Y27" s="311"/>
      <c r="Z27" s="304" t="str">
        <f>IF(入力!P12="","",入力!P12)</f>
        <v>我孫子市南青山</v>
      </c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06"/>
      <c r="AU27" s="299"/>
      <c r="AV27" s="299"/>
      <c r="AW27" s="299"/>
      <c r="AX27" s="307" t="str">
        <f>IF(入力!AK12="","",入力!AK12)</f>
        <v>７２０８</v>
      </c>
      <c r="AY27" s="299"/>
      <c r="AZ27" s="299"/>
      <c r="BA27" s="299"/>
      <c r="BB27" s="19" t="s">
        <v>76</v>
      </c>
      <c r="BC27" s="299" t="str">
        <f>IF(入力!AP12="","",入力!AP12)</f>
        <v>５５８１</v>
      </c>
      <c r="BD27" s="299"/>
      <c r="BE27" s="299"/>
      <c r="BF27" s="381"/>
    </row>
    <row r="28" spans="3:58" ht="12" customHeight="1">
      <c r="C28" s="360" t="s">
        <v>71</v>
      </c>
      <c r="D28" s="361"/>
      <c r="E28" s="361"/>
      <c r="F28" s="361"/>
      <c r="G28" s="362"/>
      <c r="H28" s="308" t="str">
        <f>IF(入力!C15="","",入力!C15&amp;"　"&amp;入力!E15)</f>
        <v>ナカジマ　トモヤ</v>
      </c>
      <c r="I28" s="303"/>
      <c r="J28" s="303"/>
      <c r="K28" s="303"/>
      <c r="L28" s="303"/>
      <c r="M28" s="303"/>
      <c r="N28" s="303"/>
      <c r="O28" s="303"/>
      <c r="P28" s="303"/>
      <c r="Q28" s="309"/>
      <c r="R28" s="310" t="s">
        <v>45</v>
      </c>
      <c r="S28" s="303"/>
      <c r="T28" s="374">
        <f>IF(入力!AT15="","",入力!AT15)</f>
        <v>61</v>
      </c>
      <c r="U28" s="375"/>
      <c r="V28" s="376"/>
      <c r="W28" s="310" t="s">
        <v>46</v>
      </c>
      <c r="X28" s="310"/>
      <c r="Y28" s="310"/>
      <c r="Z28" s="14" t="s">
        <v>72</v>
      </c>
      <c r="AA28" s="15"/>
      <c r="AB28" s="303" t="str">
        <f>IF(入力!R15="","",入力!R15)</f>
        <v>２７７</v>
      </c>
      <c r="AC28" s="303"/>
      <c r="AD28" s="303"/>
      <c r="AE28" s="303"/>
      <c r="AF28" s="16" t="s">
        <v>73</v>
      </c>
      <c r="AG28" s="303" t="str">
        <f>IF(入力!W15="","",入力!W15)</f>
        <v>０９２１</v>
      </c>
      <c r="AH28" s="303"/>
      <c r="AI28" s="303"/>
      <c r="AJ28" s="303"/>
      <c r="AK28" s="303"/>
      <c r="AL28" s="303"/>
      <c r="AM28" s="303"/>
      <c r="AN28" s="303"/>
      <c r="AO28" s="303"/>
      <c r="AP28" s="303"/>
      <c r="AQ28" s="303"/>
      <c r="AR28" s="303"/>
      <c r="AS28" s="303"/>
      <c r="AT28" s="309"/>
      <c r="AU28" s="310" t="s">
        <v>47</v>
      </c>
      <c r="AV28" s="303"/>
      <c r="AW28" s="303"/>
      <c r="AX28" s="17" t="s">
        <v>74</v>
      </c>
      <c r="AY28" s="303" t="str">
        <f>IF(入力!AL15="","",入力!AL15)</f>
        <v>０４</v>
      </c>
      <c r="AZ28" s="303"/>
      <c r="BA28" s="303"/>
      <c r="BB28" s="303"/>
      <c r="BC28" s="303"/>
      <c r="BD28" s="303"/>
      <c r="BE28" s="303"/>
      <c r="BF28" s="18" t="s">
        <v>75</v>
      </c>
    </row>
    <row r="29" spans="3:58" ht="19.5" customHeight="1" thickBot="1">
      <c r="C29" s="357" t="s">
        <v>49</v>
      </c>
      <c r="D29" s="358"/>
      <c r="E29" s="358"/>
      <c r="F29" s="358"/>
      <c r="G29" s="359"/>
      <c r="H29" s="386" t="str">
        <f>IF(入力!C16="","",入力!C16&amp;"　"&amp;入力!E16)</f>
        <v>中島　智也</v>
      </c>
      <c r="I29" s="387"/>
      <c r="J29" s="387"/>
      <c r="K29" s="387"/>
      <c r="L29" s="387"/>
      <c r="M29" s="387"/>
      <c r="N29" s="387"/>
      <c r="O29" s="387"/>
      <c r="P29" s="387"/>
      <c r="Q29" s="388"/>
      <c r="R29" s="358"/>
      <c r="S29" s="358"/>
      <c r="T29" s="383"/>
      <c r="U29" s="384"/>
      <c r="V29" s="385"/>
      <c r="W29" s="382"/>
      <c r="X29" s="382"/>
      <c r="Y29" s="382"/>
      <c r="Z29" s="399" t="str">
        <f>IF(入力!P16="","",入力!P16)</f>
        <v>柏市大津ヶ丘１－１５－４</v>
      </c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400"/>
      <c r="AQ29" s="400"/>
      <c r="AR29" s="400"/>
      <c r="AS29" s="400"/>
      <c r="AT29" s="401"/>
      <c r="AU29" s="358"/>
      <c r="AV29" s="358"/>
      <c r="AW29" s="358"/>
      <c r="AX29" s="402" t="str">
        <f>IF(入力!AK16="","",入力!AK16)</f>
        <v>７１９１</v>
      </c>
      <c r="AY29" s="358"/>
      <c r="AZ29" s="358"/>
      <c r="BA29" s="358"/>
      <c r="BB29" s="73" t="s">
        <v>76</v>
      </c>
      <c r="BC29" s="358" t="str">
        <f>IF(入力!AP16="","",入力!AP16)</f>
        <v>２４４５</v>
      </c>
      <c r="BD29" s="358"/>
      <c r="BE29" s="358"/>
      <c r="BF29" s="40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6" t="s">
        <v>52</v>
      </c>
      <c r="D33" s="389"/>
      <c r="E33" s="389"/>
      <c r="F33" s="389" t="s">
        <v>53</v>
      </c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 t="s">
        <v>54</v>
      </c>
      <c r="R33" s="389"/>
      <c r="S33" s="389"/>
      <c r="T33" s="389" t="s">
        <v>55</v>
      </c>
      <c r="U33" s="389"/>
      <c r="V33" s="389"/>
      <c r="W33" s="389"/>
      <c r="X33" s="389"/>
      <c r="Y33" s="389"/>
      <c r="Z33" s="389"/>
      <c r="AA33" s="389"/>
      <c r="AB33" s="389"/>
      <c r="AC33" s="389"/>
      <c r="AD33" s="389"/>
      <c r="AE33" s="389"/>
      <c r="AF33" s="389"/>
      <c r="AG33" s="389"/>
      <c r="AH33" s="389"/>
      <c r="AI33" s="389"/>
      <c r="AJ33" s="389" t="s">
        <v>56</v>
      </c>
      <c r="AK33" s="389"/>
      <c r="AL33" s="389"/>
      <c r="AM33" s="389"/>
      <c r="AN33" s="389"/>
      <c r="AO33" s="389"/>
      <c r="AP33" s="389"/>
      <c r="AQ33" s="389"/>
      <c r="AR33" s="389"/>
      <c r="AS33" s="389"/>
      <c r="AT33" s="389"/>
      <c r="AU33" s="389"/>
      <c r="AV33" s="389"/>
      <c r="AW33" s="389"/>
      <c r="AX33" s="389"/>
      <c r="AY33" s="389"/>
      <c r="AZ33" s="389" t="s">
        <v>57</v>
      </c>
      <c r="BA33" s="389"/>
      <c r="BB33" s="389"/>
      <c r="BC33" s="389"/>
      <c r="BD33" s="389"/>
      <c r="BE33" s="389"/>
      <c r="BF33" s="390"/>
    </row>
    <row r="34" spans="3:58" ht="15" customHeight="1">
      <c r="C34" s="417">
        <f>IF(入力!B25="","",入力!B25)</f>
        <v>1</v>
      </c>
      <c r="D34" s="418"/>
      <c r="E34" s="419"/>
      <c r="F34" s="404" t="str">
        <f>IF(入力!C26="","",入力!C25&amp;"　"&amp;入力!E25&amp;"
"&amp;入力!C26&amp;"　"&amp;入力!E26)</f>
        <v>タナカ　リナ
田中　里奈</v>
      </c>
      <c r="G34" s="405"/>
      <c r="H34" s="405"/>
      <c r="I34" s="405"/>
      <c r="J34" s="405"/>
      <c r="K34" s="405"/>
      <c r="L34" s="405"/>
      <c r="M34" s="405"/>
      <c r="N34" s="405"/>
      <c r="O34" s="405"/>
      <c r="P34" s="406"/>
      <c r="Q34" s="391">
        <f>IF(入力!G25="","",入力!G25)</f>
        <v>6</v>
      </c>
      <c r="R34" s="392"/>
      <c r="S34" s="393"/>
      <c r="T34" s="410" t="str">
        <f>IF(入力!I25="","",入力!I25)</f>
        <v>我孫子第四小学校</v>
      </c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11"/>
      <c r="AI34" s="412"/>
      <c r="AJ34" s="391">
        <f>IF(入力!M25="","",入力!M25)</f>
        <v>519030734</v>
      </c>
      <c r="AK34" s="392"/>
      <c r="AL34" s="392"/>
      <c r="AM34" s="392"/>
      <c r="AN34" s="392"/>
      <c r="AO34" s="392"/>
      <c r="AP34" s="392"/>
      <c r="AQ34" s="392"/>
      <c r="AR34" s="392"/>
      <c r="AS34" s="392"/>
      <c r="AT34" s="392"/>
      <c r="AU34" s="392"/>
      <c r="AV34" s="392"/>
      <c r="AW34" s="392"/>
      <c r="AX34" s="392"/>
      <c r="AY34" s="393"/>
      <c r="AZ34" s="391">
        <f>IF(入力!P25="","",入力!P25)</f>
        <v>158</v>
      </c>
      <c r="BA34" s="392"/>
      <c r="BB34" s="392"/>
      <c r="BC34" s="392"/>
      <c r="BD34" s="392"/>
      <c r="BE34" s="392"/>
      <c r="BF34" s="397"/>
    </row>
    <row r="35" spans="3:58" ht="15" customHeight="1">
      <c r="C35" s="420"/>
      <c r="D35" s="421"/>
      <c r="E35" s="422"/>
      <c r="F35" s="407"/>
      <c r="G35" s="408"/>
      <c r="H35" s="408"/>
      <c r="I35" s="408"/>
      <c r="J35" s="408"/>
      <c r="K35" s="408"/>
      <c r="L35" s="408"/>
      <c r="M35" s="408"/>
      <c r="N35" s="408"/>
      <c r="O35" s="408"/>
      <c r="P35" s="409"/>
      <c r="Q35" s="394"/>
      <c r="R35" s="395"/>
      <c r="S35" s="396"/>
      <c r="T35" s="413"/>
      <c r="U35" s="414"/>
      <c r="V35" s="414"/>
      <c r="W35" s="414"/>
      <c r="X35" s="414"/>
      <c r="Y35" s="414"/>
      <c r="Z35" s="414"/>
      <c r="AA35" s="414"/>
      <c r="AB35" s="414"/>
      <c r="AC35" s="414"/>
      <c r="AD35" s="414"/>
      <c r="AE35" s="414"/>
      <c r="AF35" s="414"/>
      <c r="AG35" s="414"/>
      <c r="AH35" s="414"/>
      <c r="AI35" s="415"/>
      <c r="AJ35" s="394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6"/>
      <c r="AZ35" s="394"/>
      <c r="BA35" s="395"/>
      <c r="BB35" s="395"/>
      <c r="BC35" s="395"/>
      <c r="BD35" s="395"/>
      <c r="BE35" s="395"/>
      <c r="BF35" s="398"/>
    </row>
    <row r="36" spans="3:58" ht="15" customHeight="1">
      <c r="C36" s="417">
        <f>IF(入力!B27="","",入力!B27)</f>
        <v>2</v>
      </c>
      <c r="D36" s="418"/>
      <c r="E36" s="419"/>
      <c r="F36" s="404" t="str">
        <f>IF(入力!C28="","",入力!C27&amp;"　"&amp;入力!E27&amp;"
"&amp;入力!C28&amp;"　"&amp;入力!E28)</f>
        <v>サイトウ　ビワ
齊藤　びわ</v>
      </c>
      <c r="G36" s="405"/>
      <c r="H36" s="405"/>
      <c r="I36" s="405"/>
      <c r="J36" s="405"/>
      <c r="K36" s="405"/>
      <c r="L36" s="405"/>
      <c r="M36" s="405"/>
      <c r="N36" s="405"/>
      <c r="O36" s="405"/>
      <c r="P36" s="406"/>
      <c r="Q36" s="391">
        <f>IF(入力!G27="","",入力!G27)</f>
        <v>6</v>
      </c>
      <c r="R36" s="392"/>
      <c r="S36" s="393"/>
      <c r="T36" s="410" t="str">
        <f>IF(入力!I27="","",入力!I27)</f>
        <v>風早北部小学校</v>
      </c>
      <c r="U36" s="411"/>
      <c r="V36" s="411"/>
      <c r="W36" s="411"/>
      <c r="X36" s="411"/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2"/>
      <c r="AJ36" s="391">
        <f>IF(入力!M27="","",入力!M27)</f>
        <v>518579777</v>
      </c>
      <c r="AK36" s="392"/>
      <c r="AL36" s="392"/>
      <c r="AM36" s="392"/>
      <c r="AN36" s="392"/>
      <c r="AO36" s="392"/>
      <c r="AP36" s="392"/>
      <c r="AQ36" s="392"/>
      <c r="AR36" s="392"/>
      <c r="AS36" s="392"/>
      <c r="AT36" s="392"/>
      <c r="AU36" s="392"/>
      <c r="AV36" s="392"/>
      <c r="AW36" s="392"/>
      <c r="AX36" s="392"/>
      <c r="AY36" s="393"/>
      <c r="AZ36" s="391">
        <f>IF(入力!P27="","",入力!P27)</f>
        <v>145</v>
      </c>
      <c r="BA36" s="392"/>
      <c r="BB36" s="392"/>
      <c r="BC36" s="392"/>
      <c r="BD36" s="392"/>
      <c r="BE36" s="392"/>
      <c r="BF36" s="397"/>
    </row>
    <row r="37" spans="3:58" ht="15" customHeight="1">
      <c r="C37" s="420"/>
      <c r="D37" s="421"/>
      <c r="E37" s="422"/>
      <c r="F37" s="407"/>
      <c r="G37" s="408"/>
      <c r="H37" s="408"/>
      <c r="I37" s="408"/>
      <c r="J37" s="408"/>
      <c r="K37" s="408"/>
      <c r="L37" s="408"/>
      <c r="M37" s="408"/>
      <c r="N37" s="408"/>
      <c r="O37" s="408"/>
      <c r="P37" s="409"/>
      <c r="Q37" s="394"/>
      <c r="R37" s="395"/>
      <c r="S37" s="396"/>
      <c r="T37" s="413"/>
      <c r="U37" s="414"/>
      <c r="V37" s="414"/>
      <c r="W37" s="414"/>
      <c r="X37" s="414"/>
      <c r="Y37" s="414"/>
      <c r="Z37" s="414"/>
      <c r="AA37" s="414"/>
      <c r="AB37" s="414"/>
      <c r="AC37" s="414"/>
      <c r="AD37" s="414"/>
      <c r="AE37" s="414"/>
      <c r="AF37" s="414"/>
      <c r="AG37" s="414"/>
      <c r="AH37" s="414"/>
      <c r="AI37" s="415"/>
      <c r="AJ37" s="394"/>
      <c r="AK37" s="395"/>
      <c r="AL37" s="395"/>
      <c r="AM37" s="395"/>
      <c r="AN37" s="395"/>
      <c r="AO37" s="395"/>
      <c r="AP37" s="395"/>
      <c r="AQ37" s="395"/>
      <c r="AR37" s="395"/>
      <c r="AS37" s="395"/>
      <c r="AT37" s="395"/>
      <c r="AU37" s="395"/>
      <c r="AV37" s="395"/>
      <c r="AW37" s="395"/>
      <c r="AX37" s="395"/>
      <c r="AY37" s="396"/>
      <c r="AZ37" s="394"/>
      <c r="BA37" s="395"/>
      <c r="BB37" s="395"/>
      <c r="BC37" s="395"/>
      <c r="BD37" s="395"/>
      <c r="BE37" s="395"/>
      <c r="BF37" s="398"/>
    </row>
    <row r="38" spans="3:58" ht="15" customHeight="1">
      <c r="C38" s="417">
        <f>IF(入力!B29="","",入力!B29)</f>
        <v>3</v>
      </c>
      <c r="D38" s="418"/>
      <c r="E38" s="419"/>
      <c r="F38" s="404" t="str">
        <f>IF(入力!C30="","",入力!C29&amp;"　"&amp;入力!E29&amp;"
"&amp;入力!C30&amp;"　"&amp;入力!E30)</f>
        <v>フジワラ　リコ
藤原　凛恋</v>
      </c>
      <c r="G38" s="405"/>
      <c r="H38" s="405"/>
      <c r="I38" s="405"/>
      <c r="J38" s="405"/>
      <c r="K38" s="405"/>
      <c r="L38" s="405"/>
      <c r="M38" s="405"/>
      <c r="N38" s="405"/>
      <c r="O38" s="405"/>
      <c r="P38" s="406"/>
      <c r="Q38" s="391">
        <f>IF(入力!G29="","",入力!G29)</f>
        <v>6</v>
      </c>
      <c r="R38" s="392"/>
      <c r="S38" s="393"/>
      <c r="T38" s="410" t="str">
        <f>IF(入力!I29="","",入力!I29)</f>
        <v>風早北部小学校</v>
      </c>
      <c r="U38" s="411"/>
      <c r="V38" s="411"/>
      <c r="W38" s="411"/>
      <c r="X38" s="411"/>
      <c r="Y38" s="411"/>
      <c r="Z38" s="411"/>
      <c r="AA38" s="411"/>
      <c r="AB38" s="411"/>
      <c r="AC38" s="411"/>
      <c r="AD38" s="411"/>
      <c r="AE38" s="411"/>
      <c r="AF38" s="411"/>
      <c r="AG38" s="411"/>
      <c r="AH38" s="411"/>
      <c r="AI38" s="412"/>
      <c r="AJ38" s="391">
        <f>IF(入力!M29="","",入力!M29)</f>
        <v>519039133</v>
      </c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3"/>
      <c r="AZ38" s="391">
        <f>IF(入力!P29="","",入力!P29)</f>
        <v>150</v>
      </c>
      <c r="BA38" s="392"/>
      <c r="BB38" s="392"/>
      <c r="BC38" s="392"/>
      <c r="BD38" s="392"/>
      <c r="BE38" s="392"/>
      <c r="BF38" s="397"/>
    </row>
    <row r="39" spans="3:58" ht="15" customHeight="1">
      <c r="C39" s="420"/>
      <c r="D39" s="421"/>
      <c r="E39" s="422"/>
      <c r="F39" s="407"/>
      <c r="G39" s="408"/>
      <c r="H39" s="408"/>
      <c r="I39" s="408"/>
      <c r="J39" s="408"/>
      <c r="K39" s="408"/>
      <c r="L39" s="408"/>
      <c r="M39" s="408"/>
      <c r="N39" s="408"/>
      <c r="O39" s="408"/>
      <c r="P39" s="409"/>
      <c r="Q39" s="394"/>
      <c r="R39" s="395"/>
      <c r="S39" s="396"/>
      <c r="T39" s="413"/>
      <c r="U39" s="414"/>
      <c r="V39" s="414"/>
      <c r="W39" s="414"/>
      <c r="X39" s="414"/>
      <c r="Y39" s="414"/>
      <c r="Z39" s="414"/>
      <c r="AA39" s="414"/>
      <c r="AB39" s="414"/>
      <c r="AC39" s="414"/>
      <c r="AD39" s="414"/>
      <c r="AE39" s="414"/>
      <c r="AF39" s="414"/>
      <c r="AG39" s="414"/>
      <c r="AH39" s="414"/>
      <c r="AI39" s="415"/>
      <c r="AJ39" s="394"/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6"/>
      <c r="AZ39" s="394"/>
      <c r="BA39" s="395"/>
      <c r="BB39" s="395"/>
      <c r="BC39" s="395"/>
      <c r="BD39" s="395"/>
      <c r="BE39" s="395"/>
      <c r="BF39" s="398"/>
    </row>
    <row r="40" spans="3:58" ht="15" customHeight="1">
      <c r="C40" s="417">
        <f>IF(入力!B31="","",入力!B31)</f>
        <v>4</v>
      </c>
      <c r="D40" s="418"/>
      <c r="E40" s="419"/>
      <c r="F40" s="404" t="str">
        <f>IF(入力!C32="","",入力!C31&amp;"　"&amp;入力!E31&amp;"
"&amp;入力!C32&amp;"　"&amp;入力!E32)</f>
        <v>ウエチ　マオ
上地　真央</v>
      </c>
      <c r="G40" s="405"/>
      <c r="H40" s="405"/>
      <c r="I40" s="405"/>
      <c r="J40" s="405"/>
      <c r="K40" s="405"/>
      <c r="L40" s="405"/>
      <c r="M40" s="405"/>
      <c r="N40" s="405"/>
      <c r="O40" s="405"/>
      <c r="P40" s="406"/>
      <c r="Q40" s="391">
        <f>IF(入力!G31="","",入力!G31)</f>
        <v>5</v>
      </c>
      <c r="R40" s="392"/>
      <c r="S40" s="393"/>
      <c r="T40" s="410" t="str">
        <f>IF(入力!I31="","",入力!I31)</f>
        <v>柏第四小学校</v>
      </c>
      <c r="U40" s="411"/>
      <c r="V40" s="411"/>
      <c r="W40" s="411"/>
      <c r="X40" s="411"/>
      <c r="Y40" s="411"/>
      <c r="Z40" s="411"/>
      <c r="AA40" s="411"/>
      <c r="AB40" s="411"/>
      <c r="AC40" s="411"/>
      <c r="AD40" s="411"/>
      <c r="AE40" s="411"/>
      <c r="AF40" s="411"/>
      <c r="AG40" s="411"/>
      <c r="AH40" s="411"/>
      <c r="AI40" s="412"/>
      <c r="AJ40" s="391">
        <f>IF(入力!M31="","",入力!M31)</f>
        <v>519030864</v>
      </c>
      <c r="AK40" s="392"/>
      <c r="AL40" s="392"/>
      <c r="AM40" s="392"/>
      <c r="AN40" s="392"/>
      <c r="AO40" s="392"/>
      <c r="AP40" s="392"/>
      <c r="AQ40" s="392"/>
      <c r="AR40" s="392"/>
      <c r="AS40" s="392"/>
      <c r="AT40" s="392"/>
      <c r="AU40" s="392"/>
      <c r="AV40" s="392"/>
      <c r="AW40" s="392"/>
      <c r="AX40" s="392"/>
      <c r="AY40" s="393"/>
      <c r="AZ40" s="391">
        <f>IF(入力!P31="","",入力!P31)</f>
        <v>149</v>
      </c>
      <c r="BA40" s="392"/>
      <c r="BB40" s="392"/>
      <c r="BC40" s="392"/>
      <c r="BD40" s="392"/>
      <c r="BE40" s="392"/>
      <c r="BF40" s="397"/>
    </row>
    <row r="41" spans="3:58" ht="15" customHeight="1">
      <c r="C41" s="420"/>
      <c r="D41" s="421"/>
      <c r="E41" s="422"/>
      <c r="F41" s="407"/>
      <c r="G41" s="408"/>
      <c r="H41" s="408"/>
      <c r="I41" s="408"/>
      <c r="J41" s="408"/>
      <c r="K41" s="408"/>
      <c r="L41" s="408"/>
      <c r="M41" s="408"/>
      <c r="N41" s="408"/>
      <c r="O41" s="408"/>
      <c r="P41" s="409"/>
      <c r="Q41" s="394"/>
      <c r="R41" s="395"/>
      <c r="S41" s="396"/>
      <c r="T41" s="413"/>
      <c r="U41" s="414"/>
      <c r="V41" s="414"/>
      <c r="W41" s="414"/>
      <c r="X41" s="414"/>
      <c r="Y41" s="414"/>
      <c r="Z41" s="414"/>
      <c r="AA41" s="414"/>
      <c r="AB41" s="414"/>
      <c r="AC41" s="414"/>
      <c r="AD41" s="414"/>
      <c r="AE41" s="414"/>
      <c r="AF41" s="414"/>
      <c r="AG41" s="414"/>
      <c r="AH41" s="414"/>
      <c r="AI41" s="415"/>
      <c r="AJ41" s="394"/>
      <c r="AK41" s="395"/>
      <c r="AL41" s="395"/>
      <c r="AM41" s="395"/>
      <c r="AN41" s="395"/>
      <c r="AO41" s="395"/>
      <c r="AP41" s="395"/>
      <c r="AQ41" s="395"/>
      <c r="AR41" s="395"/>
      <c r="AS41" s="395"/>
      <c r="AT41" s="395"/>
      <c r="AU41" s="395"/>
      <c r="AV41" s="395"/>
      <c r="AW41" s="395"/>
      <c r="AX41" s="395"/>
      <c r="AY41" s="396"/>
      <c r="AZ41" s="394"/>
      <c r="BA41" s="395"/>
      <c r="BB41" s="395"/>
      <c r="BC41" s="395"/>
      <c r="BD41" s="395"/>
      <c r="BE41" s="395"/>
      <c r="BF41" s="398"/>
    </row>
    <row r="42" spans="3:58" ht="15" customHeight="1">
      <c r="C42" s="417">
        <f>IF(入力!B33="","",入力!B33)</f>
        <v>5</v>
      </c>
      <c r="D42" s="418"/>
      <c r="E42" s="419"/>
      <c r="F42" s="404" t="str">
        <f>IF(入力!C34="","",入力!C33&amp;"　"&amp;入力!E33&amp;"
"&amp;入力!C34&amp;"　"&amp;入力!E34)</f>
        <v>ヨシイ　ナナミ
吉井　菜々美</v>
      </c>
      <c r="G42" s="405"/>
      <c r="H42" s="405"/>
      <c r="I42" s="405"/>
      <c r="J42" s="405"/>
      <c r="K42" s="405"/>
      <c r="L42" s="405"/>
      <c r="M42" s="405"/>
      <c r="N42" s="405"/>
      <c r="O42" s="405"/>
      <c r="P42" s="406"/>
      <c r="Q42" s="391">
        <f>IF(入力!G33="","",入力!G33)</f>
        <v>6</v>
      </c>
      <c r="R42" s="392"/>
      <c r="S42" s="393"/>
      <c r="T42" s="410" t="str">
        <f>IF(入力!I33="","",入力!I33)</f>
        <v>我孫子第三小学校</v>
      </c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1"/>
      <c r="AH42" s="411"/>
      <c r="AI42" s="412"/>
      <c r="AJ42" s="391">
        <f>IF(入力!M33="","",入力!M33)</f>
        <v>516015633</v>
      </c>
      <c r="AK42" s="392"/>
      <c r="AL42" s="392"/>
      <c r="AM42" s="392"/>
      <c r="AN42" s="392"/>
      <c r="AO42" s="392"/>
      <c r="AP42" s="392"/>
      <c r="AQ42" s="392"/>
      <c r="AR42" s="392"/>
      <c r="AS42" s="392"/>
      <c r="AT42" s="392"/>
      <c r="AU42" s="392"/>
      <c r="AV42" s="392"/>
      <c r="AW42" s="392"/>
      <c r="AX42" s="392"/>
      <c r="AY42" s="393"/>
      <c r="AZ42" s="391">
        <f>IF(入力!P33="","",入力!P33)</f>
        <v>148</v>
      </c>
      <c r="BA42" s="392"/>
      <c r="BB42" s="392"/>
      <c r="BC42" s="392"/>
      <c r="BD42" s="392"/>
      <c r="BE42" s="392"/>
      <c r="BF42" s="397"/>
    </row>
    <row r="43" spans="3:58" ht="15" customHeight="1">
      <c r="C43" s="420"/>
      <c r="D43" s="421"/>
      <c r="E43" s="422"/>
      <c r="F43" s="407"/>
      <c r="G43" s="408"/>
      <c r="H43" s="408"/>
      <c r="I43" s="408"/>
      <c r="J43" s="408"/>
      <c r="K43" s="408"/>
      <c r="L43" s="408"/>
      <c r="M43" s="408"/>
      <c r="N43" s="408"/>
      <c r="O43" s="408"/>
      <c r="P43" s="409"/>
      <c r="Q43" s="394"/>
      <c r="R43" s="395"/>
      <c r="S43" s="396"/>
      <c r="T43" s="413"/>
      <c r="U43" s="414"/>
      <c r="V43" s="414"/>
      <c r="W43" s="414"/>
      <c r="X43" s="414"/>
      <c r="Y43" s="414"/>
      <c r="Z43" s="414"/>
      <c r="AA43" s="414"/>
      <c r="AB43" s="414"/>
      <c r="AC43" s="414"/>
      <c r="AD43" s="414"/>
      <c r="AE43" s="414"/>
      <c r="AF43" s="414"/>
      <c r="AG43" s="414"/>
      <c r="AH43" s="414"/>
      <c r="AI43" s="415"/>
      <c r="AJ43" s="394"/>
      <c r="AK43" s="395"/>
      <c r="AL43" s="395"/>
      <c r="AM43" s="395"/>
      <c r="AN43" s="395"/>
      <c r="AO43" s="395"/>
      <c r="AP43" s="395"/>
      <c r="AQ43" s="395"/>
      <c r="AR43" s="395"/>
      <c r="AS43" s="395"/>
      <c r="AT43" s="395"/>
      <c r="AU43" s="395"/>
      <c r="AV43" s="395"/>
      <c r="AW43" s="395"/>
      <c r="AX43" s="395"/>
      <c r="AY43" s="396"/>
      <c r="AZ43" s="394"/>
      <c r="BA43" s="395"/>
      <c r="BB43" s="395"/>
      <c r="BC43" s="395"/>
      <c r="BD43" s="395"/>
      <c r="BE43" s="395"/>
      <c r="BF43" s="398"/>
    </row>
    <row r="44" spans="3:58" ht="15" customHeight="1">
      <c r="C44" s="417">
        <f>IF(入力!B35="","",入力!B35)</f>
        <v>6</v>
      </c>
      <c r="D44" s="418"/>
      <c r="E44" s="419"/>
      <c r="F44" s="404" t="str">
        <f>IF(入力!C36="","",入力!C35&amp;"　"&amp;入力!E35&amp;"
"&amp;入力!C36&amp;"　"&amp;入力!E36)</f>
        <v>エバト　ミク
江波戸　美玖</v>
      </c>
      <c r="G44" s="405"/>
      <c r="H44" s="405"/>
      <c r="I44" s="405"/>
      <c r="J44" s="405"/>
      <c r="K44" s="405"/>
      <c r="L44" s="405"/>
      <c r="M44" s="405"/>
      <c r="N44" s="405"/>
      <c r="O44" s="405"/>
      <c r="P44" s="406"/>
      <c r="Q44" s="391">
        <f>IF(入力!G35="","",入力!G35)</f>
        <v>4</v>
      </c>
      <c r="R44" s="392"/>
      <c r="S44" s="393"/>
      <c r="T44" s="410" t="str">
        <f>IF(入力!I35="","",入力!I35)</f>
        <v>柏第三小学校</v>
      </c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1"/>
      <c r="AH44" s="411"/>
      <c r="AI44" s="412"/>
      <c r="AJ44" s="391">
        <f>IF(入力!M35="","",入力!M35)</f>
        <v>520889338</v>
      </c>
      <c r="AK44" s="392"/>
      <c r="AL44" s="392"/>
      <c r="AM44" s="392"/>
      <c r="AN44" s="392"/>
      <c r="AO44" s="392"/>
      <c r="AP44" s="392"/>
      <c r="AQ44" s="392"/>
      <c r="AR44" s="392"/>
      <c r="AS44" s="392"/>
      <c r="AT44" s="392"/>
      <c r="AU44" s="392"/>
      <c r="AV44" s="392"/>
      <c r="AW44" s="392"/>
      <c r="AX44" s="392"/>
      <c r="AY44" s="393"/>
      <c r="AZ44" s="391">
        <f>IF(入力!P35="","",入力!P35)</f>
        <v>148</v>
      </c>
      <c r="BA44" s="392"/>
      <c r="BB44" s="392"/>
      <c r="BC44" s="392"/>
      <c r="BD44" s="392"/>
      <c r="BE44" s="392"/>
      <c r="BF44" s="397"/>
    </row>
    <row r="45" spans="3:58" ht="15" customHeight="1">
      <c r="C45" s="420"/>
      <c r="D45" s="421"/>
      <c r="E45" s="422"/>
      <c r="F45" s="407"/>
      <c r="G45" s="408"/>
      <c r="H45" s="408"/>
      <c r="I45" s="408"/>
      <c r="J45" s="408"/>
      <c r="K45" s="408"/>
      <c r="L45" s="408"/>
      <c r="M45" s="408"/>
      <c r="N45" s="408"/>
      <c r="O45" s="408"/>
      <c r="P45" s="409"/>
      <c r="Q45" s="394"/>
      <c r="R45" s="395"/>
      <c r="S45" s="396"/>
      <c r="T45" s="413"/>
      <c r="U45" s="414"/>
      <c r="V45" s="414"/>
      <c r="W45" s="414"/>
      <c r="X45" s="414"/>
      <c r="Y45" s="414"/>
      <c r="Z45" s="414"/>
      <c r="AA45" s="414"/>
      <c r="AB45" s="414"/>
      <c r="AC45" s="414"/>
      <c r="AD45" s="414"/>
      <c r="AE45" s="414"/>
      <c r="AF45" s="414"/>
      <c r="AG45" s="414"/>
      <c r="AH45" s="414"/>
      <c r="AI45" s="415"/>
      <c r="AJ45" s="394"/>
      <c r="AK45" s="395"/>
      <c r="AL45" s="395"/>
      <c r="AM45" s="395"/>
      <c r="AN45" s="395"/>
      <c r="AO45" s="395"/>
      <c r="AP45" s="395"/>
      <c r="AQ45" s="395"/>
      <c r="AR45" s="395"/>
      <c r="AS45" s="395"/>
      <c r="AT45" s="395"/>
      <c r="AU45" s="395"/>
      <c r="AV45" s="395"/>
      <c r="AW45" s="395"/>
      <c r="AX45" s="395"/>
      <c r="AY45" s="396"/>
      <c r="AZ45" s="394"/>
      <c r="BA45" s="395"/>
      <c r="BB45" s="395"/>
      <c r="BC45" s="395"/>
      <c r="BD45" s="395"/>
      <c r="BE45" s="395"/>
      <c r="BF45" s="398"/>
    </row>
    <row r="46" spans="3:58" ht="15" customHeight="1">
      <c r="C46" s="417">
        <f>IF(入力!B37="","",入力!B37)</f>
        <v>7</v>
      </c>
      <c r="D46" s="418"/>
      <c r="E46" s="419"/>
      <c r="F46" s="404" t="str">
        <f>IF(入力!C38="","",入力!C37&amp;"　"&amp;入力!E37&amp;"
"&amp;入力!C38&amp;"　"&amp;入力!E38)</f>
        <v>イトウ　マナカ
伊藤　真奈香</v>
      </c>
      <c r="G46" s="405"/>
      <c r="H46" s="405"/>
      <c r="I46" s="405"/>
      <c r="J46" s="405"/>
      <c r="K46" s="405"/>
      <c r="L46" s="405"/>
      <c r="M46" s="405"/>
      <c r="N46" s="405"/>
      <c r="O46" s="405"/>
      <c r="P46" s="406"/>
      <c r="Q46" s="391">
        <f>IF(入力!G37="","",入力!G37)</f>
        <v>5</v>
      </c>
      <c r="R46" s="392"/>
      <c r="S46" s="393"/>
      <c r="T46" s="410" t="str">
        <f>IF(入力!I37="","",入力!I37)</f>
        <v>光ヶ丘小学校</v>
      </c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  <c r="AH46" s="411"/>
      <c r="AI46" s="412"/>
      <c r="AJ46" s="391">
        <f>IF(入力!M37="","",入力!M37)</f>
        <v>519717697</v>
      </c>
      <c r="AK46" s="392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3"/>
      <c r="AZ46" s="391">
        <f>IF(入力!P37="","",入力!P37)</f>
        <v>146</v>
      </c>
      <c r="BA46" s="392"/>
      <c r="BB46" s="392"/>
      <c r="BC46" s="392"/>
      <c r="BD46" s="392"/>
      <c r="BE46" s="392"/>
      <c r="BF46" s="397"/>
    </row>
    <row r="47" spans="3:58" ht="15" customHeight="1">
      <c r="C47" s="420"/>
      <c r="D47" s="421"/>
      <c r="E47" s="422"/>
      <c r="F47" s="407"/>
      <c r="G47" s="408"/>
      <c r="H47" s="408"/>
      <c r="I47" s="408"/>
      <c r="J47" s="408"/>
      <c r="K47" s="408"/>
      <c r="L47" s="408"/>
      <c r="M47" s="408"/>
      <c r="N47" s="408"/>
      <c r="O47" s="408"/>
      <c r="P47" s="409"/>
      <c r="Q47" s="394"/>
      <c r="R47" s="395"/>
      <c r="S47" s="396"/>
      <c r="T47" s="413"/>
      <c r="U47" s="414"/>
      <c r="V47" s="414"/>
      <c r="W47" s="414"/>
      <c r="X47" s="414"/>
      <c r="Y47" s="414"/>
      <c r="Z47" s="414"/>
      <c r="AA47" s="414"/>
      <c r="AB47" s="414"/>
      <c r="AC47" s="414"/>
      <c r="AD47" s="414"/>
      <c r="AE47" s="414"/>
      <c r="AF47" s="414"/>
      <c r="AG47" s="414"/>
      <c r="AH47" s="414"/>
      <c r="AI47" s="415"/>
      <c r="AJ47" s="394"/>
      <c r="AK47" s="395"/>
      <c r="AL47" s="395"/>
      <c r="AM47" s="395"/>
      <c r="AN47" s="395"/>
      <c r="AO47" s="395"/>
      <c r="AP47" s="395"/>
      <c r="AQ47" s="395"/>
      <c r="AR47" s="395"/>
      <c r="AS47" s="395"/>
      <c r="AT47" s="395"/>
      <c r="AU47" s="395"/>
      <c r="AV47" s="395"/>
      <c r="AW47" s="395"/>
      <c r="AX47" s="395"/>
      <c r="AY47" s="396"/>
      <c r="AZ47" s="394"/>
      <c r="BA47" s="395"/>
      <c r="BB47" s="395"/>
      <c r="BC47" s="395"/>
      <c r="BD47" s="395"/>
      <c r="BE47" s="395"/>
      <c r="BF47" s="398"/>
    </row>
    <row r="48" spans="3:58" ht="15" customHeight="1">
      <c r="C48" s="417">
        <f>IF(入力!B39="","",入力!B39)</f>
        <v>8</v>
      </c>
      <c r="D48" s="418"/>
      <c r="E48" s="419"/>
      <c r="F48" s="404" t="str">
        <f>IF(入力!C40="","",入力!C39&amp;"　"&amp;入力!E39&amp;"
"&amp;入力!C40&amp;"　"&amp;入力!E40)</f>
        <v>コバヤシ　ユズハ
小林　柚芭</v>
      </c>
      <c r="G48" s="405"/>
      <c r="H48" s="405"/>
      <c r="I48" s="405"/>
      <c r="J48" s="405"/>
      <c r="K48" s="405"/>
      <c r="L48" s="405"/>
      <c r="M48" s="405"/>
      <c r="N48" s="405"/>
      <c r="O48" s="405"/>
      <c r="P48" s="406"/>
      <c r="Q48" s="391">
        <f>IF(入力!G39="","",入力!G39)</f>
        <v>5</v>
      </c>
      <c r="R48" s="392"/>
      <c r="S48" s="393"/>
      <c r="T48" s="410" t="str">
        <f>IF(入力!I39="","",入力!I39)</f>
        <v>土南部小学校</v>
      </c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  <c r="AH48" s="411"/>
      <c r="AI48" s="412"/>
      <c r="AJ48" s="391">
        <f>IF(入力!M39="","",入力!M39)</f>
        <v>520862393</v>
      </c>
      <c r="AK48" s="392"/>
      <c r="AL48" s="392"/>
      <c r="AM48" s="392"/>
      <c r="AN48" s="392"/>
      <c r="AO48" s="392"/>
      <c r="AP48" s="392"/>
      <c r="AQ48" s="392"/>
      <c r="AR48" s="392"/>
      <c r="AS48" s="392"/>
      <c r="AT48" s="392"/>
      <c r="AU48" s="392"/>
      <c r="AV48" s="392"/>
      <c r="AW48" s="392"/>
      <c r="AX48" s="392"/>
      <c r="AY48" s="393"/>
      <c r="AZ48" s="391">
        <f>IF(入力!P39="","",入力!P39)</f>
        <v>146</v>
      </c>
      <c r="BA48" s="392"/>
      <c r="BB48" s="392"/>
      <c r="BC48" s="392"/>
      <c r="BD48" s="392"/>
      <c r="BE48" s="392"/>
      <c r="BF48" s="397"/>
    </row>
    <row r="49" spans="3:58" ht="15" customHeight="1">
      <c r="C49" s="420"/>
      <c r="D49" s="421"/>
      <c r="E49" s="422"/>
      <c r="F49" s="407"/>
      <c r="G49" s="408"/>
      <c r="H49" s="408"/>
      <c r="I49" s="408"/>
      <c r="J49" s="408"/>
      <c r="K49" s="408"/>
      <c r="L49" s="408"/>
      <c r="M49" s="408"/>
      <c r="N49" s="408"/>
      <c r="O49" s="408"/>
      <c r="P49" s="409"/>
      <c r="Q49" s="394"/>
      <c r="R49" s="395"/>
      <c r="S49" s="396"/>
      <c r="T49" s="413"/>
      <c r="U49" s="414"/>
      <c r="V49" s="414"/>
      <c r="W49" s="414"/>
      <c r="X49" s="414"/>
      <c r="Y49" s="414"/>
      <c r="Z49" s="414"/>
      <c r="AA49" s="414"/>
      <c r="AB49" s="414"/>
      <c r="AC49" s="414"/>
      <c r="AD49" s="414"/>
      <c r="AE49" s="414"/>
      <c r="AF49" s="414"/>
      <c r="AG49" s="414"/>
      <c r="AH49" s="414"/>
      <c r="AI49" s="415"/>
      <c r="AJ49" s="394"/>
      <c r="AK49" s="395"/>
      <c r="AL49" s="395"/>
      <c r="AM49" s="395"/>
      <c r="AN49" s="395"/>
      <c r="AO49" s="395"/>
      <c r="AP49" s="395"/>
      <c r="AQ49" s="395"/>
      <c r="AR49" s="395"/>
      <c r="AS49" s="395"/>
      <c r="AT49" s="395"/>
      <c r="AU49" s="395"/>
      <c r="AV49" s="395"/>
      <c r="AW49" s="395"/>
      <c r="AX49" s="395"/>
      <c r="AY49" s="396"/>
      <c r="AZ49" s="394"/>
      <c r="BA49" s="395"/>
      <c r="BB49" s="395"/>
      <c r="BC49" s="395"/>
      <c r="BD49" s="395"/>
      <c r="BE49" s="395"/>
      <c r="BF49" s="398"/>
    </row>
    <row r="50" spans="3:58" ht="15" customHeight="1">
      <c r="C50" s="417">
        <f>IF(入力!B41="","",入力!B41)</f>
        <v>9</v>
      </c>
      <c r="D50" s="418"/>
      <c r="E50" s="419"/>
      <c r="F50" s="404" t="str">
        <f>IF(入力!C42="","",入力!C41&amp;"　"&amp;入力!E41&amp;"
"&amp;入力!C42&amp;"　"&amp;入力!E42)</f>
        <v>シミズ　フウカ
清水　楓華</v>
      </c>
      <c r="G50" s="405"/>
      <c r="H50" s="405"/>
      <c r="I50" s="405"/>
      <c r="J50" s="405"/>
      <c r="K50" s="405"/>
      <c r="L50" s="405"/>
      <c r="M50" s="405"/>
      <c r="N50" s="405"/>
      <c r="O50" s="405"/>
      <c r="P50" s="406"/>
      <c r="Q50" s="391">
        <f>IF(入力!G41="","",入力!G41)</f>
        <v>5</v>
      </c>
      <c r="R50" s="392"/>
      <c r="S50" s="393"/>
      <c r="T50" s="410" t="str">
        <f>IF(入力!I41="","",入力!I41)</f>
        <v>風早北部小学校</v>
      </c>
      <c r="U50" s="411"/>
      <c r="V50" s="411"/>
      <c r="W50" s="411"/>
      <c r="X50" s="411"/>
      <c r="Y50" s="411"/>
      <c r="Z50" s="411"/>
      <c r="AA50" s="411"/>
      <c r="AB50" s="411"/>
      <c r="AC50" s="411"/>
      <c r="AD50" s="411"/>
      <c r="AE50" s="411"/>
      <c r="AF50" s="411"/>
      <c r="AG50" s="411"/>
      <c r="AH50" s="411"/>
      <c r="AI50" s="412"/>
      <c r="AJ50" s="391">
        <f>IF(入力!M41="","",入力!M41)</f>
        <v>519030628</v>
      </c>
      <c r="AK50" s="392"/>
      <c r="AL50" s="392"/>
      <c r="AM50" s="392"/>
      <c r="AN50" s="392"/>
      <c r="AO50" s="392"/>
      <c r="AP50" s="392"/>
      <c r="AQ50" s="392"/>
      <c r="AR50" s="392"/>
      <c r="AS50" s="392"/>
      <c r="AT50" s="392"/>
      <c r="AU50" s="392"/>
      <c r="AV50" s="392"/>
      <c r="AW50" s="392"/>
      <c r="AX50" s="392"/>
      <c r="AY50" s="393"/>
      <c r="AZ50" s="391">
        <f>IF(入力!P41="","",入力!P41)</f>
        <v>142</v>
      </c>
      <c r="BA50" s="392"/>
      <c r="BB50" s="392"/>
      <c r="BC50" s="392"/>
      <c r="BD50" s="392"/>
      <c r="BE50" s="392"/>
      <c r="BF50" s="397"/>
    </row>
    <row r="51" spans="3:58" ht="15" customHeight="1">
      <c r="C51" s="420"/>
      <c r="D51" s="421"/>
      <c r="E51" s="422"/>
      <c r="F51" s="407"/>
      <c r="G51" s="408"/>
      <c r="H51" s="408"/>
      <c r="I51" s="408"/>
      <c r="J51" s="408"/>
      <c r="K51" s="408"/>
      <c r="L51" s="408"/>
      <c r="M51" s="408"/>
      <c r="N51" s="408"/>
      <c r="O51" s="408"/>
      <c r="P51" s="409"/>
      <c r="Q51" s="394"/>
      <c r="R51" s="395"/>
      <c r="S51" s="396"/>
      <c r="T51" s="413"/>
      <c r="U51" s="414"/>
      <c r="V51" s="414"/>
      <c r="W51" s="414"/>
      <c r="X51" s="414"/>
      <c r="Y51" s="414"/>
      <c r="Z51" s="414"/>
      <c r="AA51" s="414"/>
      <c r="AB51" s="414"/>
      <c r="AC51" s="414"/>
      <c r="AD51" s="414"/>
      <c r="AE51" s="414"/>
      <c r="AF51" s="414"/>
      <c r="AG51" s="414"/>
      <c r="AH51" s="414"/>
      <c r="AI51" s="415"/>
      <c r="AJ51" s="394"/>
      <c r="AK51" s="395"/>
      <c r="AL51" s="395"/>
      <c r="AM51" s="395"/>
      <c r="AN51" s="395"/>
      <c r="AO51" s="395"/>
      <c r="AP51" s="395"/>
      <c r="AQ51" s="395"/>
      <c r="AR51" s="395"/>
      <c r="AS51" s="395"/>
      <c r="AT51" s="395"/>
      <c r="AU51" s="395"/>
      <c r="AV51" s="395"/>
      <c r="AW51" s="395"/>
      <c r="AX51" s="395"/>
      <c r="AY51" s="396"/>
      <c r="AZ51" s="394"/>
      <c r="BA51" s="395"/>
      <c r="BB51" s="395"/>
      <c r="BC51" s="395"/>
      <c r="BD51" s="395"/>
      <c r="BE51" s="395"/>
      <c r="BF51" s="398"/>
    </row>
    <row r="52" spans="3:58" ht="15" customHeight="1">
      <c r="C52" s="417">
        <f>IF(入力!B43="","",入力!B43)</f>
        <v>10</v>
      </c>
      <c r="D52" s="418"/>
      <c r="E52" s="419"/>
      <c r="F52" s="404" t="str">
        <f>IF(入力!C44="","",入力!C43&amp;"　"&amp;入力!E43&amp;"
"&amp;入力!C44&amp;"　"&amp;入力!E44)</f>
        <v>オオタニ　リナ
大谷　梨奈</v>
      </c>
      <c r="G52" s="405"/>
      <c r="H52" s="405"/>
      <c r="I52" s="405"/>
      <c r="J52" s="405"/>
      <c r="K52" s="405"/>
      <c r="L52" s="405"/>
      <c r="M52" s="405"/>
      <c r="N52" s="405"/>
      <c r="O52" s="405"/>
      <c r="P52" s="406"/>
      <c r="Q52" s="391">
        <f>IF(入力!G43="","",入力!G43)</f>
        <v>5</v>
      </c>
      <c r="R52" s="392"/>
      <c r="S52" s="393"/>
      <c r="T52" s="410" t="str">
        <f>IF(入力!I43="","",入力!I43)</f>
        <v>風早南部小学校</v>
      </c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  <c r="AH52" s="411"/>
      <c r="AI52" s="412"/>
      <c r="AJ52" s="391">
        <f>IF(入力!M43="","",入力!M43)</f>
        <v>519030949</v>
      </c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  <c r="AU52" s="392"/>
      <c r="AV52" s="392"/>
      <c r="AW52" s="392"/>
      <c r="AX52" s="392"/>
      <c r="AY52" s="393"/>
      <c r="AZ52" s="391">
        <f>IF(入力!P43="","",入力!P43)</f>
        <v>142</v>
      </c>
      <c r="BA52" s="392"/>
      <c r="BB52" s="392"/>
      <c r="BC52" s="392"/>
      <c r="BD52" s="392"/>
      <c r="BE52" s="392"/>
      <c r="BF52" s="397"/>
    </row>
    <row r="53" spans="3:58" ht="15" customHeight="1">
      <c r="C53" s="420"/>
      <c r="D53" s="421"/>
      <c r="E53" s="422"/>
      <c r="F53" s="407"/>
      <c r="G53" s="408"/>
      <c r="H53" s="408"/>
      <c r="I53" s="408"/>
      <c r="J53" s="408"/>
      <c r="K53" s="408"/>
      <c r="L53" s="408"/>
      <c r="M53" s="408"/>
      <c r="N53" s="408"/>
      <c r="O53" s="408"/>
      <c r="P53" s="409"/>
      <c r="Q53" s="394"/>
      <c r="R53" s="395"/>
      <c r="S53" s="396"/>
      <c r="T53" s="413"/>
      <c r="U53" s="414"/>
      <c r="V53" s="414"/>
      <c r="W53" s="414"/>
      <c r="X53" s="414"/>
      <c r="Y53" s="414"/>
      <c r="Z53" s="414"/>
      <c r="AA53" s="414"/>
      <c r="AB53" s="414"/>
      <c r="AC53" s="414"/>
      <c r="AD53" s="414"/>
      <c r="AE53" s="414"/>
      <c r="AF53" s="414"/>
      <c r="AG53" s="414"/>
      <c r="AH53" s="414"/>
      <c r="AI53" s="415"/>
      <c r="AJ53" s="394"/>
      <c r="AK53" s="395"/>
      <c r="AL53" s="395"/>
      <c r="AM53" s="395"/>
      <c r="AN53" s="395"/>
      <c r="AO53" s="395"/>
      <c r="AP53" s="395"/>
      <c r="AQ53" s="395"/>
      <c r="AR53" s="395"/>
      <c r="AS53" s="395"/>
      <c r="AT53" s="395"/>
      <c r="AU53" s="395"/>
      <c r="AV53" s="395"/>
      <c r="AW53" s="395"/>
      <c r="AX53" s="395"/>
      <c r="AY53" s="396"/>
      <c r="AZ53" s="394"/>
      <c r="BA53" s="395"/>
      <c r="BB53" s="395"/>
      <c r="BC53" s="395"/>
      <c r="BD53" s="395"/>
      <c r="BE53" s="395"/>
      <c r="BF53" s="398"/>
    </row>
    <row r="54" spans="3:58" ht="15" customHeight="1">
      <c r="C54" s="417">
        <f>IF(入力!B45="","",入力!B45)</f>
        <v>11</v>
      </c>
      <c r="D54" s="418"/>
      <c r="E54" s="419"/>
      <c r="F54" s="404" t="str">
        <f>IF(入力!C46="","",入力!C45&amp;"　"&amp;入力!E45&amp;"
"&amp;入力!C46&amp;"　"&amp;入力!E46)</f>
        <v>モリカワ　ミナ
森川　未菜</v>
      </c>
      <c r="G54" s="405"/>
      <c r="H54" s="405"/>
      <c r="I54" s="405"/>
      <c r="J54" s="405"/>
      <c r="K54" s="405"/>
      <c r="L54" s="405"/>
      <c r="M54" s="405"/>
      <c r="N54" s="405"/>
      <c r="O54" s="405"/>
      <c r="P54" s="406"/>
      <c r="Q54" s="391">
        <f>IF(入力!G45="","",入力!G45)</f>
        <v>4</v>
      </c>
      <c r="R54" s="392"/>
      <c r="S54" s="393"/>
      <c r="T54" s="410" t="str">
        <f>IF(入力!I45="","",入力!I45)</f>
        <v>柏第三小学校</v>
      </c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2"/>
      <c r="AJ54" s="391">
        <f>IF(入力!M45="","",入力!M45)</f>
        <v>520868396</v>
      </c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  <c r="AU54" s="392"/>
      <c r="AV54" s="392"/>
      <c r="AW54" s="392"/>
      <c r="AX54" s="392"/>
      <c r="AY54" s="393"/>
      <c r="AZ54" s="391">
        <f>IF(入力!P45="","",入力!P45)</f>
        <v>132</v>
      </c>
      <c r="BA54" s="392"/>
      <c r="BB54" s="392"/>
      <c r="BC54" s="392"/>
      <c r="BD54" s="392"/>
      <c r="BE54" s="392"/>
      <c r="BF54" s="397"/>
    </row>
    <row r="55" spans="3:58" ht="15" customHeight="1">
      <c r="C55" s="420"/>
      <c r="D55" s="421"/>
      <c r="E55" s="422"/>
      <c r="F55" s="407"/>
      <c r="G55" s="408"/>
      <c r="H55" s="408"/>
      <c r="I55" s="408"/>
      <c r="J55" s="408"/>
      <c r="K55" s="408"/>
      <c r="L55" s="408"/>
      <c r="M55" s="408"/>
      <c r="N55" s="408"/>
      <c r="O55" s="408"/>
      <c r="P55" s="409"/>
      <c r="Q55" s="394"/>
      <c r="R55" s="395"/>
      <c r="S55" s="396"/>
      <c r="T55" s="413"/>
      <c r="U55" s="414"/>
      <c r="V55" s="414"/>
      <c r="W55" s="414"/>
      <c r="X55" s="414"/>
      <c r="Y55" s="414"/>
      <c r="Z55" s="414"/>
      <c r="AA55" s="414"/>
      <c r="AB55" s="414"/>
      <c r="AC55" s="414"/>
      <c r="AD55" s="414"/>
      <c r="AE55" s="414"/>
      <c r="AF55" s="414"/>
      <c r="AG55" s="414"/>
      <c r="AH55" s="414"/>
      <c r="AI55" s="415"/>
      <c r="AJ55" s="394"/>
      <c r="AK55" s="395"/>
      <c r="AL55" s="395"/>
      <c r="AM55" s="395"/>
      <c r="AN55" s="395"/>
      <c r="AO55" s="395"/>
      <c r="AP55" s="395"/>
      <c r="AQ55" s="395"/>
      <c r="AR55" s="395"/>
      <c r="AS55" s="395"/>
      <c r="AT55" s="395"/>
      <c r="AU55" s="395"/>
      <c r="AV55" s="395"/>
      <c r="AW55" s="395"/>
      <c r="AX55" s="395"/>
      <c r="AY55" s="396"/>
      <c r="AZ55" s="394"/>
      <c r="BA55" s="395"/>
      <c r="BB55" s="395"/>
      <c r="BC55" s="395"/>
      <c r="BD55" s="395"/>
      <c r="BE55" s="395"/>
      <c r="BF55" s="398"/>
    </row>
    <row r="56" spans="3:58" ht="15" customHeight="1">
      <c r="C56" s="417">
        <f>IF(入力!B47="","",入力!B47)</f>
        <v>12</v>
      </c>
      <c r="D56" s="418"/>
      <c r="E56" s="419"/>
      <c r="F56" s="404" t="str">
        <f>IF(入力!C48="","",入力!C47&amp;"　"&amp;入力!E47&amp;"
"&amp;入力!C48&amp;"　"&amp;入力!E48)</f>
        <v>カジヤマ　ユヅキ
梶山　優月</v>
      </c>
      <c r="G56" s="405"/>
      <c r="H56" s="405"/>
      <c r="I56" s="405"/>
      <c r="J56" s="405"/>
      <c r="K56" s="405"/>
      <c r="L56" s="405"/>
      <c r="M56" s="405"/>
      <c r="N56" s="405"/>
      <c r="O56" s="405"/>
      <c r="P56" s="406"/>
      <c r="Q56" s="391">
        <f>IF(入力!G47="","",入力!G47)</f>
        <v>3</v>
      </c>
      <c r="R56" s="392"/>
      <c r="S56" s="393"/>
      <c r="T56" s="410" t="str">
        <f>IF(入力!I47="","",入力!I47)</f>
        <v>柏第三小学校</v>
      </c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  <c r="AI56" s="412"/>
      <c r="AJ56" s="391">
        <f>IF(入力!M47="","",入力!M47)</f>
        <v>520862072</v>
      </c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  <c r="AU56" s="392"/>
      <c r="AV56" s="392"/>
      <c r="AW56" s="392"/>
      <c r="AX56" s="392"/>
      <c r="AY56" s="393"/>
      <c r="AZ56" s="391">
        <f>IF(入力!P47="","",入力!P47)</f>
        <v>133</v>
      </c>
      <c r="BA56" s="392"/>
      <c r="BB56" s="392"/>
      <c r="BC56" s="392"/>
      <c r="BD56" s="392"/>
      <c r="BE56" s="392"/>
      <c r="BF56" s="397"/>
    </row>
    <row r="57" spans="3:58" ht="15" customHeight="1" thickBot="1">
      <c r="C57" s="423"/>
      <c r="D57" s="424"/>
      <c r="E57" s="425"/>
      <c r="F57" s="426"/>
      <c r="G57" s="427"/>
      <c r="H57" s="427"/>
      <c r="I57" s="427"/>
      <c r="J57" s="427"/>
      <c r="K57" s="427"/>
      <c r="L57" s="427"/>
      <c r="M57" s="427"/>
      <c r="N57" s="427"/>
      <c r="O57" s="427"/>
      <c r="P57" s="428"/>
      <c r="Q57" s="429"/>
      <c r="R57" s="430"/>
      <c r="S57" s="431"/>
      <c r="T57" s="432"/>
      <c r="U57" s="433"/>
      <c r="V57" s="433"/>
      <c r="W57" s="433"/>
      <c r="X57" s="433"/>
      <c r="Y57" s="433"/>
      <c r="Z57" s="433"/>
      <c r="AA57" s="433"/>
      <c r="AB57" s="433"/>
      <c r="AC57" s="433"/>
      <c r="AD57" s="433"/>
      <c r="AE57" s="433"/>
      <c r="AF57" s="433"/>
      <c r="AG57" s="433"/>
      <c r="AH57" s="433"/>
      <c r="AI57" s="434"/>
      <c r="AJ57" s="429"/>
      <c r="AK57" s="430"/>
      <c r="AL57" s="430"/>
      <c r="AM57" s="430"/>
      <c r="AN57" s="430"/>
      <c r="AO57" s="430"/>
      <c r="AP57" s="430"/>
      <c r="AQ57" s="430"/>
      <c r="AR57" s="430"/>
      <c r="AS57" s="430"/>
      <c r="AT57" s="430"/>
      <c r="AU57" s="430"/>
      <c r="AV57" s="430"/>
      <c r="AW57" s="430"/>
      <c r="AX57" s="430"/>
      <c r="AY57" s="431"/>
      <c r="AZ57" s="429"/>
      <c r="BA57" s="430"/>
      <c r="BB57" s="430"/>
      <c r="BC57" s="430"/>
      <c r="BD57" s="430"/>
      <c r="BE57" s="430"/>
      <c r="BF57" s="43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6"/>
      <c r="AS63" s="296"/>
      <c r="AT63" s="296"/>
      <c r="AU63" s="296"/>
      <c r="AV63" s="296"/>
      <c r="AW63" s="296"/>
      <c r="AX63" s="296"/>
      <c r="AY63" s="296"/>
      <c r="AZ63" s="296"/>
      <c r="BA63" s="296"/>
      <c r="BB63" s="296"/>
      <c r="BC63" s="296"/>
      <c r="BD63" s="296"/>
      <c r="BE63" s="296" t="s">
        <v>63</v>
      </c>
      <c r="BF63" s="29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9"/>
      <c r="AS64" s="299"/>
      <c r="AT64" s="299"/>
      <c r="AU64" s="299"/>
      <c r="AV64" s="299"/>
      <c r="AW64" s="299"/>
      <c r="AX64" s="299"/>
      <c r="AY64" s="299"/>
      <c r="AZ64" s="299"/>
      <c r="BA64" s="299"/>
      <c r="BB64" s="299"/>
      <c r="BC64" s="299"/>
      <c r="BD64" s="299"/>
      <c r="BE64" s="299"/>
      <c r="BF64" s="29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大津ヶ丘ジュニアVBC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431027620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中島　智也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507345983</v>
      </c>
      <c r="H7" s="266"/>
      <c r="I7" s="266"/>
      <c r="J7" s="266">
        <f>IF(入力!J7="","",入力!J7)</f>
        <v>11464</v>
      </c>
      <c r="K7" s="266"/>
      <c r="L7" s="266"/>
      <c r="M7" s="266" t="str">
        <f>IF(入力!M7="","",入力!M7)</f>
        <v>091C0183802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中島　容子</v>
      </c>
      <c r="D9" s="277"/>
      <c r="E9" s="277"/>
      <c r="F9" s="277"/>
      <c r="G9" s="266">
        <f>IF(入力!G9="","",入力!G9)</f>
        <v>507348705</v>
      </c>
      <c r="H9" s="266"/>
      <c r="I9" s="266"/>
      <c r="J9" s="266">
        <f>IF(入力!J9="","",入力!J9)</f>
        <v>15968</v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吉井　真梨子</v>
      </c>
      <c r="D11" s="277"/>
      <c r="E11" s="277"/>
      <c r="F11" s="277"/>
      <c r="G11" s="266">
        <f>IF(入力!G11="","",入力!G11)</f>
        <v>516031381</v>
      </c>
      <c r="H11" s="266"/>
      <c r="I11" s="266"/>
      <c r="J11" s="266">
        <f>IF(入力!J11="","",入力!J11)</f>
        <v>304053</v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>中島　容子</v>
      </c>
      <c r="D13" s="277"/>
      <c r="E13" s="277"/>
      <c r="F13" s="277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4"/>
      <c r="B14" s="264"/>
      <c r="C14" s="278"/>
      <c r="D14" s="279"/>
      <c r="E14" s="279"/>
      <c r="F14" s="279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4" t="s">
        <v>5</v>
      </c>
      <c r="B15" s="264"/>
      <c r="C15" s="276" t="str">
        <f>IF(入力!C16="","",入力!C16&amp;"　"&amp;入力!E16)</f>
        <v>中島　智也</v>
      </c>
      <c r="D15" s="277"/>
      <c r="E15" s="277"/>
      <c r="F15" s="274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4"/>
      <c r="B16" s="264"/>
      <c r="C16" s="278"/>
      <c r="D16" s="279"/>
      <c r="E16" s="279"/>
      <c r="F16" s="275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264" t="s">
        <v>6</v>
      </c>
      <c r="B17" s="264"/>
      <c r="C17" s="267" t="str">
        <f>IF(入力!C17="","",入力!C17&amp;"　"&amp;入力!E17)</f>
        <v>柏市大津ヶ丘１－１５－４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０４-７１９１-２４４５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90－8042－8361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>
        <f>IF(入力!B25="","",入力!B25)</f>
        <v>1</v>
      </c>
      <c r="C25" s="276" t="str">
        <f>IF(入力!C26="","",入力!C26&amp;"　"&amp;入力!E26)</f>
        <v>田中　里奈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我孫子第四小学校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519030734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齊藤　びわ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風早北部小学校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518579777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藤原　凛恋</v>
      </c>
      <c r="D29" s="277"/>
      <c r="E29" s="277"/>
      <c r="F29" s="277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風早北部小学校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519039133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上地　真央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柏第四小学校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519030864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吉井　菜々美</v>
      </c>
      <c r="D33" s="277"/>
      <c r="E33" s="277"/>
      <c r="F33" s="277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我孫子第三小学校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516015633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江波戸　美玖</v>
      </c>
      <c r="D35" s="277"/>
      <c r="E35" s="277"/>
      <c r="F35" s="277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柏第三小学校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520889338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伊藤　真奈香</v>
      </c>
      <c r="D37" s="277"/>
      <c r="E37" s="277"/>
      <c r="F37" s="277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光ヶ丘小学校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519717697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小林　柚芭</v>
      </c>
      <c r="D39" s="277"/>
      <c r="E39" s="277"/>
      <c r="F39" s="277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土南部小学校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520862393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清水　楓華</v>
      </c>
      <c r="D41" s="277"/>
      <c r="E41" s="277"/>
      <c r="F41" s="277"/>
      <c r="G41" s="264">
        <f>IF(入力!G41="","",入力!G41)</f>
        <v>5</v>
      </c>
      <c r="H41" s="264" t="str">
        <f>IF(入力!H41="","",入力!H41)</f>
        <v/>
      </c>
      <c r="I41" s="264" t="str">
        <f>IF(入力!I41="","",入力!I41)</f>
        <v>風早北部小学校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519030628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大谷　梨奈</v>
      </c>
      <c r="D43" s="277"/>
      <c r="E43" s="277"/>
      <c r="F43" s="277"/>
      <c r="G43" s="264">
        <f>IF(入力!G43="","",入力!G43)</f>
        <v>5</v>
      </c>
      <c r="H43" s="264" t="str">
        <f>IF(入力!H43="","",入力!H43)</f>
        <v/>
      </c>
      <c r="I43" s="264" t="str">
        <f>IF(入力!I43="","",入力!I43)</f>
        <v>風早南部小学校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519030949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76" t="str">
        <f>IF(入力!C46="","",入力!C46&amp;"　"&amp;入力!E46)</f>
        <v>森川　未菜</v>
      </c>
      <c r="D45" s="277"/>
      <c r="E45" s="277"/>
      <c r="F45" s="277"/>
      <c r="G45" s="264">
        <f>IF(入力!G45="","",入力!G45)</f>
        <v>4</v>
      </c>
      <c r="H45" s="264" t="str">
        <f>IF(入力!H45="","",入力!H45)</f>
        <v/>
      </c>
      <c r="I45" s="264" t="str">
        <f>IF(入力!I45="","",入力!I45)</f>
        <v>柏第三小学校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520868396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76" t="str">
        <f>IF(入力!C48="","",入力!C48&amp;"　"&amp;入力!E48)</f>
        <v>梶山　優月</v>
      </c>
      <c r="D47" s="277"/>
      <c r="E47" s="277"/>
      <c r="F47" s="277"/>
      <c r="G47" s="264">
        <f>IF(入力!G47="","",入力!G47)</f>
        <v>3</v>
      </c>
      <c r="H47" s="264" t="str">
        <f>IF(入力!H47="","",入力!H47)</f>
        <v/>
      </c>
      <c r="I47" s="264" t="str">
        <f>IF(入力!I47="","",入力!I47)</f>
        <v>柏第三小学校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520862072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大津ヶ丘ジュニアVBC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431027620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中島　智也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507345983</v>
      </c>
      <c r="H7" s="266"/>
      <c r="I7" s="266"/>
      <c r="J7" s="266">
        <f>IF(入力!J7="","",入力!J7)</f>
        <v>11464</v>
      </c>
      <c r="K7" s="266"/>
      <c r="L7" s="266"/>
      <c r="M7" s="266" t="str">
        <f>IF(入力!M7="","",入力!M7)</f>
        <v>091C0183802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中島　容子</v>
      </c>
      <c r="D9" s="277"/>
      <c r="E9" s="277"/>
      <c r="F9" s="277"/>
      <c r="G9" s="266">
        <f>IF(入力!G9="","",入力!G9)</f>
        <v>507348705</v>
      </c>
      <c r="H9" s="266"/>
      <c r="I9" s="266"/>
      <c r="J9" s="266">
        <f>IF(入力!J9="","",入力!J9)</f>
        <v>15968</v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吉井　真梨子</v>
      </c>
      <c r="D11" s="277"/>
      <c r="E11" s="277"/>
      <c r="F11" s="277"/>
      <c r="G11" s="266">
        <f>IF(入力!G11="","",入力!G11)</f>
        <v>516031381</v>
      </c>
      <c r="H11" s="266"/>
      <c r="I11" s="266"/>
      <c r="J11" s="266">
        <f>IF(入力!J11="","",入力!J11)</f>
        <v>304053</v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>中島　容子</v>
      </c>
      <c r="D13" s="277"/>
      <c r="E13" s="277"/>
      <c r="F13" s="277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4"/>
      <c r="B14" s="264"/>
      <c r="C14" s="278"/>
      <c r="D14" s="279"/>
      <c r="E14" s="279"/>
      <c r="F14" s="279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4" t="s">
        <v>5</v>
      </c>
      <c r="B15" s="264"/>
      <c r="C15" s="276" t="str">
        <f>IF(入力!C16="","",入力!C16&amp;"　"&amp;入力!E16)</f>
        <v>中島　智也</v>
      </c>
      <c r="D15" s="277"/>
      <c r="E15" s="277"/>
      <c r="F15" s="274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4"/>
      <c r="B16" s="264"/>
      <c r="C16" s="278"/>
      <c r="D16" s="279"/>
      <c r="E16" s="279"/>
      <c r="F16" s="275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264" t="s">
        <v>6</v>
      </c>
      <c r="B17" s="264"/>
      <c r="C17" s="267" t="str">
        <f>IF(入力!C17="","",入力!C17&amp;"　"&amp;入力!E17)</f>
        <v>柏市大津ヶ丘１－１５－４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０４-７１９１-２４４５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90－8042－8361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>
        <f>IF(入力!B25="","",入力!B25)</f>
        <v>1</v>
      </c>
      <c r="C25" s="276" t="str">
        <f>IF(入力!C26="","",入力!C26&amp;"　"&amp;入力!E26)</f>
        <v>田中　里奈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我孫子第四小学校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519030734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齊藤　びわ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風早北部小学校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518579777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藤原　凛恋</v>
      </c>
      <c r="D29" s="277"/>
      <c r="E29" s="277"/>
      <c r="F29" s="277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風早北部小学校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519039133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上地　真央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柏第四小学校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519030864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吉井　菜々美</v>
      </c>
      <c r="D33" s="277"/>
      <c r="E33" s="277"/>
      <c r="F33" s="277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我孫子第三小学校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516015633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江波戸　美玖</v>
      </c>
      <c r="D35" s="277"/>
      <c r="E35" s="277"/>
      <c r="F35" s="277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柏第三小学校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520889338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伊藤　真奈香</v>
      </c>
      <c r="D37" s="277"/>
      <c r="E37" s="277"/>
      <c r="F37" s="277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光ヶ丘小学校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519717697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小林　柚芭</v>
      </c>
      <c r="D39" s="277"/>
      <c r="E39" s="277"/>
      <c r="F39" s="277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土南部小学校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520862393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清水　楓華</v>
      </c>
      <c r="D41" s="277"/>
      <c r="E41" s="277"/>
      <c r="F41" s="277"/>
      <c r="G41" s="264">
        <f>IF(入力!G41="","",入力!G41)</f>
        <v>5</v>
      </c>
      <c r="H41" s="264" t="str">
        <f>IF(入力!H41="","",入力!H41)</f>
        <v/>
      </c>
      <c r="I41" s="264" t="str">
        <f>IF(入力!I41="","",入力!I41)</f>
        <v>風早北部小学校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519030628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大谷　梨奈</v>
      </c>
      <c r="D43" s="277"/>
      <c r="E43" s="277"/>
      <c r="F43" s="277"/>
      <c r="G43" s="264">
        <f>IF(入力!G43="","",入力!G43)</f>
        <v>5</v>
      </c>
      <c r="H43" s="264" t="str">
        <f>IF(入力!H43="","",入力!H43)</f>
        <v/>
      </c>
      <c r="I43" s="264" t="str">
        <f>IF(入力!I43="","",入力!I43)</f>
        <v>風早南部小学校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519030949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76" t="str">
        <f>IF(入力!C46="","",入力!C46&amp;"　"&amp;入力!E46)</f>
        <v>森川　未菜</v>
      </c>
      <c r="D45" s="277"/>
      <c r="E45" s="277"/>
      <c r="F45" s="277"/>
      <c r="G45" s="264">
        <f>IF(入力!G45="","",入力!G45)</f>
        <v>4</v>
      </c>
      <c r="H45" s="264" t="str">
        <f>IF(入力!H45="","",入力!H45)</f>
        <v/>
      </c>
      <c r="I45" s="264" t="str">
        <f>IF(入力!I45="","",入力!I45)</f>
        <v>柏第三小学校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520868396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76" t="str">
        <f>IF(入力!C48="","",入力!C48&amp;"　"&amp;入力!E48)</f>
        <v>梶山　優月</v>
      </c>
      <c r="D47" s="277"/>
      <c r="E47" s="277"/>
      <c r="F47" s="277"/>
      <c r="G47" s="264">
        <f>IF(入力!G47="","",入力!G47)</f>
        <v>3</v>
      </c>
      <c r="H47" s="264" t="str">
        <f>IF(入力!H47="","",入力!H47)</f>
        <v/>
      </c>
      <c r="I47" s="264" t="str">
        <f>IF(入力!I47="","",入力!I47)</f>
        <v>柏第三小学校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520862072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6</v>
      </c>
      <c r="J5" s="445" t="str">
        <f>IF(入力!A55="","",入力!A55)</f>
        <v>まだまだ経験の少ないチーム。一戦一戦戦って行く中で強くなっていけたらと思います。
チームモットー【全球全力】で上位進出を目指します。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21003</v>
      </c>
      <c r="B7" s="33" t="str">
        <f>IF(入力!C3="","",入力!C3)</f>
        <v>大津ヶ丘ジュニアVBC</v>
      </c>
      <c r="C7" s="33" t="str">
        <f>IF(入力!C2="","",入力!C2)</f>
        <v>オオツガオカ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常磐</v>
      </c>
      <c r="S7" s="33" t="str">
        <f>IF(入力!AE5="","",入力!AE5)</f>
        <v>柏</v>
      </c>
      <c r="T7" s="33"/>
      <c r="U7" s="33">
        <f>IF(入力!C4="","",入力!C4)</f>
        <v>431027620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中島</v>
      </c>
      <c r="D16" s="33" t="str">
        <f>IF(入力!E8="","",入力!E8)</f>
        <v>智也</v>
      </c>
      <c r="E16" s="33" t="str">
        <f>IF(入力!C7="","",入力!C7)</f>
        <v>ナカジマ</v>
      </c>
      <c r="F16" s="33" t="str">
        <f>IF(入力!E7="","",入力!E7)</f>
        <v>トモヤ</v>
      </c>
      <c r="G16" s="33">
        <f>IF(入力!G7="","",入力!G7)</f>
        <v>507345983</v>
      </c>
      <c r="H16" s="33">
        <f>IF(入力!J7="","",入力!J7)</f>
        <v>11464</v>
      </c>
      <c r="I16" s="33" t="str">
        <f>IF(入力!M7="","",入力!M7)</f>
        <v>091C0183802</v>
      </c>
      <c r="J16" s="33"/>
      <c r="K16" s="33"/>
      <c r="L16" s="33">
        <f>IF(入力!AT7="","",入力!AT7)</f>
        <v>61</v>
      </c>
      <c r="M16" s="33"/>
      <c r="N16" s="33"/>
      <c r="O16" s="33"/>
      <c r="P16" s="33"/>
      <c r="Q16" s="33"/>
      <c r="R16" s="33" t="str">
        <f>IF(入力!R7="","",入力!R7)</f>
        <v>277</v>
      </c>
      <c r="S16" s="33" t="str">
        <f>IF(入力!W7="","",入力!W7)</f>
        <v>０９２１</v>
      </c>
      <c r="T16" s="33" t="str">
        <f>IF(入力!P8="","",入力!P8)</f>
        <v>柏市大津ヶ丘１－１５－４</v>
      </c>
      <c r="U16" s="33" t="str">
        <f>IF(入力!AL7="","",入力!AL7)</f>
        <v>０４</v>
      </c>
      <c r="V16" s="33" t="str">
        <f>IF(入力!AK8="","",入力!AK8)</f>
        <v>７１９１</v>
      </c>
      <c r="W16" s="33" t="str">
        <f>IF(入力!AP8="","",入力!AP8)</f>
        <v>２４４５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中島</v>
      </c>
      <c r="D17" s="33" t="str">
        <f>IF(入力!E10="","",入力!E10)</f>
        <v>容子</v>
      </c>
      <c r="E17" s="33" t="str">
        <f>IF(入力!C9="","",入力!C9)</f>
        <v>ナカジマ</v>
      </c>
      <c r="F17" s="33" t="str">
        <f>IF(入力!E9="","",入力!E9)</f>
        <v>ヨウコ</v>
      </c>
      <c r="G17" s="33">
        <f>IF(入力!G9="","",入力!G9)</f>
        <v>507348705</v>
      </c>
      <c r="H17" s="33">
        <f>IF(入力!J9="","",入力!J9)</f>
        <v>15968</v>
      </c>
      <c r="I17" s="33" t="str">
        <f>IF(入力!M9="","",入力!M9)</f>
        <v/>
      </c>
      <c r="J17" s="33"/>
      <c r="K17" s="33"/>
      <c r="L17" s="33">
        <f>IF(入力!AT9="","",入力!AT9)</f>
        <v>62</v>
      </c>
      <c r="M17" s="33"/>
      <c r="N17" s="33"/>
      <c r="O17" s="33"/>
      <c r="P17" s="33"/>
      <c r="Q17" s="33"/>
      <c r="R17" s="33" t="str">
        <f>IF(入力!R9="","",入力!R9)</f>
        <v>277</v>
      </c>
      <c r="S17" s="33" t="str">
        <f>IF(入力!W9="","",入力!W9)</f>
        <v>０９２１</v>
      </c>
      <c r="T17" s="33" t="str">
        <f>IF(入力!P10="","",入力!P10)</f>
        <v>柏市大津ヶ丘１－１５－４</v>
      </c>
      <c r="U17" s="33" t="str">
        <f>IF(入力!AL9="","",入力!AL9)</f>
        <v>０４</v>
      </c>
      <c r="V17" s="33" t="str">
        <f>IF(入力!AK10="","",入力!AK10)</f>
        <v>７１９１</v>
      </c>
      <c r="W17" s="33" t="str">
        <f>IF(入力!AP10="","",入力!AP10)</f>
        <v>２４４５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吉井</v>
      </c>
      <c r="D20" s="33" t="str">
        <f>IF(入力!E12="","",入力!E12)</f>
        <v>真梨子</v>
      </c>
      <c r="E20" s="33" t="str">
        <f>IF(入力!C11="","",入力!C11)</f>
        <v>ヨシイ</v>
      </c>
      <c r="F20" s="33" t="str">
        <f>IF(入力!E11="","",入力!E11)</f>
        <v>マリコ</v>
      </c>
      <c r="G20" s="33">
        <f>IF(入力!G11="","",入力!G11)</f>
        <v>516031381</v>
      </c>
      <c r="H20" s="33">
        <f>IF(入力!J11="","",入力!J11)</f>
        <v>304053</v>
      </c>
      <c r="I20" s="33" t="str">
        <f>IF(入力!M11="","",入力!M11)</f>
        <v/>
      </c>
      <c r="J20" s="33"/>
      <c r="K20" s="33"/>
      <c r="L20" s="33">
        <f>IF(入力!AT11="","",入力!AT11)</f>
        <v>44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>我孫子市南青山</v>
      </c>
      <c r="U20" s="33" t="str">
        <f>IF(入力!AL11="","",入力!AL11)</f>
        <v>０９０</v>
      </c>
      <c r="V20" s="33" t="str">
        <f>IF(入力!AK12="","",入力!AK12)</f>
        <v>７２０８</v>
      </c>
      <c r="W20" s="33" t="str">
        <f>IF(入力!AP12="","",入力!AP12)</f>
        <v>５５８１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中島</v>
      </c>
      <c r="D22" s="33" t="str">
        <f>IF(入力!E16="","",入力!E16)</f>
        <v>智也</v>
      </c>
      <c r="E22" s="33" t="str">
        <f>IF(入力!C15="","",入力!C15)</f>
        <v>ナカジマ</v>
      </c>
      <c r="F22" s="33" t="str">
        <f>IF(入力!E15="","",入力!E15)</f>
        <v>トモヤ</v>
      </c>
      <c r="G22" s="33"/>
      <c r="H22" s="33"/>
      <c r="I22" s="33"/>
      <c r="J22" s="33"/>
      <c r="K22" s="33"/>
      <c r="L22" s="33">
        <f>IF(入力!AT15="","",入力!AT15)</f>
        <v>61</v>
      </c>
      <c r="M22" s="33"/>
      <c r="N22" s="33">
        <f>IF(入力!C21="","",入力!C21)</f>
        <v>90</v>
      </c>
      <c r="O22" s="33">
        <f>IF(入力!E21="","",入力!E21)</f>
        <v>8042</v>
      </c>
      <c r="P22" s="33">
        <f>IF(入力!G21="","",入力!G21)</f>
        <v>8361</v>
      </c>
      <c r="Q22" s="33"/>
      <c r="R22" s="33" t="str">
        <f>IF(入力!R15="","",入力!R15)</f>
        <v>２７７</v>
      </c>
      <c r="S22" s="33" t="str">
        <f>IF(入力!W15="","",入力!W15)</f>
        <v>０９２１</v>
      </c>
      <c r="T22" s="33" t="str">
        <f>IF(入力!P16="","",入力!P16)</f>
        <v>柏市大津ヶ丘１－１５－４</v>
      </c>
      <c r="U22" s="33" t="str">
        <f>IF(入力!AL15="","",入力!AL15)</f>
        <v>０４</v>
      </c>
      <c r="V22" s="33" t="str">
        <f>IF(入力!AK16="","",入力!AK16)</f>
        <v>７１９１</v>
      </c>
      <c r="W22" s="33" t="str">
        <f>IF(入力!AP16="","",入力!AP16)</f>
        <v>２４４５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中島</v>
      </c>
      <c r="D23" s="33" t="str">
        <f>IF(入力!$E$14="","",入力!$E$14)</f>
        <v>容子</v>
      </c>
      <c r="E23" s="33" t="str">
        <f>IF(入力!$C$13="","",入力!$C$13)</f>
        <v>ナカジマ</v>
      </c>
      <c r="F23" s="33" t="str">
        <f>IF(入力!$E$13="","",入力!$E$13)</f>
        <v>ヨウコ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田中</v>
      </c>
      <c r="D24" s="75" t="str">
        <f>VLOOKUP($B$51,$A$53:$F$352,4)</f>
        <v>里奈</v>
      </c>
      <c r="E24" s="75" t="str">
        <f>VLOOKUP($B$51,$A$53:$F$352,5)</f>
        <v>タナカ</v>
      </c>
      <c r="F24" s="75" t="str">
        <f>VLOOKUP($B$51,$A$53:$F$352,6)</f>
        <v>リナ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田中</v>
      </c>
      <c r="D53" s="33" t="str">
        <f>IF(入力!E26="","",入力!E26)</f>
        <v>里奈</v>
      </c>
      <c r="E53" s="33" t="str">
        <f>IF(入力!C25="","",入力!C25)</f>
        <v>タナカ</v>
      </c>
      <c r="F53" s="33" t="str">
        <f>IF(入力!E25="","",入力!E25)</f>
        <v>リナ</v>
      </c>
      <c r="G53" s="33">
        <f>IF(入力!M25="","",入力!M25)</f>
        <v>519030734</v>
      </c>
      <c r="H53" s="33" t="str">
        <f>IF(入力!I25="","",入力!I25)</f>
        <v>我孫子第四小学校</v>
      </c>
      <c r="I53" s="33">
        <f>IF(入力!G25="","",入力!G25)</f>
        <v>6</v>
      </c>
      <c r="J53" s="33">
        <f>IF(入力!P25="","",入力!P25)</f>
        <v>158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齊藤</v>
      </c>
      <c r="D54" s="33" t="str">
        <f>IF(入力!E28="","",入力!E28)</f>
        <v>びわ</v>
      </c>
      <c r="E54" s="33" t="str">
        <f>IF(入力!C27="","",入力!C27)</f>
        <v>サイトウ</v>
      </c>
      <c r="F54" s="33" t="str">
        <f>IF(入力!E27="","",入力!E27)</f>
        <v>ビワ</v>
      </c>
      <c r="G54" s="33">
        <f>IF(入力!M27="","",入力!M27)</f>
        <v>518579777</v>
      </c>
      <c r="H54" s="33" t="str">
        <f>IF(入力!I27="","",入力!I27)</f>
        <v>風早北部小学校</v>
      </c>
      <c r="I54" s="33">
        <f>IF(入力!G27="","",入力!G27)</f>
        <v>6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藤原</v>
      </c>
      <c r="D55" s="33" t="str">
        <f>IF(入力!E30="","",入力!E30)</f>
        <v>凛恋</v>
      </c>
      <c r="E55" s="33" t="str">
        <f>IF(入力!C29="","",入力!C29)</f>
        <v>フジワラ</v>
      </c>
      <c r="F55" s="33" t="str">
        <f>IF(入力!E29="","",入力!E29)</f>
        <v>リコ</v>
      </c>
      <c r="G55" s="33">
        <f>IF(入力!M29="","",入力!M29)</f>
        <v>519039133</v>
      </c>
      <c r="H55" s="33" t="str">
        <f>IF(入力!I29="","",入力!I29)</f>
        <v>風早北部小学校</v>
      </c>
      <c r="I55" s="33">
        <f>IF(入力!G29="","",入力!G29)</f>
        <v>6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上地</v>
      </c>
      <c r="D56" s="33" t="str">
        <f>IF(入力!E32="","",入力!E32)</f>
        <v>真央</v>
      </c>
      <c r="E56" s="33" t="str">
        <f>IF(入力!C31="","",入力!C31)</f>
        <v>ウエチ</v>
      </c>
      <c r="F56" s="33" t="str">
        <f>IF(入力!E31="","",入力!E31)</f>
        <v>マオ</v>
      </c>
      <c r="G56" s="33">
        <f>IF(入力!M31="","",入力!M31)</f>
        <v>519030864</v>
      </c>
      <c r="H56" s="33" t="str">
        <f>IF(入力!I31="","",入力!I31)</f>
        <v>柏第四小学校</v>
      </c>
      <c r="I56" s="33">
        <f>IF(入力!G31="","",入力!G31)</f>
        <v>5</v>
      </c>
      <c r="J56" s="33">
        <f>IF(入力!P31="","",入力!P31)</f>
        <v>149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吉井</v>
      </c>
      <c r="D57" s="33" t="str">
        <f>IF(入力!E34="","",入力!E34)</f>
        <v>菜々美</v>
      </c>
      <c r="E57" s="33" t="str">
        <f>IF(入力!C33="","",入力!C33)</f>
        <v>ヨシイ</v>
      </c>
      <c r="F57" s="33" t="str">
        <f>IF(入力!E33="","",入力!E33)</f>
        <v>ナナミ</v>
      </c>
      <c r="G57" s="33">
        <f>IF(入力!M33="","",入力!M33)</f>
        <v>516015633</v>
      </c>
      <c r="H57" s="33" t="str">
        <f>IF(入力!I33="","",入力!I33)</f>
        <v>我孫子第三小学校</v>
      </c>
      <c r="I57" s="33">
        <f>IF(入力!G33="","",入力!G33)</f>
        <v>6</v>
      </c>
      <c r="J57" s="33">
        <f>IF(入力!P33="","",入力!P33)</f>
        <v>148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江波戸</v>
      </c>
      <c r="D58" s="33" t="str">
        <f>IF(入力!E36="","",入力!E36)</f>
        <v>美玖</v>
      </c>
      <c r="E58" s="33" t="str">
        <f>IF(入力!C35="","",入力!C35)</f>
        <v>エバト</v>
      </c>
      <c r="F58" s="33" t="str">
        <f>IF(入力!E35="","",入力!E35)</f>
        <v>ミク</v>
      </c>
      <c r="G58" s="33">
        <f>IF(入力!M35="","",入力!M35)</f>
        <v>520889338</v>
      </c>
      <c r="H58" s="33" t="str">
        <f>IF(入力!I35="","",入力!I35)</f>
        <v>柏第三小学校</v>
      </c>
      <c r="I58" s="33">
        <f>IF(入力!G35="","",入力!G35)</f>
        <v>4</v>
      </c>
      <c r="J58" s="33">
        <f>IF(入力!P35="","",入力!P35)</f>
        <v>148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伊藤</v>
      </c>
      <c r="D59" s="33" t="str">
        <f>IF(入力!E38="","",入力!E38)</f>
        <v>真奈香</v>
      </c>
      <c r="E59" s="33" t="str">
        <f>IF(入力!C37="","",入力!C37)</f>
        <v>イトウ</v>
      </c>
      <c r="F59" s="33" t="str">
        <f>IF(入力!E37="","",入力!E37)</f>
        <v>マナカ</v>
      </c>
      <c r="G59" s="33">
        <f>IF(入力!M37="","",入力!M37)</f>
        <v>519717697</v>
      </c>
      <c r="H59" s="33" t="str">
        <f>IF(入力!I37="","",入力!I37)</f>
        <v>光ヶ丘小学校</v>
      </c>
      <c r="I59" s="33">
        <f>IF(入力!G37="","",入力!G37)</f>
        <v>5</v>
      </c>
      <c r="J59" s="33">
        <f>IF(入力!P37="","",入力!P37)</f>
        <v>146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小林</v>
      </c>
      <c r="D60" s="33" t="str">
        <f>IF(入力!E40="","",入力!E40)</f>
        <v>柚芭</v>
      </c>
      <c r="E60" s="33" t="str">
        <f>IF(入力!C39="","",入力!C39)</f>
        <v>コバヤシ</v>
      </c>
      <c r="F60" s="33" t="str">
        <f>IF(入力!E39="","",入力!E39)</f>
        <v>ユズハ</v>
      </c>
      <c r="G60" s="33">
        <f>IF(入力!M39="","",入力!M39)</f>
        <v>520862393</v>
      </c>
      <c r="H60" s="33" t="str">
        <f>IF(入力!I39="","",入力!I39)</f>
        <v>土南部小学校</v>
      </c>
      <c r="I60" s="33">
        <f>IF(入力!G39="","",入力!G39)</f>
        <v>5</v>
      </c>
      <c r="J60" s="33">
        <f>IF(入力!P39="","",入力!P39)</f>
        <v>146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清水</v>
      </c>
      <c r="D61" s="33" t="str">
        <f>IF(入力!E42="","",入力!E42)</f>
        <v>楓華</v>
      </c>
      <c r="E61" s="33" t="str">
        <f>IF(入力!C41="","",入力!C41)</f>
        <v>シミズ</v>
      </c>
      <c r="F61" s="33" t="str">
        <f>IF(入力!E41="","",入力!E41)</f>
        <v>フウカ</v>
      </c>
      <c r="G61" s="33">
        <f>IF(入力!M41="","",入力!M41)</f>
        <v>519030628</v>
      </c>
      <c r="H61" s="33" t="str">
        <f>IF(入力!I41="","",入力!I41)</f>
        <v>風早北部小学校</v>
      </c>
      <c r="I61" s="33">
        <f>IF(入力!G41="","",入力!G41)</f>
        <v>5</v>
      </c>
      <c r="J61" s="33">
        <f>IF(入力!P41="","",入力!P41)</f>
        <v>142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大谷</v>
      </c>
      <c r="D62" s="33" t="str">
        <f>IF(入力!E44="","",入力!E44)</f>
        <v>梨奈</v>
      </c>
      <c r="E62" s="33" t="str">
        <f>IF(入力!C43="","",入力!C43)</f>
        <v>オオタニ</v>
      </c>
      <c r="F62" s="33" t="str">
        <f>IF(入力!E43="","",入力!E43)</f>
        <v>リナ</v>
      </c>
      <c r="G62" s="33">
        <f>IF(入力!M43="","",入力!M43)</f>
        <v>519030949</v>
      </c>
      <c r="H62" s="33" t="str">
        <f>IF(入力!I43="","",入力!I43)</f>
        <v>風早南部小学校</v>
      </c>
      <c r="I62" s="33">
        <f>IF(入力!G43="","",入力!G43)</f>
        <v>5</v>
      </c>
      <c r="J62" s="33">
        <f>IF(入力!P43="","",入力!P43)</f>
        <v>142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森川</v>
      </c>
      <c r="D63" s="33" t="str">
        <f>IF(入力!E46="","",入力!E46)</f>
        <v>未菜</v>
      </c>
      <c r="E63" s="33" t="str">
        <f>IF(入力!C45="","",入力!C45)</f>
        <v>モリカワ</v>
      </c>
      <c r="F63" s="33" t="str">
        <f>IF(入力!E45="","",入力!E45)</f>
        <v>ミナ</v>
      </c>
      <c r="G63" s="33">
        <f>IF(入力!M45="","",入力!M45)</f>
        <v>520868396</v>
      </c>
      <c r="H63" s="33" t="str">
        <f>IF(入力!I45="","",入力!I45)</f>
        <v>柏第三小学校</v>
      </c>
      <c r="I63" s="33">
        <f>IF(入力!G45="","",入力!G45)</f>
        <v>4</v>
      </c>
      <c r="J63" s="33">
        <f>IF(入力!P45="","",入力!P45)</f>
        <v>132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梶山</v>
      </c>
      <c r="D64" s="33" t="str">
        <f>IF(入力!E48="","",入力!E48)</f>
        <v>優月</v>
      </c>
      <c r="E64" s="33" t="str">
        <f>IF(入力!C47="","",入力!C47)</f>
        <v>カジヤマ</v>
      </c>
      <c r="F64" s="33" t="str">
        <f>IF(入力!E47="","",入力!E47)</f>
        <v>ユヅキ</v>
      </c>
      <c r="G64" s="33">
        <f>IF(入力!M47="","",入力!M47)</f>
        <v>520862072</v>
      </c>
      <c r="H64" s="33" t="str">
        <f>IF(入力!I47="","",入力!I47)</f>
        <v>柏第三小学校</v>
      </c>
      <c r="I64" s="33">
        <f>IF(入力!G47="","",入力!G47)</f>
        <v>3</v>
      </c>
      <c r="J64" s="33">
        <f>IF(入力!P47="","",入力!P47)</f>
        <v>133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2021-05-17T04:07:58Z</cp:lastPrinted>
  <dcterms:created xsi:type="dcterms:W3CDTF">2014-04-05T09:56:00Z</dcterms:created>
  <dcterms:modified xsi:type="dcterms:W3CDTF">2021-05-18T10:51:54Z</dcterms:modified>
</cp:coreProperties>
</file>