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19200" windowHeight="721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<sst xmlns="http://schemas.openxmlformats.org/spreadsheetml/2006/main" count="422" uniqueCount="279">
  <si>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</si>
  <si>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</si>
  <si>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</si>
  <si>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</si>
  <si>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</si>
  <si>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</si>
  <si>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</si>
  <si>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</si>
  <si>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</si>
  <si>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</si>
  <si>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</si>
  <si>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</si>
  <si>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</si>
  <si>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</si>
  <si>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</si>
  <si>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</si>
  <si>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</si>
  <si>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</si>
  <si>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</si>
  <si>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</si>
  <si>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</si>
  <si>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</si>
  <si>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</si>
  <si>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</si>
  <si>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</si>
  <si>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</si>
  <si>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</si>
  <si>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</si>
  <si>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</si>
  <si>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</si>
  <si>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</si>
  <si>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</si>
  <si>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</si>
  <si>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</si>
  <si>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</si>
  <si>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</si>
  <si>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</si>
  <si>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</si>
  <si>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</si>
  <si>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</si>
  <si>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</si>
  <si>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</si>
  <si>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</si>
  <si>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</si>
  <si>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</si>
  <si>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</si>
  <si>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</si>
  <si>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</si>
  <si>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</si>
  <si>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</si>
  <si>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</si>
  <si>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</si>
  <si>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</si>
  <si>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</si>
  <si>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</si>
  <si>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</si>
  <si>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</si>
  <si>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</si>
  <si>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</si>
  <si>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</si>
  <si>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</si>
  <si>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</si>
  <si>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</si>
  <si>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</si>
  <si>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</si>
  <si>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</si>
  <si>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</si>
  <si>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</si>
  <si>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</si>
  <si>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</si>
  <si>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</si>
  <si>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</si>
  <si>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</si>
  <si>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</si>
  <si>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</si>
  <si>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</si>
  <si>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</si>
  <si>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</si>
  <si>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</si>
  <si>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</si>
  <si>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</si>
  <si>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</si>
  <si>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</si>
  <si>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</si>
  <si>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</si>
  <si>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</si>
  <si>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</si>
  <si>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</si>
  <si>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</si>
  <si>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</si>
  <si>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</si>
  <si>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</si>
  <si>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</si>
  <si>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</si>
  <si>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</si>
  <si>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</si>
  <si>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</si>
  <si>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</si>
  <si>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</si>
  <si>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</si>
  <si>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</si>
  <si>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</si>
  <si>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</si>
  <si>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</si>
  <si>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</si>
  <si>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</si>
  <si>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</si>
  <si>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</si>
  <si>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</si>
  <si>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</si>
  <si>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</si>
  <si>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</si>
  <si>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</si>
  <si>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</si>
  <si>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</si>
  <si>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</si>
  <si>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</si>
  <si>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</si>
  <si>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</si>
  <si>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</si>
  <si>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</si>
  <si>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</si>
  <si>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</si>
  <si>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</si>
  <si>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</si>
  <si>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</si>
  <si>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</si>
  <si>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</si>
  <si>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</si>
  <si>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</si>
  <si>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</si>
  <si>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</si>
  <si>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</si>
  <si>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</si>
  <si>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</si>
  <si>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</si>
  <si>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</si>
  <si>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</si>
  <si>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</si>
  <si>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</si>
  <si>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</si>
  <si>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</si>
  <si>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</si>
  <si>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</si>
  <si>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</si>
  <si>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</si>
  <si>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</si>
  <si>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</si>
  <si>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</si>
  <si>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</si>
  <si>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</si>
  <si>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</si>
  <si>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</si>
  <si>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</si>
  <si>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</si>
  <si>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</si>
  <si>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</si>
  <si>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</si>
  <si>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</si>
  <si>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</si>
  <si>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</si>
  <si>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</si>
  <si>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</si>
  <si>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</si>
  <si>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</si>
  <si>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</si>
  <si>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</si>
  <si>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</si>
  <si>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</si>
  <si>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</si>
  <si>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</si>
  <si>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</si>
  <si>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</si>
  <si>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</si>
  <si>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</si>
  <si>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</si>
  <si>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</si>
  <si>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</si>
  <si>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</si>
  <si>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</si>
  <si>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</si>
  <si>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</si>
  <si>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</si>
  <si>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</si>
  <si>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</si>
  <si>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</si>
  <si>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</si>
  <si>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</si>
  <si>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</si>
  <si>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</si>
  <si>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</si>
  <si>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</si>
  <si>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</si>
  <si>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</si>
  <si>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</si>
  <si>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</si>
  <si>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</si>
  <si>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</si>
  <si>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</si>
  <si>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</si>
  <si>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大津ケ丘ＪｒＶＢＣ</t>
    <rPh sb="0" eb="2">
      <t>オオツ</t>
    </rPh>
    <rPh sb="3" eb="4">
      <t>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</si>
  <si>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</si>
  <si>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</si>
  <si>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</si>
  <si>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</si>
  <si>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</si>
  <si>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ナカジマ</t>
    <phoneticPr fontId="2"/>
  </si>
  <si>
    <t>トモヤ</t>
    <phoneticPr fontId="2"/>
  </si>
  <si>
    <t>091C0183802</t>
    <phoneticPr fontId="2"/>
  </si>
  <si>
    <t>２７７</t>
    <phoneticPr fontId="2"/>
  </si>
  <si>
    <t>０９２１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</si>
  <si>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</si>
  <si>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０４</t>
    <phoneticPr fontId="2"/>
  </si>
  <si>
    <t>７１９１</t>
    <phoneticPr fontId="2"/>
  </si>
  <si>
    <t>２４４５</t>
    <phoneticPr fontId="2"/>
  </si>
  <si>
    <t>容子</t>
    <rPh sb="0" eb="2">
      <t>ヨウコ</t>
    </rPh>
    <phoneticPr fontId="2"/>
  </si>
  <si>
    <t>２４４５</t>
    <phoneticPr fontId="2"/>
  </si>
  <si>
    <t>ヨウコ</t>
    <phoneticPr fontId="2"/>
  </si>
  <si>
    <t>トモヤ</t>
    <phoneticPr fontId="2"/>
  </si>
  <si>
    <t>２７７</t>
    <phoneticPr fontId="2"/>
  </si>
  <si>
    <t>２４４５</t>
    <phoneticPr fontId="2"/>
  </si>
  <si>
    <t>岡田</t>
    <rPh sb="0" eb="2">
      <t>オカダ</t>
    </rPh>
    <phoneticPr fontId="2"/>
  </si>
  <si>
    <t>悠佳</t>
    <rPh sb="0" eb="1">
      <t>ユウ</t>
    </rPh>
    <rPh sb="1" eb="2">
      <t>カ</t>
    </rPh>
    <phoneticPr fontId="2"/>
  </si>
  <si>
    <t>オカダ</t>
    <phoneticPr fontId="2"/>
  </si>
  <si>
    <t>ユウカ</t>
    <phoneticPr fontId="2"/>
  </si>
  <si>
    <t>ミヤタ</t>
    <phoneticPr fontId="2"/>
  </si>
  <si>
    <t>ユヅキ</t>
    <phoneticPr fontId="2"/>
  </si>
  <si>
    <t>宮田</t>
    <rPh sb="0" eb="2">
      <t>ミヤタ</t>
    </rPh>
    <phoneticPr fontId="2"/>
  </si>
  <si>
    <t>夢月</t>
    <rPh sb="0" eb="1">
      <t>ユメ</t>
    </rPh>
    <rPh sb="1" eb="2">
      <t>ツキ</t>
    </rPh>
    <phoneticPr fontId="2"/>
  </si>
  <si>
    <t>サカマキ</t>
    <phoneticPr fontId="2"/>
  </si>
  <si>
    <t>スズナ</t>
    <phoneticPr fontId="2"/>
  </si>
  <si>
    <t>坂巻</t>
    <rPh sb="0" eb="2">
      <t>サカマキ</t>
    </rPh>
    <phoneticPr fontId="2"/>
  </si>
  <si>
    <t>涼夏</t>
    <rPh sb="0" eb="1">
      <t>スズ</t>
    </rPh>
    <rPh sb="1" eb="2">
      <t>ナツ</t>
    </rPh>
    <phoneticPr fontId="2"/>
  </si>
  <si>
    <t>マシコ</t>
    <phoneticPr fontId="2"/>
  </si>
  <si>
    <t>ミク</t>
    <phoneticPr fontId="2"/>
  </si>
  <si>
    <t>益子</t>
    <rPh sb="0" eb="2">
      <t>マシコ</t>
    </rPh>
    <phoneticPr fontId="2"/>
  </si>
  <si>
    <t>海玖</t>
    <rPh sb="0" eb="1">
      <t>ウミ</t>
    </rPh>
    <rPh sb="1" eb="2">
      <t>ク</t>
    </rPh>
    <phoneticPr fontId="2"/>
  </si>
  <si>
    <t>ヒナリ</t>
    <phoneticPr fontId="2"/>
  </si>
  <si>
    <t>妃成</t>
    <rPh sb="0" eb="1">
      <t>ヒ</t>
    </rPh>
    <rPh sb="1" eb="2">
      <t>ナリ</t>
    </rPh>
    <phoneticPr fontId="2"/>
  </si>
  <si>
    <t>ワタナベ</t>
    <phoneticPr fontId="2"/>
  </si>
  <si>
    <t>キホ</t>
    <phoneticPr fontId="2"/>
  </si>
  <si>
    <t>渡辺</t>
    <rPh sb="0" eb="2">
      <t>ワタナベ</t>
    </rPh>
    <phoneticPr fontId="2"/>
  </si>
  <si>
    <t>輝星</t>
    <rPh sb="0" eb="1">
      <t>キ</t>
    </rPh>
    <rPh sb="1" eb="2">
      <t>ホシ</t>
    </rPh>
    <phoneticPr fontId="2"/>
  </si>
  <si>
    <t>ヨシイ</t>
    <phoneticPr fontId="2"/>
  </si>
  <si>
    <t>サツキ</t>
    <phoneticPr fontId="2"/>
  </si>
  <si>
    <t>吉井</t>
    <rPh sb="0" eb="2">
      <t>ヨシイ</t>
    </rPh>
    <phoneticPr fontId="2"/>
  </si>
  <si>
    <t>さつき</t>
    <phoneticPr fontId="2"/>
  </si>
  <si>
    <t>ナツメ</t>
    <phoneticPr fontId="2"/>
  </si>
  <si>
    <t>ミヅキ</t>
    <phoneticPr fontId="2"/>
  </si>
  <si>
    <t>夏目</t>
    <rPh sb="0" eb="2">
      <t>ナツメ</t>
    </rPh>
    <phoneticPr fontId="2"/>
  </si>
  <si>
    <t>瑞希</t>
    <rPh sb="0" eb="2">
      <t>ミズキ</t>
    </rPh>
    <phoneticPr fontId="2"/>
  </si>
  <si>
    <t>マツモト</t>
    <phoneticPr fontId="2"/>
  </si>
  <si>
    <t>ホノカ</t>
    <phoneticPr fontId="2"/>
  </si>
  <si>
    <t>松本</t>
    <rPh sb="0" eb="2">
      <t>マツモト</t>
    </rPh>
    <phoneticPr fontId="2"/>
  </si>
  <si>
    <t>穂乃花</t>
    <rPh sb="0" eb="1">
      <t>ホ</t>
    </rPh>
    <rPh sb="1" eb="2">
      <t>ノ</t>
    </rPh>
    <rPh sb="2" eb="3">
      <t>カ</t>
    </rPh>
    <phoneticPr fontId="2"/>
  </si>
  <si>
    <t>スドウ</t>
    <phoneticPr fontId="2"/>
  </si>
  <si>
    <t>ルイ</t>
    <phoneticPr fontId="2"/>
  </si>
  <si>
    <t>須藤</t>
    <rPh sb="0" eb="2">
      <t>スドウ</t>
    </rPh>
    <phoneticPr fontId="2"/>
  </si>
  <si>
    <t>留衣</t>
    <rPh sb="0" eb="1">
      <t>ル</t>
    </rPh>
    <rPh sb="1" eb="2">
      <t>イ</t>
    </rPh>
    <phoneticPr fontId="2"/>
  </si>
  <si>
    <t>イトウ　</t>
    <phoneticPr fontId="2"/>
  </si>
  <si>
    <t>アヤカ</t>
    <phoneticPr fontId="2"/>
  </si>
  <si>
    <t>伊東</t>
    <rPh sb="0" eb="2">
      <t>イトウ</t>
    </rPh>
    <phoneticPr fontId="2"/>
  </si>
  <si>
    <t>彩夏</t>
    <rPh sb="0" eb="1">
      <t>アヤ</t>
    </rPh>
    <rPh sb="1" eb="2">
      <t>ナツ</t>
    </rPh>
    <phoneticPr fontId="2"/>
  </si>
  <si>
    <t>金剛寺</t>
    <rPh sb="0" eb="3">
      <t>コンゴウジ</t>
    </rPh>
    <phoneticPr fontId="2"/>
  </si>
  <si>
    <t>未羽</t>
    <rPh sb="0" eb="1">
      <t>ミ</t>
    </rPh>
    <rPh sb="1" eb="2">
      <t>ウ</t>
    </rPh>
    <phoneticPr fontId="2"/>
  </si>
  <si>
    <t>コンゴウジ</t>
    <phoneticPr fontId="2"/>
  </si>
  <si>
    <t>ミウ</t>
    <phoneticPr fontId="2"/>
  </si>
  <si>
    <t>田中小学校</t>
    <rPh sb="0" eb="2">
      <t>タナカ</t>
    </rPh>
    <rPh sb="2" eb="5">
      <t>ショウガッコウ</t>
    </rPh>
    <phoneticPr fontId="2"/>
  </si>
  <si>
    <t>松葉第二小学校</t>
    <rPh sb="0" eb="2">
      <t>マツバ</t>
    </rPh>
    <rPh sb="2" eb="4">
      <t>ダイニ</t>
    </rPh>
    <rPh sb="4" eb="7">
      <t>ショウガッコウ</t>
    </rPh>
    <phoneticPr fontId="2"/>
  </si>
  <si>
    <t>大津ケ丘第一小学校</t>
    <rPh sb="0" eb="2">
      <t>オオツ</t>
    </rPh>
    <rPh sb="3" eb="4">
      <t>オカ</t>
    </rPh>
    <rPh sb="4" eb="5">
      <t>ダイ</t>
    </rPh>
    <rPh sb="5" eb="6">
      <t>イチ</t>
    </rPh>
    <rPh sb="6" eb="9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</si>
  <si>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</si>
  <si>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我孫子第一小学校</t>
    <rPh sb="0" eb="3">
      <t>アビコ</t>
    </rPh>
    <rPh sb="3" eb="4">
      <t>ダイ</t>
    </rPh>
    <rPh sb="4" eb="5">
      <t>イチ</t>
    </rPh>
    <rPh sb="5" eb="8">
      <t>ショウガッコウ</t>
    </rPh>
    <phoneticPr fontId="2"/>
  </si>
  <si>
    <t>柏第五小学校</t>
    <rPh sb="0" eb="1">
      <t>カシワ</t>
    </rPh>
    <rPh sb="1" eb="2">
      <t>ダイ</t>
    </rPh>
    <rPh sb="2" eb="3">
      <t>ゴ</t>
    </rPh>
    <rPh sb="3" eb="6">
      <t>ショウガッコウ</t>
    </rPh>
    <phoneticPr fontId="2"/>
  </si>
  <si>
    <t>我孫子第三小学校</t>
    <rPh sb="0" eb="3">
      <t>アビコ</t>
    </rPh>
    <rPh sb="3" eb="4">
      <t>ダイ</t>
    </rPh>
    <rPh sb="4" eb="5">
      <t>サン</t>
    </rPh>
    <rPh sb="5" eb="8">
      <t>ショウガッコウ</t>
    </rPh>
    <phoneticPr fontId="2"/>
  </si>
  <si>
    <t>我孫子第二小学校</t>
    <rPh sb="0" eb="3">
      <t>アビコ</t>
    </rPh>
    <rPh sb="3" eb="4">
      <t>ダイ</t>
    </rPh>
    <rPh sb="4" eb="5">
      <t>ニ</t>
    </rPh>
    <rPh sb="5" eb="8">
      <t>ショウガッコウ</t>
    </rPh>
    <phoneticPr fontId="2"/>
  </si>
  <si>
    <t>柏第七小学校</t>
    <rPh sb="0" eb="1">
      <t>カシワ</t>
    </rPh>
    <rPh sb="1" eb="2">
      <t>ダイ</t>
    </rPh>
    <rPh sb="2" eb="3">
      <t>ナナ</t>
    </rPh>
    <rPh sb="3" eb="6">
      <t>ショウガッコウ</t>
    </rPh>
    <phoneticPr fontId="2"/>
  </si>
  <si>
    <t>高野山小学校</t>
    <rPh sb="0" eb="3">
      <t>コウノヤマ</t>
    </rPh>
    <rPh sb="3" eb="6">
      <t>ショウガッコウ</t>
    </rPh>
    <phoneticPr fontId="2"/>
  </si>
  <si>
    <t>レギュラー全員５年生のチーム、バランスの取れたチームになっています。
県大会では一つでも多く勝てるよう頑張ります。</t>
    <rPh sb="5" eb="7">
      <t>ゼンイン</t>
    </rPh>
    <rPh sb="8" eb="9">
      <t>ネン</t>
    </rPh>
    <rPh sb="9" eb="10">
      <t>セイ</t>
    </rPh>
    <rPh sb="20" eb="21">
      <t>ト</t>
    </rPh>
    <rPh sb="35" eb="36">
      <t>ケン</t>
    </rPh>
    <rPh sb="36" eb="38">
      <t>タイカイ</t>
    </rPh>
    <rPh sb="40" eb="41">
      <t>ヒト</t>
    </rPh>
    <rPh sb="44" eb="45">
      <t>オオ</t>
    </rPh>
    <rPh sb="46" eb="47">
      <t>カ</t>
    </rPh>
    <rPh sb="51" eb="53">
      <t>ガンバ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</si>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</sst>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" customHeight="1">
      <c r="A2" s="146" t="s">
        <v>189</v>
      </c>
      <c r="B2" s="147"/>
      <c r="C2" s="148"/>
      <c r="D2" s="149"/>
      <c r="E2" s="149"/>
      <c r="F2" s="149"/>
      <c r="G2" s="149"/>
      <c r="H2" s="149"/>
      <c r="I2" s="150"/>
      <c r="J2" s="120" t="s">
        <v>187</v>
      </c>
      <c r="K2" s="254"/>
      <c r="L2" s="254"/>
      <c r="M2" s="254"/>
      <c r="N2" s="254"/>
      <c r="O2" s="255"/>
      <c r="P2" s="120" t="s">
        <v>165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169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1" t="s">
        <v>190</v>
      </c>
      <c r="B3" s="152"/>
      <c r="C3" s="153" t="s">
        <v>200</v>
      </c>
      <c r="D3" s="154"/>
      <c r="E3" s="154"/>
      <c r="F3" s="154"/>
      <c r="G3" s="154"/>
      <c r="H3" s="154"/>
      <c r="I3" s="155"/>
      <c r="J3" s="251" t="s">
        <v>159</v>
      </c>
      <c r="K3" s="252"/>
      <c r="L3" s="252"/>
      <c r="M3" s="252"/>
      <c r="N3" s="252"/>
      <c r="O3" s="253"/>
      <c r="P3" s="122" t="s">
        <v>201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4" t="s">
        <v>178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4310276201</v>
      </c>
      <c r="D4" s="257"/>
      <c r="E4" s="257"/>
      <c r="F4" s="257"/>
      <c r="G4" s="257"/>
      <c r="H4" s="257"/>
      <c r="I4" s="258"/>
      <c r="J4" s="267" t="s">
        <v>185</v>
      </c>
      <c r="K4" s="268"/>
      <c r="L4" s="268"/>
      <c r="M4" s="268"/>
      <c r="N4" s="268"/>
      <c r="O4" s="269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/>
      <c r="D5" s="260"/>
      <c r="E5" s="260"/>
      <c r="F5" s="260"/>
      <c r="G5" s="260"/>
      <c r="H5" s="260"/>
      <c r="I5" s="261"/>
      <c r="J5" s="231">
        <v>21003</v>
      </c>
      <c r="K5" s="231"/>
      <c r="L5" s="231"/>
      <c r="M5" s="231"/>
      <c r="N5" s="231"/>
      <c r="O5" s="231"/>
      <c r="P5" s="200" t="s">
        <v>202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203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2"/>
      <c r="C6" s="175" t="s">
        <v>175</v>
      </c>
      <c r="D6" s="176"/>
      <c r="E6" s="177" t="s">
        <v>176</v>
      </c>
      <c r="F6" s="178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6"/>
      <c r="B7" s="172"/>
      <c r="C7" s="138" t="s">
        <v>206</v>
      </c>
      <c r="D7" s="139"/>
      <c r="E7" s="140" t="s">
        <v>207</v>
      </c>
      <c r="F7" s="141"/>
      <c r="G7" s="234">
        <v>507345983</v>
      </c>
      <c r="H7" s="234"/>
      <c r="I7" s="234"/>
      <c r="J7" s="234">
        <v>11464</v>
      </c>
      <c r="K7" s="234"/>
      <c r="L7" s="234"/>
      <c r="M7" s="233" t="s">
        <v>208</v>
      </c>
      <c r="N7" s="234"/>
      <c r="O7" s="234"/>
      <c r="P7" s="207" t="s">
        <v>72</v>
      </c>
      <c r="Q7" s="208"/>
      <c r="R7" s="174" t="s">
        <v>209</v>
      </c>
      <c r="S7" s="174"/>
      <c r="T7" s="174"/>
      <c r="U7" s="174"/>
      <c r="V7" s="50" t="s">
        <v>73</v>
      </c>
      <c r="W7" s="164" t="s">
        <v>210</v>
      </c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57</v>
      </c>
    </row>
    <row r="8" spans="1:51" ht="18" customHeight="1">
      <c r="A8" s="96"/>
      <c r="B8" s="172"/>
      <c r="C8" s="142" t="s">
        <v>204</v>
      </c>
      <c r="D8" s="143"/>
      <c r="E8" s="144" t="s">
        <v>205</v>
      </c>
      <c r="F8" s="145"/>
      <c r="G8" s="234"/>
      <c r="H8" s="234"/>
      <c r="I8" s="234"/>
      <c r="J8" s="234"/>
      <c r="K8" s="234"/>
      <c r="L8" s="234"/>
      <c r="M8" s="234"/>
      <c r="N8" s="234"/>
      <c r="O8" s="234"/>
      <c r="P8" s="166" t="s">
        <v>211</v>
      </c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" customHeight="1">
      <c r="A9" s="96" t="s">
        <v>150</v>
      </c>
      <c r="B9" s="172"/>
      <c r="C9" s="138" t="s">
        <v>206</v>
      </c>
      <c r="D9" s="139"/>
      <c r="E9" s="140" t="s">
        <v>217</v>
      </c>
      <c r="F9" s="141"/>
      <c r="G9" s="234">
        <v>507348705</v>
      </c>
      <c r="H9" s="234"/>
      <c r="I9" s="234"/>
      <c r="J9" s="234">
        <v>15963</v>
      </c>
      <c r="K9" s="234"/>
      <c r="L9" s="234"/>
      <c r="M9" s="234"/>
      <c r="N9" s="234"/>
      <c r="O9" s="234"/>
      <c r="P9" s="207" t="s">
        <v>72</v>
      </c>
      <c r="Q9" s="208"/>
      <c r="R9" s="174" t="s">
        <v>209</v>
      </c>
      <c r="S9" s="174"/>
      <c r="T9" s="174"/>
      <c r="U9" s="174"/>
      <c r="V9" s="50" t="s">
        <v>73</v>
      </c>
      <c r="W9" s="164" t="s">
        <v>210</v>
      </c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5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58</v>
      </c>
    </row>
    <row r="10" spans="1:51" ht="18" customHeight="1">
      <c r="A10" s="96"/>
      <c r="B10" s="172"/>
      <c r="C10" s="142" t="s">
        <v>204</v>
      </c>
      <c r="D10" s="143"/>
      <c r="E10" s="144" t="s">
        <v>215</v>
      </c>
      <c r="F10" s="145"/>
      <c r="G10" s="234"/>
      <c r="H10" s="234"/>
      <c r="I10" s="234"/>
      <c r="J10" s="234"/>
      <c r="K10" s="234"/>
      <c r="L10" s="234"/>
      <c r="M10" s="234"/>
      <c r="N10" s="234"/>
      <c r="O10" s="234"/>
      <c r="P10" s="166" t="s">
        <v>211</v>
      </c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8"/>
      <c r="AK10" s="84" t="s">
        <v>213</v>
      </c>
      <c r="AL10" s="85"/>
      <c r="AM10" s="85"/>
      <c r="AN10" s="85"/>
      <c r="AO10" s="60" t="s">
        <v>195</v>
      </c>
      <c r="AP10" s="85" t="s">
        <v>216</v>
      </c>
      <c r="AQ10" s="85"/>
      <c r="AR10" s="85"/>
      <c r="AS10" s="86"/>
      <c r="AT10" s="78"/>
    </row>
    <row r="11" spans="1:51" ht="14.4" customHeight="1">
      <c r="A11" s="96" t="s">
        <v>151</v>
      </c>
      <c r="B11" s="172"/>
      <c r="C11" s="182"/>
      <c r="D11" s="139"/>
      <c r="E11" s="139"/>
      <c r="F11" s="141"/>
      <c r="G11" s="234"/>
      <c r="H11" s="234"/>
      <c r="I11" s="234"/>
      <c r="J11" s="234"/>
      <c r="K11" s="234"/>
      <c r="L11" s="234"/>
      <c r="M11" s="234"/>
      <c r="N11" s="234"/>
      <c r="O11" s="234"/>
      <c r="P11" s="207" t="s">
        <v>72</v>
      </c>
      <c r="Q11" s="208"/>
      <c r="R11" s="174"/>
      <c r="S11" s="174"/>
      <c r="T11" s="174"/>
      <c r="U11" s="174"/>
      <c r="V11" s="50" t="s">
        <v>73</v>
      </c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5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72"/>
      <c r="C12" s="183"/>
      <c r="D12" s="143"/>
      <c r="E12" s="143"/>
      <c r="F12" s="145"/>
      <c r="G12" s="234"/>
      <c r="H12" s="234"/>
      <c r="I12" s="234"/>
      <c r="J12" s="234"/>
      <c r="K12" s="234"/>
      <c r="L12" s="234"/>
      <c r="M12" s="234"/>
      <c r="N12" s="234"/>
      <c r="O12" s="234"/>
      <c r="P12" s="166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8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72"/>
      <c r="C13" s="138" t="s">
        <v>206</v>
      </c>
      <c r="D13" s="139"/>
      <c r="E13" s="140" t="s">
        <v>217</v>
      </c>
      <c r="F13" s="141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6"/>
      <c r="B14" s="172"/>
      <c r="C14" s="142" t="s">
        <v>204</v>
      </c>
      <c r="D14" s="143"/>
      <c r="E14" s="144" t="s">
        <v>215</v>
      </c>
      <c r="F14" s="145"/>
      <c r="G14" s="237"/>
      <c r="H14" s="237"/>
      <c r="I14" s="237"/>
      <c r="J14" s="237"/>
      <c r="K14" s="237"/>
      <c r="L14" s="237"/>
      <c r="M14" s="237"/>
      <c r="N14" s="237"/>
      <c r="O14" s="237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38" t="s">
        <v>166</v>
      </c>
      <c r="B15" s="172"/>
      <c r="C15" s="138" t="s">
        <v>206</v>
      </c>
      <c r="D15" s="139"/>
      <c r="E15" s="140" t="s">
        <v>218</v>
      </c>
      <c r="F15" s="141"/>
      <c r="G15" s="237"/>
      <c r="H15" s="237"/>
      <c r="I15" s="237"/>
      <c r="J15" s="237"/>
      <c r="K15" s="237"/>
      <c r="L15" s="237"/>
      <c r="M15" s="237"/>
      <c r="N15" s="237"/>
      <c r="O15" s="237"/>
      <c r="P15" s="207" t="s">
        <v>72</v>
      </c>
      <c r="Q15" s="208"/>
      <c r="R15" s="174" t="s">
        <v>219</v>
      </c>
      <c r="S15" s="174"/>
      <c r="T15" s="174"/>
      <c r="U15" s="174"/>
      <c r="V15" s="49" t="s">
        <v>73</v>
      </c>
      <c r="W15" s="164" t="s">
        <v>210</v>
      </c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5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72"/>
      <c r="C16" s="142" t="s">
        <v>204</v>
      </c>
      <c r="D16" s="143"/>
      <c r="E16" s="144" t="s">
        <v>205</v>
      </c>
      <c r="F16" s="145"/>
      <c r="G16" s="237"/>
      <c r="H16" s="237"/>
      <c r="I16" s="237"/>
      <c r="J16" s="237"/>
      <c r="K16" s="237"/>
      <c r="L16" s="237"/>
      <c r="M16" s="237"/>
      <c r="N16" s="237"/>
      <c r="O16" s="237"/>
      <c r="P16" s="166" t="s">
        <v>211</v>
      </c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K16" s="84" t="s">
        <v>213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72"/>
      <c r="C17" s="225" t="str">
        <f>IF(P16="","",P16)</f>
        <v>柏市大津ケ丘１－１５－４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2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72"/>
      <c r="C19" s="225" t="str">
        <f>IF(AL15="","",AL15&amp;"-"&amp;AK16&amp;"-"&amp;AP16)</f>
        <v>０４-７１９１-２４４５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72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72"/>
      <c r="C21" s="247">
        <v>90</v>
      </c>
      <c r="D21" s="239"/>
      <c r="E21" s="239">
        <v>8042</v>
      </c>
      <c r="F21" s="239"/>
      <c r="G21" s="239">
        <v>8361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2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70" t="s">
        <v>154</v>
      </c>
      <c r="C23" s="226" t="s">
        <v>173</v>
      </c>
      <c r="D23" s="227"/>
      <c r="E23" s="228" t="s">
        <v>174</v>
      </c>
      <c r="F23" s="229"/>
      <c r="G23" s="170" t="s">
        <v>155</v>
      </c>
      <c r="H23" s="170"/>
      <c r="I23" s="170" t="s">
        <v>156</v>
      </c>
      <c r="J23" s="170"/>
      <c r="K23" s="170"/>
      <c r="L23" s="170"/>
      <c r="M23" s="170" t="s">
        <v>157</v>
      </c>
      <c r="N23" s="170"/>
      <c r="O23" s="170"/>
      <c r="P23" s="169" t="s">
        <v>167</v>
      </c>
      <c r="Q23" s="170"/>
      <c r="R23" s="170"/>
      <c r="S23" s="170"/>
      <c r="T23" s="17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72"/>
      <c r="C24" s="215" t="s">
        <v>171</v>
      </c>
      <c r="D24" s="216"/>
      <c r="E24" s="217" t="s">
        <v>172</v>
      </c>
      <c r="F24" s="218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3"/>
      <c r="U24" s="1"/>
      <c r="V24" s="1"/>
      <c r="W24" s="1"/>
      <c r="X24" s="1"/>
      <c r="Y24" s="156" t="s">
        <v>168</v>
      </c>
      <c r="Z24" s="121"/>
      <c r="AA24" s="121"/>
      <c r="AB24" s="121"/>
      <c r="AC24" s="121"/>
      <c r="AD24" s="121"/>
      <c r="AE24" s="121"/>
      <c r="AF24" s="121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4">
        <v>1</v>
      </c>
      <c r="B25" s="230" t="s">
        <v>278</v>
      </c>
      <c r="C25" s="138" t="s">
        <v>223</v>
      </c>
      <c r="D25" s="139"/>
      <c r="E25" s="140" t="s">
        <v>224</v>
      </c>
      <c r="F25" s="141"/>
      <c r="G25" s="125">
        <v>5</v>
      </c>
      <c r="H25" s="126"/>
      <c r="I25" s="129" t="s">
        <v>267</v>
      </c>
      <c r="J25" s="130"/>
      <c r="K25" s="130"/>
      <c r="L25" s="126"/>
      <c r="M25" s="125">
        <v>512505870</v>
      </c>
      <c r="N25" s="130"/>
      <c r="O25" s="126"/>
      <c r="P25" s="125">
        <v>147</v>
      </c>
      <c r="Q25" s="130"/>
      <c r="R25" s="130"/>
      <c r="S25" s="130"/>
      <c r="T25" s="132"/>
      <c r="U25" s="1"/>
      <c r="V25" s="1"/>
      <c r="W25" s="1"/>
      <c r="X25" s="1"/>
      <c r="Y25" s="241">
        <v>10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2" t="s">
        <v>221</v>
      </c>
      <c r="D26" s="143"/>
      <c r="E26" s="144" t="s">
        <v>222</v>
      </c>
      <c r="F26" s="145"/>
      <c r="G26" s="127"/>
      <c r="H26" s="128"/>
      <c r="I26" s="127"/>
      <c r="J26" s="131"/>
      <c r="K26" s="131"/>
      <c r="L26" s="128"/>
      <c r="M26" s="127"/>
      <c r="N26" s="131"/>
      <c r="O26" s="128"/>
      <c r="P26" s="127"/>
      <c r="Q26" s="131"/>
      <c r="R26" s="131"/>
      <c r="S26" s="131"/>
      <c r="T26" s="133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4">
        <v>2</v>
      </c>
      <c r="B27" s="136">
        <v>10</v>
      </c>
      <c r="C27" s="138" t="s">
        <v>225</v>
      </c>
      <c r="D27" s="139"/>
      <c r="E27" s="140" t="s">
        <v>226</v>
      </c>
      <c r="F27" s="141"/>
      <c r="G27" s="125">
        <v>5</v>
      </c>
      <c r="H27" s="126"/>
      <c r="I27" s="129" t="s">
        <v>268</v>
      </c>
      <c r="J27" s="130"/>
      <c r="K27" s="130"/>
      <c r="L27" s="126"/>
      <c r="M27" s="125">
        <v>511321477</v>
      </c>
      <c r="N27" s="130"/>
      <c r="O27" s="126"/>
      <c r="P27" s="125">
        <v>158</v>
      </c>
      <c r="Q27" s="130"/>
      <c r="R27" s="130"/>
      <c r="S27" s="130"/>
      <c r="T27" s="13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2" t="s">
        <v>227</v>
      </c>
      <c r="D28" s="143"/>
      <c r="E28" s="144" t="s">
        <v>228</v>
      </c>
      <c r="F28" s="145"/>
      <c r="G28" s="127"/>
      <c r="H28" s="128"/>
      <c r="I28" s="127"/>
      <c r="J28" s="131"/>
      <c r="K28" s="131"/>
      <c r="L28" s="128"/>
      <c r="M28" s="127"/>
      <c r="N28" s="131"/>
      <c r="O28" s="128"/>
      <c r="P28" s="127"/>
      <c r="Q28" s="131"/>
      <c r="R28" s="131"/>
      <c r="S28" s="131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4">
        <v>3</v>
      </c>
      <c r="B29" s="136">
        <v>9</v>
      </c>
      <c r="C29" s="138" t="s">
        <v>229</v>
      </c>
      <c r="D29" s="139"/>
      <c r="E29" s="140" t="s">
        <v>230</v>
      </c>
      <c r="F29" s="141"/>
      <c r="G29" s="125">
        <v>5</v>
      </c>
      <c r="H29" s="126"/>
      <c r="I29" s="129" t="s">
        <v>269</v>
      </c>
      <c r="J29" s="130"/>
      <c r="K29" s="130"/>
      <c r="L29" s="126"/>
      <c r="M29" s="125">
        <v>514198078</v>
      </c>
      <c r="N29" s="130"/>
      <c r="O29" s="126"/>
      <c r="P29" s="125">
        <v>157</v>
      </c>
      <c r="Q29" s="130"/>
      <c r="R29" s="130"/>
      <c r="S29" s="130"/>
      <c r="T29" s="13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2" t="s">
        <v>231</v>
      </c>
      <c r="D30" s="143"/>
      <c r="E30" s="144" t="s">
        <v>232</v>
      </c>
      <c r="F30" s="145"/>
      <c r="G30" s="127"/>
      <c r="H30" s="128"/>
      <c r="I30" s="127"/>
      <c r="J30" s="131"/>
      <c r="K30" s="131"/>
      <c r="L30" s="128"/>
      <c r="M30" s="127"/>
      <c r="N30" s="131"/>
      <c r="O30" s="128"/>
      <c r="P30" s="127"/>
      <c r="Q30" s="131"/>
      <c r="R30" s="131"/>
      <c r="S30" s="131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4">
        <v>4</v>
      </c>
      <c r="B31" s="136">
        <v>8</v>
      </c>
      <c r="C31" s="138" t="s">
        <v>233</v>
      </c>
      <c r="D31" s="139"/>
      <c r="E31" s="140" t="s">
        <v>234</v>
      </c>
      <c r="F31" s="141"/>
      <c r="G31" s="125">
        <v>5</v>
      </c>
      <c r="H31" s="126"/>
      <c r="I31" s="129" t="s">
        <v>270</v>
      </c>
      <c r="J31" s="130"/>
      <c r="K31" s="130"/>
      <c r="L31" s="126"/>
      <c r="M31" s="125">
        <v>514199957</v>
      </c>
      <c r="N31" s="130"/>
      <c r="O31" s="126"/>
      <c r="P31" s="125">
        <v>156</v>
      </c>
      <c r="Q31" s="130"/>
      <c r="R31" s="130"/>
      <c r="S31" s="130"/>
      <c r="T31" s="13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2" t="s">
        <v>235</v>
      </c>
      <c r="D32" s="143"/>
      <c r="E32" s="144" t="s">
        <v>236</v>
      </c>
      <c r="F32" s="145"/>
      <c r="G32" s="127"/>
      <c r="H32" s="128"/>
      <c r="I32" s="127"/>
      <c r="J32" s="131"/>
      <c r="K32" s="131"/>
      <c r="L32" s="128"/>
      <c r="M32" s="127"/>
      <c r="N32" s="131"/>
      <c r="O32" s="128"/>
      <c r="P32" s="127"/>
      <c r="Q32" s="131"/>
      <c r="R32" s="131"/>
      <c r="S32" s="131"/>
      <c r="T32" s="133"/>
      <c r="U32" s="1"/>
      <c r="V32" s="1"/>
      <c r="W32" s="1"/>
      <c r="X32" s="1"/>
      <c r="Y32" s="156" t="s">
        <v>197</v>
      </c>
      <c r="Z32" s="121"/>
      <c r="AA32" s="121"/>
      <c r="AB32" s="121"/>
      <c r="AC32" s="121"/>
      <c r="AD32" s="121"/>
      <c r="AE32" s="121"/>
      <c r="AF32" s="121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4">
        <v>5</v>
      </c>
      <c r="B33" s="136">
        <v>7</v>
      </c>
      <c r="C33" s="138" t="s">
        <v>225</v>
      </c>
      <c r="D33" s="139"/>
      <c r="E33" s="140" t="s">
        <v>237</v>
      </c>
      <c r="F33" s="141"/>
      <c r="G33" s="125">
        <v>5</v>
      </c>
      <c r="H33" s="126"/>
      <c r="I33" s="129" t="s">
        <v>268</v>
      </c>
      <c r="J33" s="130"/>
      <c r="K33" s="130"/>
      <c r="L33" s="126"/>
      <c r="M33" s="125">
        <v>511323514</v>
      </c>
      <c r="N33" s="130"/>
      <c r="O33" s="126"/>
      <c r="P33" s="125">
        <v>156</v>
      </c>
      <c r="Q33" s="130"/>
      <c r="R33" s="130"/>
      <c r="S33" s="130"/>
      <c r="T33" s="132"/>
      <c r="U33" s="1"/>
      <c r="V33" s="1"/>
      <c r="W33" s="1"/>
      <c r="X33" s="1"/>
      <c r="Y33" s="158">
        <v>1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2" t="s">
        <v>227</v>
      </c>
      <c r="D34" s="143"/>
      <c r="E34" s="144" t="s">
        <v>238</v>
      </c>
      <c r="F34" s="145"/>
      <c r="G34" s="127"/>
      <c r="H34" s="128"/>
      <c r="I34" s="127"/>
      <c r="J34" s="131"/>
      <c r="K34" s="131"/>
      <c r="L34" s="128"/>
      <c r="M34" s="127"/>
      <c r="N34" s="131"/>
      <c r="O34" s="128"/>
      <c r="P34" s="127"/>
      <c r="Q34" s="131"/>
      <c r="R34" s="131"/>
      <c r="S34" s="131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4">
        <v>6</v>
      </c>
      <c r="B35" s="136">
        <v>5</v>
      </c>
      <c r="C35" s="138" t="s">
        <v>239</v>
      </c>
      <c r="D35" s="139"/>
      <c r="E35" s="140" t="s">
        <v>240</v>
      </c>
      <c r="F35" s="141"/>
      <c r="G35" s="125">
        <v>5</v>
      </c>
      <c r="H35" s="126"/>
      <c r="I35" s="129" t="s">
        <v>271</v>
      </c>
      <c r="J35" s="130"/>
      <c r="K35" s="130"/>
      <c r="L35" s="126"/>
      <c r="M35" s="125">
        <v>511354200</v>
      </c>
      <c r="N35" s="130"/>
      <c r="O35" s="126"/>
      <c r="P35" s="125">
        <v>151</v>
      </c>
      <c r="Q35" s="130"/>
      <c r="R35" s="130"/>
      <c r="S35" s="130"/>
      <c r="T35" s="1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2" t="s">
        <v>241</v>
      </c>
      <c r="D36" s="143"/>
      <c r="E36" s="144" t="s">
        <v>242</v>
      </c>
      <c r="F36" s="145"/>
      <c r="G36" s="127"/>
      <c r="H36" s="128"/>
      <c r="I36" s="127"/>
      <c r="J36" s="131"/>
      <c r="K36" s="131"/>
      <c r="L36" s="128"/>
      <c r="M36" s="127"/>
      <c r="N36" s="131"/>
      <c r="O36" s="128"/>
      <c r="P36" s="127"/>
      <c r="Q36" s="131"/>
      <c r="R36" s="131"/>
      <c r="S36" s="131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4">
        <v>7</v>
      </c>
      <c r="B37" s="136">
        <v>6</v>
      </c>
      <c r="C37" s="138" t="s">
        <v>243</v>
      </c>
      <c r="D37" s="139"/>
      <c r="E37" s="140" t="s">
        <v>244</v>
      </c>
      <c r="F37" s="141"/>
      <c r="G37" s="125">
        <v>5</v>
      </c>
      <c r="H37" s="126"/>
      <c r="I37" s="129" t="s">
        <v>273</v>
      </c>
      <c r="J37" s="130"/>
      <c r="K37" s="130"/>
      <c r="L37" s="126"/>
      <c r="M37" s="125">
        <v>511354076</v>
      </c>
      <c r="N37" s="130"/>
      <c r="O37" s="126"/>
      <c r="P37" s="125">
        <v>153</v>
      </c>
      <c r="Q37" s="130"/>
      <c r="R37" s="130"/>
      <c r="S37" s="130"/>
      <c r="T37" s="13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2" t="s">
        <v>245</v>
      </c>
      <c r="D38" s="143"/>
      <c r="E38" s="144" t="s">
        <v>246</v>
      </c>
      <c r="F38" s="145"/>
      <c r="G38" s="127"/>
      <c r="H38" s="128"/>
      <c r="I38" s="127"/>
      <c r="J38" s="131"/>
      <c r="K38" s="131"/>
      <c r="L38" s="128"/>
      <c r="M38" s="127"/>
      <c r="N38" s="131"/>
      <c r="O38" s="128"/>
      <c r="P38" s="127"/>
      <c r="Q38" s="131"/>
      <c r="R38" s="131"/>
      <c r="S38" s="131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4">
        <v>8</v>
      </c>
      <c r="B39" s="136">
        <v>4</v>
      </c>
      <c r="C39" s="138" t="s">
        <v>247</v>
      </c>
      <c r="D39" s="139"/>
      <c r="E39" s="140" t="s">
        <v>248</v>
      </c>
      <c r="F39" s="141"/>
      <c r="G39" s="125">
        <v>5</v>
      </c>
      <c r="H39" s="126"/>
      <c r="I39" s="129" t="s">
        <v>272</v>
      </c>
      <c r="J39" s="130"/>
      <c r="K39" s="130"/>
      <c r="L39" s="126"/>
      <c r="M39" s="125">
        <v>513457988</v>
      </c>
      <c r="N39" s="130"/>
      <c r="O39" s="126"/>
      <c r="P39" s="125">
        <v>148</v>
      </c>
      <c r="Q39" s="130"/>
      <c r="R39" s="130"/>
      <c r="S39" s="130"/>
      <c r="T39" s="13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2" t="s">
        <v>249</v>
      </c>
      <c r="D40" s="143"/>
      <c r="E40" s="144" t="s">
        <v>250</v>
      </c>
      <c r="F40" s="145"/>
      <c r="G40" s="127"/>
      <c r="H40" s="128"/>
      <c r="I40" s="127"/>
      <c r="J40" s="131"/>
      <c r="K40" s="131"/>
      <c r="L40" s="128"/>
      <c r="M40" s="127"/>
      <c r="N40" s="131"/>
      <c r="O40" s="128"/>
      <c r="P40" s="127"/>
      <c r="Q40" s="131"/>
      <c r="R40" s="131"/>
      <c r="S40" s="131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4">
        <v>9</v>
      </c>
      <c r="B41" s="136">
        <v>3</v>
      </c>
      <c r="C41" s="138" t="s">
        <v>251</v>
      </c>
      <c r="D41" s="139"/>
      <c r="E41" s="140" t="s">
        <v>252</v>
      </c>
      <c r="F41" s="141"/>
      <c r="G41" s="125">
        <v>5</v>
      </c>
      <c r="H41" s="126"/>
      <c r="I41" s="129" t="s">
        <v>275</v>
      </c>
      <c r="J41" s="130"/>
      <c r="K41" s="130"/>
      <c r="L41" s="126"/>
      <c r="M41" s="125">
        <v>514268300</v>
      </c>
      <c r="N41" s="130"/>
      <c r="O41" s="126"/>
      <c r="P41" s="125">
        <v>148</v>
      </c>
      <c r="Q41" s="130"/>
      <c r="R41" s="130"/>
      <c r="S41" s="130"/>
      <c r="T41" s="13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2" t="s">
        <v>253</v>
      </c>
      <c r="D42" s="143"/>
      <c r="E42" s="144" t="s">
        <v>254</v>
      </c>
      <c r="F42" s="145"/>
      <c r="G42" s="127"/>
      <c r="H42" s="128"/>
      <c r="I42" s="127"/>
      <c r="J42" s="131"/>
      <c r="K42" s="131"/>
      <c r="L42" s="128"/>
      <c r="M42" s="127"/>
      <c r="N42" s="131"/>
      <c r="O42" s="128"/>
      <c r="P42" s="127"/>
      <c r="Q42" s="131"/>
      <c r="R42" s="131"/>
      <c r="S42" s="131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4">
        <v>10</v>
      </c>
      <c r="B43" s="136">
        <v>2</v>
      </c>
      <c r="C43" s="138" t="s">
        <v>255</v>
      </c>
      <c r="D43" s="139"/>
      <c r="E43" s="140" t="s">
        <v>256</v>
      </c>
      <c r="F43" s="141"/>
      <c r="G43" s="125">
        <v>5</v>
      </c>
      <c r="H43" s="126"/>
      <c r="I43" s="129" t="s">
        <v>273</v>
      </c>
      <c r="J43" s="130"/>
      <c r="K43" s="130"/>
      <c r="L43" s="126"/>
      <c r="M43" s="125">
        <v>514068412</v>
      </c>
      <c r="N43" s="130"/>
      <c r="O43" s="126"/>
      <c r="P43" s="125">
        <v>145</v>
      </c>
      <c r="Q43" s="130"/>
      <c r="R43" s="130"/>
      <c r="S43" s="130"/>
      <c r="T43" s="13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2" t="s">
        <v>257</v>
      </c>
      <c r="D44" s="143"/>
      <c r="E44" s="144" t="s">
        <v>258</v>
      </c>
      <c r="F44" s="145"/>
      <c r="G44" s="127"/>
      <c r="H44" s="128"/>
      <c r="I44" s="127"/>
      <c r="J44" s="131"/>
      <c r="K44" s="131"/>
      <c r="L44" s="128"/>
      <c r="M44" s="127"/>
      <c r="N44" s="131"/>
      <c r="O44" s="128"/>
      <c r="P44" s="127"/>
      <c r="Q44" s="131"/>
      <c r="R44" s="131"/>
      <c r="S44" s="131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4">
        <v>11</v>
      </c>
      <c r="B45" s="136">
        <v>11</v>
      </c>
      <c r="C45" s="138" t="s">
        <v>259</v>
      </c>
      <c r="D45" s="139"/>
      <c r="E45" s="140" t="s">
        <v>260</v>
      </c>
      <c r="F45" s="141"/>
      <c r="G45" s="125">
        <v>4</v>
      </c>
      <c r="H45" s="126"/>
      <c r="I45" s="129" t="s">
        <v>274</v>
      </c>
      <c r="J45" s="130"/>
      <c r="K45" s="130"/>
      <c r="L45" s="126"/>
      <c r="M45" s="125">
        <v>514805561</v>
      </c>
      <c r="N45" s="130"/>
      <c r="O45" s="126"/>
      <c r="P45" s="125">
        <v>154</v>
      </c>
      <c r="Q45" s="130"/>
      <c r="R45" s="130"/>
      <c r="S45" s="130"/>
      <c r="T45" s="13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2" t="s">
        <v>261</v>
      </c>
      <c r="D46" s="143"/>
      <c r="E46" s="144" t="s">
        <v>262</v>
      </c>
      <c r="F46" s="145"/>
      <c r="G46" s="127"/>
      <c r="H46" s="128"/>
      <c r="I46" s="127"/>
      <c r="J46" s="131"/>
      <c r="K46" s="131"/>
      <c r="L46" s="128"/>
      <c r="M46" s="127"/>
      <c r="N46" s="131"/>
      <c r="O46" s="128"/>
      <c r="P46" s="127"/>
      <c r="Q46" s="131"/>
      <c r="R46" s="131"/>
      <c r="S46" s="131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4">
        <v>12</v>
      </c>
      <c r="B47" s="136">
        <v>12</v>
      </c>
      <c r="C47" s="138" t="s">
        <v>265</v>
      </c>
      <c r="D47" s="139"/>
      <c r="E47" s="140" t="s">
        <v>266</v>
      </c>
      <c r="F47" s="141"/>
      <c r="G47" s="125">
        <v>4</v>
      </c>
      <c r="H47" s="126"/>
      <c r="I47" s="129" t="s">
        <v>276</v>
      </c>
      <c r="J47" s="130"/>
      <c r="K47" s="130"/>
      <c r="L47" s="126"/>
      <c r="M47" s="125">
        <v>514382025</v>
      </c>
      <c r="N47" s="130"/>
      <c r="O47" s="126"/>
      <c r="P47" s="125">
        <v>132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137"/>
      <c r="C48" s="221" t="s">
        <v>263</v>
      </c>
      <c r="D48" s="222"/>
      <c r="E48" s="223" t="s">
        <v>264</v>
      </c>
      <c r="F48" s="224"/>
      <c r="G48" s="204"/>
      <c r="H48" s="219"/>
      <c r="I48" s="204"/>
      <c r="J48" s="205"/>
      <c r="K48" s="205"/>
      <c r="L48" s="219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1"/>
      <c r="F49" s="102"/>
      <c r="G49" s="117"/>
      <c r="H49" s="118"/>
      <c r="I49" s="119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2" t="s">
        <v>277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57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大津ケ丘ＪｒＶＢＣ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>
        <f>IF(入力!C4="","",IF(入力!C5="",入力!C4,入力!C4&amp;"　　"&amp;入力!C5))</f>
        <v>4310276201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中島　智也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507345983</v>
      </c>
      <c r="H7" s="279"/>
      <c r="I7" s="279"/>
      <c r="J7" s="279">
        <f>IF(入力!J7="","",入力!J7)</f>
        <v>11464</v>
      </c>
      <c r="K7" s="279"/>
      <c r="L7" s="279"/>
      <c r="M7" s="279" t="str">
        <f>IF(入力!M7="","",入力!M7)</f>
        <v>091C0183802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2</v>
      </c>
      <c r="B9" s="271"/>
      <c r="C9" s="272" t="str">
        <f>IF(入力!C10="","",入力!C10&amp;"　"&amp;入力!E10)</f>
        <v>中島　容子</v>
      </c>
      <c r="D9" s="273"/>
      <c r="E9" s="273"/>
      <c r="F9" s="273"/>
      <c r="G9" s="279">
        <f>IF(入力!G9="","",入力!G9)</f>
        <v>507348705</v>
      </c>
      <c r="H9" s="279"/>
      <c r="I9" s="279"/>
      <c r="J9" s="279">
        <f>IF(入力!J9="","",入力!J9)</f>
        <v>15963</v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3</v>
      </c>
      <c r="B11" s="271"/>
      <c r="C11" s="272" t="str">
        <f>IF(入力!C12="","",入力!C12&amp;"　"&amp;入力!E12)</f>
        <v/>
      </c>
      <c r="D11" s="273"/>
      <c r="E11" s="273"/>
      <c r="F11" s="273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中島　容子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中島　智也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1" t="s">
        <v>6</v>
      </c>
      <c r="B17" s="271"/>
      <c r="C17" s="282" t="str">
        <f>IF(入力!C17="","",入力!C17&amp;"　"&amp;入力!E17)</f>
        <v>柏市大津ケ丘１－１５－４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０４-７１９１-２４４５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90－8042－8361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岡田　悠佳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田中小学校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512505870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10</v>
      </c>
      <c r="C27" s="272" t="str">
        <f>IF(入力!C28="","",入力!C28&amp;"　"&amp;入力!E28)</f>
        <v>宮田　夢月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松葉第二小学校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511321477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9</v>
      </c>
      <c r="C29" s="272" t="str">
        <f>IF(入力!C30="","",入力!C30&amp;"　"&amp;入力!E30)</f>
        <v>坂巻　涼夏</v>
      </c>
      <c r="D29" s="273"/>
      <c r="E29" s="273"/>
      <c r="F29" s="273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大津ケ丘第一小学校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514198078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8</v>
      </c>
      <c r="C31" s="272" t="str">
        <f>IF(入力!C32="","",入力!C32&amp;"　"&amp;入力!E32)</f>
        <v>益子　海玖</v>
      </c>
      <c r="D31" s="273"/>
      <c r="E31" s="273"/>
      <c r="F31" s="273"/>
      <c r="G31" s="271">
        <f>IF(入力!G31="","",入力!G31)</f>
        <v>5</v>
      </c>
      <c r="H31" s="271" t="str">
        <f>IF(入力!H31="","",入力!H31)</f>
        <v/>
      </c>
      <c r="I31" s="271" t="str">
        <f>IF(入力!I31="","",入力!I31)</f>
        <v>風早北部小学校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514199957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7</v>
      </c>
      <c r="C33" s="272" t="str">
        <f>IF(入力!C34="","",入力!C34&amp;"　"&amp;入力!E34)</f>
        <v>宮田　妃成</v>
      </c>
      <c r="D33" s="273"/>
      <c r="E33" s="273"/>
      <c r="F33" s="273"/>
      <c r="G33" s="271">
        <f>IF(入力!G33="","",入力!G33)</f>
        <v>5</v>
      </c>
      <c r="H33" s="271" t="str">
        <f>IF(入力!H33="","",入力!H33)</f>
        <v/>
      </c>
      <c r="I33" s="271" t="str">
        <f>IF(入力!I33="","",入力!I33)</f>
        <v>松葉第二小学校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511323514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5</v>
      </c>
      <c r="C35" s="272" t="str">
        <f>IF(入力!C36="","",入力!C36&amp;"　"&amp;入力!E36)</f>
        <v>渡辺　輝星</v>
      </c>
      <c r="D35" s="273"/>
      <c r="E35" s="273"/>
      <c r="F35" s="273"/>
      <c r="G35" s="271">
        <f>IF(入力!G35="","",入力!G35)</f>
        <v>5</v>
      </c>
      <c r="H35" s="271" t="str">
        <f>IF(入力!H35="","",入力!H35)</f>
        <v/>
      </c>
      <c r="I35" s="271" t="str">
        <f>IF(入力!I35="","",入力!I35)</f>
        <v>我孫子第一小学校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511354200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6</v>
      </c>
      <c r="C37" s="272" t="str">
        <f>IF(入力!C38="","",入力!C38&amp;"　"&amp;入力!E38)</f>
        <v>吉井　さつき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我孫子第三小学校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511354076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4</v>
      </c>
      <c r="C39" s="272" t="str">
        <f>IF(入力!C40="","",入力!C40&amp;"　"&amp;入力!E40)</f>
        <v>夏目　瑞希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柏第五小学校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513457988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3</v>
      </c>
      <c r="C41" s="272" t="str">
        <f>IF(入力!C42="","",入力!C42&amp;"　"&amp;入力!E42)</f>
        <v>松本　穂乃花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柏第七小学校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514268300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2</v>
      </c>
      <c r="C43" s="272" t="str">
        <f>IF(入力!C44="","",入力!C44&amp;"　"&amp;入力!E44)</f>
        <v>須藤　留衣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我孫子第三小学校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514068412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伊東　彩夏</v>
      </c>
      <c r="D45" s="273"/>
      <c r="E45" s="273"/>
      <c r="F45" s="273"/>
      <c r="G45" s="271">
        <f>IF(入力!G45="","",入力!G45)</f>
        <v>4</v>
      </c>
      <c r="H45" s="271" t="str">
        <f>IF(入力!H45="","",入力!H45)</f>
        <v/>
      </c>
      <c r="I45" s="271" t="str">
        <f>IF(入力!I45="","",入力!I45)</f>
        <v>我孫子第二小学校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514805561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金剛寺　未羽</v>
      </c>
      <c r="D47" s="273"/>
      <c r="E47" s="273"/>
      <c r="F47" s="273"/>
      <c r="G47" s="271">
        <f>IF(入力!G47="","",入力!G47)</f>
        <v>4</v>
      </c>
      <c r="H47" s="271" t="str">
        <f>IF(入力!H47="","",入力!H47)</f>
        <v/>
      </c>
      <c r="I47" s="271" t="str">
        <f>IF(入力!I47="","",入力!I47)</f>
        <v>高野山小学校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514382025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9">
        <v>36</v>
      </c>
      <c r="I12" s="410"/>
      <c r="J12" s="411"/>
      <c r="K12" s="4"/>
    </row>
    <row r="13" spans="1:60" ht="13.5" customHeight="1">
      <c r="F13" s="4" t="s">
        <v>35</v>
      </c>
      <c r="G13" s="4"/>
      <c r="H13" s="412"/>
      <c r="I13" s="413"/>
      <c r="J13" s="41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85"/>
      <c r="E16" s="385"/>
      <c r="F16" s="385"/>
      <c r="G16" s="386"/>
      <c r="H16" s="407" t="s">
        <v>66</v>
      </c>
      <c r="I16" s="408"/>
      <c r="J16" s="408"/>
      <c r="K16" s="385" t="str">
        <f>IF(入力!C2="","",入力!C2)</f>
        <v/>
      </c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6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6" t="s">
        <v>38</v>
      </c>
      <c r="AK16" s="377"/>
      <c r="AL16" s="377"/>
      <c r="AM16" s="378"/>
      <c r="AN16" s="401" t="str">
        <f>IF(入力!P3="","",入力!P3)</f>
        <v>柏市</v>
      </c>
      <c r="AO16" s="402"/>
      <c r="AP16" s="402"/>
      <c r="AQ16" s="402"/>
      <c r="AR16" s="402"/>
      <c r="AS16" s="402"/>
      <c r="AT16" s="377" t="s">
        <v>68</v>
      </c>
      <c r="AU16" s="378"/>
      <c r="AV16" s="384" t="s">
        <v>39</v>
      </c>
      <c r="AW16" s="385"/>
      <c r="AX16" s="385"/>
      <c r="AY16" s="386"/>
      <c r="AZ16" s="389" t="str">
        <f>IF(入力!P5="","",入力!P5)</f>
        <v>常磐</v>
      </c>
      <c r="BA16" s="390"/>
      <c r="BB16" s="390"/>
      <c r="BC16" s="390"/>
      <c r="BD16" s="390"/>
      <c r="BE16" s="390"/>
      <c r="BF16" s="437" t="s">
        <v>40</v>
      </c>
    </row>
    <row r="17" spans="3:58" ht="4.5" customHeight="1">
      <c r="C17" s="436"/>
      <c r="D17" s="328"/>
      <c r="E17" s="328"/>
      <c r="F17" s="328"/>
      <c r="G17" s="388"/>
      <c r="H17" s="399" t="str">
        <f>IF(入力!C3="","",入力!C3)</f>
        <v>大津ケ丘ＪｒＶＢＣ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95" t="str">
        <f>IF(入力!J3="","","("&amp;入力!J3&amp;")")</f>
        <v>(女子)</v>
      </c>
      <c r="V17" s="395"/>
      <c r="W17" s="395"/>
      <c r="X17" s="396"/>
      <c r="Y17" s="420">
        <f>IF(入力!C4="","",入力!C4)</f>
        <v>4310276201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79"/>
      <c r="AK17" s="380"/>
      <c r="AL17" s="380"/>
      <c r="AM17" s="381"/>
      <c r="AN17" s="403"/>
      <c r="AO17" s="404"/>
      <c r="AP17" s="404"/>
      <c r="AQ17" s="404"/>
      <c r="AR17" s="404"/>
      <c r="AS17" s="404"/>
      <c r="AT17" s="380"/>
      <c r="AU17" s="381"/>
      <c r="AV17" s="387"/>
      <c r="AW17" s="328"/>
      <c r="AX17" s="328"/>
      <c r="AY17" s="388"/>
      <c r="AZ17" s="391"/>
      <c r="BA17" s="392"/>
      <c r="BB17" s="392"/>
      <c r="BC17" s="392"/>
      <c r="BD17" s="392"/>
      <c r="BE17" s="392"/>
      <c r="BF17" s="438"/>
    </row>
    <row r="18" spans="3:58" ht="16.5" customHeight="1">
      <c r="C18" s="370"/>
      <c r="D18" s="329"/>
      <c r="E18" s="329"/>
      <c r="F18" s="329"/>
      <c r="G18" s="371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7"/>
      <c r="V18" s="397"/>
      <c r="W18" s="397"/>
      <c r="X18" s="398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2"/>
      <c r="AK18" s="354"/>
      <c r="AL18" s="354"/>
      <c r="AM18" s="383"/>
      <c r="AN18" s="405"/>
      <c r="AO18" s="406"/>
      <c r="AP18" s="406"/>
      <c r="AQ18" s="406"/>
      <c r="AR18" s="406"/>
      <c r="AS18" s="406"/>
      <c r="AT18" s="354"/>
      <c r="AU18" s="383"/>
      <c r="AV18" s="361"/>
      <c r="AW18" s="329"/>
      <c r="AX18" s="329"/>
      <c r="AY18" s="371"/>
      <c r="AZ18" s="393" t="str">
        <f>IF(入力!AE5="","",入力!AE5)</f>
        <v>柏</v>
      </c>
      <c r="BA18" s="394"/>
      <c r="BB18" s="394"/>
      <c r="BC18" s="394"/>
      <c r="BD18" s="394"/>
      <c r="BE18" s="394"/>
      <c r="BF18" s="13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50" t="s">
        <v>42</v>
      </c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 t="s">
        <v>69</v>
      </c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 t="s">
        <v>70</v>
      </c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75"/>
    </row>
    <row r="20" spans="3:58" ht="15" customHeight="1">
      <c r="C20" s="440" t="s">
        <v>43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439">
        <f>IF(入力!J7="","",入力!J7)</f>
        <v>11464</v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>
        <f>IF(入力!J9="","",入力!J9)</f>
        <v>15963</v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439" t="str">
        <f>IF(入力!M7="","",入力!M7)</f>
        <v>091C0183802</v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 t="str">
        <f>IF(入力!M9="","",入力!M9)</f>
        <v/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/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ナカジマ　トモヤ</v>
      </c>
      <c r="I22" s="339"/>
      <c r="J22" s="339"/>
      <c r="K22" s="339"/>
      <c r="L22" s="339"/>
      <c r="M22" s="339"/>
      <c r="N22" s="339"/>
      <c r="O22" s="339"/>
      <c r="P22" s="339"/>
      <c r="Q22" s="356"/>
      <c r="R22" s="338" t="s">
        <v>45</v>
      </c>
      <c r="S22" s="339"/>
      <c r="T22" s="332">
        <f>IF(入力!AT7="","",入力!AT7)</f>
        <v>57</v>
      </c>
      <c r="U22" s="333"/>
      <c r="V22" s="334"/>
      <c r="W22" s="338" t="s">
        <v>46</v>
      </c>
      <c r="X22" s="338"/>
      <c r="Y22" s="338"/>
      <c r="Z22" s="14" t="s">
        <v>72</v>
      </c>
      <c r="AA22" s="15"/>
      <c r="AB22" s="339" t="str">
        <f>IF(入力!R7="","",入力!R7)</f>
        <v>２７７</v>
      </c>
      <c r="AC22" s="339"/>
      <c r="AD22" s="339"/>
      <c r="AE22" s="339"/>
      <c r="AF22" s="16" t="s">
        <v>73</v>
      </c>
      <c r="AG22" s="339" t="str">
        <f>IF(入力!W7="","",入力!W7)</f>
        <v>０９２１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6"/>
      <c r="AU22" s="338" t="s">
        <v>47</v>
      </c>
      <c r="AV22" s="339"/>
      <c r="AW22" s="339"/>
      <c r="AX22" s="17" t="s">
        <v>74</v>
      </c>
      <c r="AY22" s="339" t="str">
        <f>IF(入力!AL7="","",入力!AL7)</f>
        <v>０４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0" t="s">
        <v>48</v>
      </c>
      <c r="D23" s="329"/>
      <c r="E23" s="329"/>
      <c r="F23" s="329"/>
      <c r="G23" s="371"/>
      <c r="H23" s="351" t="str">
        <f>IF(入力!C8="","",入力!C8&amp;"　"&amp;入力!E8)</f>
        <v>中島　智也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29"/>
      <c r="S23" s="329"/>
      <c r="T23" s="335"/>
      <c r="U23" s="336"/>
      <c r="V23" s="337"/>
      <c r="W23" s="354"/>
      <c r="X23" s="354"/>
      <c r="Y23" s="354"/>
      <c r="Z23" s="347" t="str">
        <f>IF(入力!P8="","",入力!P8)</f>
        <v>柏市大津ケ丘１－１５－４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9"/>
      <c r="AV23" s="329"/>
      <c r="AW23" s="329"/>
      <c r="AX23" s="361" t="str">
        <f>IF(入力!AK8="","",入力!AK8)</f>
        <v>７１９１</v>
      </c>
      <c r="AY23" s="329"/>
      <c r="AZ23" s="329"/>
      <c r="BA23" s="329"/>
      <c r="BB23" s="19" t="s">
        <v>76</v>
      </c>
      <c r="BC23" s="329" t="str">
        <f>IF(入力!AP8="","",入力!AP8)</f>
        <v>２４４５</v>
      </c>
      <c r="BD23" s="329"/>
      <c r="BE23" s="329"/>
      <c r="BF23" s="360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ナカジマ　ヨウコ</v>
      </c>
      <c r="I24" s="339"/>
      <c r="J24" s="339"/>
      <c r="K24" s="339"/>
      <c r="L24" s="339"/>
      <c r="M24" s="339"/>
      <c r="N24" s="339"/>
      <c r="O24" s="339"/>
      <c r="P24" s="339"/>
      <c r="Q24" s="356"/>
      <c r="R24" s="338" t="s">
        <v>45</v>
      </c>
      <c r="S24" s="339"/>
      <c r="T24" s="332">
        <f>IF(入力!AT9="","",入力!AT9)</f>
        <v>58</v>
      </c>
      <c r="U24" s="333"/>
      <c r="V24" s="334"/>
      <c r="W24" s="338" t="s">
        <v>46</v>
      </c>
      <c r="X24" s="338"/>
      <c r="Y24" s="338"/>
      <c r="Z24" s="14" t="s">
        <v>72</v>
      </c>
      <c r="AA24" s="15"/>
      <c r="AB24" s="339" t="str">
        <f>IF(入力!R9="","",入力!R9)</f>
        <v>２７７</v>
      </c>
      <c r="AC24" s="339"/>
      <c r="AD24" s="339"/>
      <c r="AE24" s="339"/>
      <c r="AF24" s="16" t="s">
        <v>73</v>
      </c>
      <c r="AG24" s="339" t="str">
        <f>IF(入力!W9="","",入力!W9)</f>
        <v>０９２１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6"/>
      <c r="AU24" s="338" t="s">
        <v>47</v>
      </c>
      <c r="AV24" s="339"/>
      <c r="AW24" s="339"/>
      <c r="AX24" s="17" t="s">
        <v>74</v>
      </c>
      <c r="AY24" s="339" t="str">
        <f>IF(入力!AL9="","",入力!AL9)</f>
        <v>０４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0" t="s">
        <v>78</v>
      </c>
      <c r="D25" s="329"/>
      <c r="E25" s="329"/>
      <c r="F25" s="329"/>
      <c r="G25" s="371"/>
      <c r="H25" s="351" t="str">
        <f>IF(入力!C10="","",入力!C10&amp;"　"&amp;入力!E10)</f>
        <v>中島　容子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29"/>
      <c r="S25" s="329"/>
      <c r="T25" s="335"/>
      <c r="U25" s="336"/>
      <c r="V25" s="337"/>
      <c r="W25" s="354"/>
      <c r="X25" s="354"/>
      <c r="Y25" s="354"/>
      <c r="Z25" s="347" t="str">
        <f>IF(入力!P10="","",入力!P10)</f>
        <v>柏市大津ケ丘１－１５－４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9"/>
      <c r="AV25" s="329"/>
      <c r="AW25" s="329"/>
      <c r="AX25" s="361" t="str">
        <f>IF(入力!AK10="","",入力!AK10)</f>
        <v>７１９１</v>
      </c>
      <c r="AY25" s="329"/>
      <c r="AZ25" s="329"/>
      <c r="BA25" s="329"/>
      <c r="BB25" s="19" t="s">
        <v>76</v>
      </c>
      <c r="BC25" s="329" t="str">
        <f>IF(入力!AP10="","",入力!AP10)</f>
        <v>２４４５</v>
      </c>
      <c r="BD25" s="329"/>
      <c r="BE25" s="329"/>
      <c r="BF25" s="360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/>
      </c>
      <c r="I26" s="339"/>
      <c r="J26" s="339"/>
      <c r="K26" s="339"/>
      <c r="L26" s="339"/>
      <c r="M26" s="339"/>
      <c r="N26" s="339"/>
      <c r="O26" s="339"/>
      <c r="P26" s="339"/>
      <c r="Q26" s="356"/>
      <c r="R26" s="338" t="s">
        <v>45</v>
      </c>
      <c r="S26" s="339"/>
      <c r="T26" s="332" t="str">
        <f>IF(入力!AT11="","",入力!AT11)</f>
        <v/>
      </c>
      <c r="U26" s="333"/>
      <c r="V26" s="334"/>
      <c r="W26" s="338" t="s">
        <v>46</v>
      </c>
      <c r="X26" s="338"/>
      <c r="Y26" s="338"/>
      <c r="Z26" s="14" t="s">
        <v>72</v>
      </c>
      <c r="AA26" s="15"/>
      <c r="AB26" s="339" t="str">
        <f>IF(入力!R11="","",入力!R11)</f>
        <v/>
      </c>
      <c r="AC26" s="339"/>
      <c r="AD26" s="339"/>
      <c r="AE26" s="339"/>
      <c r="AF26" s="16" t="s">
        <v>73</v>
      </c>
      <c r="AG26" s="339" t="str">
        <f>IF(入力!W11="","",入力!W11)</f>
        <v/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6"/>
      <c r="AU26" s="338" t="s">
        <v>47</v>
      </c>
      <c r="AV26" s="339"/>
      <c r="AW26" s="339"/>
      <c r="AX26" s="17" t="s">
        <v>74</v>
      </c>
      <c r="AY26" s="339" t="str">
        <f>IF(入力!AL11="","",入力!AL11)</f>
        <v/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0" t="s">
        <v>79</v>
      </c>
      <c r="D27" s="329"/>
      <c r="E27" s="329"/>
      <c r="F27" s="329"/>
      <c r="G27" s="371"/>
      <c r="H27" s="351" t="str">
        <f>IF(入力!C12="","",入力!C12&amp;"　"&amp;入力!E12)</f>
        <v/>
      </c>
      <c r="I27" s="352"/>
      <c r="J27" s="352"/>
      <c r="K27" s="352"/>
      <c r="L27" s="352"/>
      <c r="M27" s="352"/>
      <c r="N27" s="352"/>
      <c r="O27" s="352"/>
      <c r="P27" s="352"/>
      <c r="Q27" s="353"/>
      <c r="R27" s="329"/>
      <c r="S27" s="329"/>
      <c r="T27" s="335"/>
      <c r="U27" s="336"/>
      <c r="V27" s="337"/>
      <c r="W27" s="354"/>
      <c r="X27" s="354"/>
      <c r="Y27" s="354"/>
      <c r="Z27" s="347" t="str">
        <f>IF(入力!P12="","",入力!P12)</f>
        <v/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9"/>
      <c r="AV27" s="329"/>
      <c r="AW27" s="329"/>
      <c r="AX27" s="361" t="str">
        <f>IF(入力!AK12="","",入力!AK12)</f>
        <v/>
      </c>
      <c r="AY27" s="329"/>
      <c r="AZ27" s="329"/>
      <c r="BA27" s="329"/>
      <c r="BB27" s="19" t="s">
        <v>76</v>
      </c>
      <c r="BC27" s="329" t="str">
        <f>IF(入力!AP12="","",入力!AP12)</f>
        <v/>
      </c>
      <c r="BD27" s="329"/>
      <c r="BE27" s="329"/>
      <c r="BF27" s="360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ナカジマ　トモヤ</v>
      </c>
      <c r="I28" s="339"/>
      <c r="J28" s="339"/>
      <c r="K28" s="339"/>
      <c r="L28" s="339"/>
      <c r="M28" s="339"/>
      <c r="N28" s="339"/>
      <c r="O28" s="339"/>
      <c r="P28" s="339"/>
      <c r="Q28" s="356"/>
      <c r="R28" s="338" t="s">
        <v>45</v>
      </c>
      <c r="S28" s="339"/>
      <c r="T28" s="332" t="str">
        <f>IF(入力!AT15="","",入力!AT15)</f>
        <v/>
      </c>
      <c r="U28" s="333"/>
      <c r="V28" s="334"/>
      <c r="W28" s="338" t="s">
        <v>46</v>
      </c>
      <c r="X28" s="338"/>
      <c r="Y28" s="338"/>
      <c r="Z28" s="14" t="s">
        <v>72</v>
      </c>
      <c r="AA28" s="15"/>
      <c r="AB28" s="339" t="str">
        <f>IF(入力!R15="","",入力!R15)</f>
        <v>２７７</v>
      </c>
      <c r="AC28" s="339"/>
      <c r="AD28" s="339"/>
      <c r="AE28" s="339"/>
      <c r="AF28" s="16" t="s">
        <v>73</v>
      </c>
      <c r="AG28" s="339" t="str">
        <f>IF(入力!W15="","",入力!W15)</f>
        <v>０９２１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6"/>
      <c r="AU28" s="338" t="s">
        <v>47</v>
      </c>
      <c r="AV28" s="339"/>
      <c r="AW28" s="339"/>
      <c r="AX28" s="17" t="s">
        <v>74</v>
      </c>
      <c r="AY28" s="339" t="str">
        <f>IF(入力!AL15="","",入力!AL15)</f>
        <v>０４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5" t="s">
        <v>49</v>
      </c>
      <c r="D29" s="341"/>
      <c r="E29" s="341"/>
      <c r="F29" s="341"/>
      <c r="G29" s="366"/>
      <c r="H29" s="362" t="str">
        <f>IF(入力!C16="","",入力!C16&amp;"　"&amp;入力!E16)</f>
        <v>中島　智也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41"/>
      <c r="S29" s="341"/>
      <c r="T29" s="357"/>
      <c r="U29" s="358"/>
      <c r="V29" s="359"/>
      <c r="W29" s="355"/>
      <c r="X29" s="355"/>
      <c r="Y29" s="355"/>
      <c r="Z29" s="342" t="str">
        <f>IF(入力!P16="","",入力!P16)</f>
        <v>柏市大津ケ丘１－１５－４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７１９１</v>
      </c>
      <c r="AY29" s="341"/>
      <c r="AZ29" s="341"/>
      <c r="BA29" s="341"/>
      <c r="BB29" s="73" t="s">
        <v>76</v>
      </c>
      <c r="BC29" s="341" t="str">
        <f>IF(入力!AP16="","",入力!AP16)</f>
        <v>２４４５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40"/>
    </row>
    <row r="34" spans="3:58" ht="15" customHeight="1">
      <c r="C34" s="289" t="str">
        <f>IF(入力!B25="","",入力!B25)</f>
        <v>①</v>
      </c>
      <c r="D34" s="290"/>
      <c r="E34" s="291"/>
      <c r="F34" s="295" t="str">
        <f>IF(入力!C26="","",入力!C25&amp;"　"&amp;入力!E25&amp;"
"&amp;入力!C26&amp;"　"&amp;入力!E26)</f>
        <v>オカダ　ユウカ
岡田　悠佳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5</v>
      </c>
      <c r="R34" s="302"/>
      <c r="S34" s="303"/>
      <c r="T34" s="307" t="str">
        <f>IF(入力!I25="","",入力!I25)</f>
        <v>田中小学校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>
        <f>IF(入力!M25="","",入力!M25)</f>
        <v>512505870</v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147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10</v>
      </c>
      <c r="D36" s="290"/>
      <c r="E36" s="291"/>
      <c r="F36" s="295" t="str">
        <f>IF(入力!C28="","",入力!C27&amp;"　"&amp;入力!E27&amp;"
"&amp;入力!C28&amp;"　"&amp;入力!E28)</f>
        <v>ミヤタ　ユヅキ
宮田　夢月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5</v>
      </c>
      <c r="R36" s="302"/>
      <c r="S36" s="303"/>
      <c r="T36" s="307" t="str">
        <f>IF(入力!I27="","",入力!I27)</f>
        <v>松葉第二小学校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>
        <f>IF(入力!M27="","",入力!M27)</f>
        <v>511321477</v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158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9</v>
      </c>
      <c r="D38" s="290"/>
      <c r="E38" s="291"/>
      <c r="F38" s="295" t="str">
        <f>IF(入力!C30="","",入力!C29&amp;"　"&amp;入力!E29&amp;"
"&amp;入力!C30&amp;"　"&amp;入力!E30)</f>
        <v>サカマキ　スズナ
坂巻　涼夏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5</v>
      </c>
      <c r="R38" s="302"/>
      <c r="S38" s="303"/>
      <c r="T38" s="307" t="str">
        <f>IF(入力!I29="","",入力!I29)</f>
        <v>大津ケ丘第一小学校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>
        <f>IF(入力!M29="","",入力!M29)</f>
        <v>514198078</v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157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8</v>
      </c>
      <c r="D40" s="290"/>
      <c r="E40" s="291"/>
      <c r="F40" s="295" t="str">
        <f>IF(入力!C32="","",入力!C31&amp;"　"&amp;入力!E31&amp;"
"&amp;入力!C32&amp;"　"&amp;入力!E32)</f>
        <v>マシコ　ミク
益子　海玖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5</v>
      </c>
      <c r="R40" s="302"/>
      <c r="S40" s="303"/>
      <c r="T40" s="307" t="str">
        <f>IF(入力!I31="","",入力!I31)</f>
        <v>風早北部小学校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>
        <f>IF(入力!M31="","",入力!M31)</f>
        <v>514199957</v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156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7</v>
      </c>
      <c r="D42" s="290"/>
      <c r="E42" s="291"/>
      <c r="F42" s="295" t="str">
        <f>IF(入力!C34="","",入力!C33&amp;"　"&amp;入力!E33&amp;"
"&amp;入力!C34&amp;"　"&amp;入力!E34)</f>
        <v>ミヤタ　ヒナリ
宮田　妃成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5</v>
      </c>
      <c r="R42" s="302"/>
      <c r="S42" s="303"/>
      <c r="T42" s="307" t="str">
        <f>IF(入力!I33="","",入力!I33)</f>
        <v>松葉第二小学校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>
        <f>IF(入力!M33="","",入力!M33)</f>
        <v>511323514</v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156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5</v>
      </c>
      <c r="D44" s="290"/>
      <c r="E44" s="291"/>
      <c r="F44" s="295" t="str">
        <f>IF(入力!C36="","",入力!C35&amp;"　"&amp;入力!E35&amp;"
"&amp;入力!C36&amp;"　"&amp;入力!E36)</f>
        <v>ワタナベ　キホ
渡辺　輝星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5</v>
      </c>
      <c r="R44" s="302"/>
      <c r="S44" s="303"/>
      <c r="T44" s="307" t="str">
        <f>IF(入力!I35="","",入力!I35)</f>
        <v>我孫子第一小学校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>
        <f>IF(入力!M35="","",入力!M35)</f>
        <v>511354200</v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151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6</v>
      </c>
      <c r="D46" s="290"/>
      <c r="E46" s="291"/>
      <c r="F46" s="295" t="str">
        <f>IF(入力!C38="","",入力!C37&amp;"　"&amp;入力!E37&amp;"
"&amp;入力!C38&amp;"　"&amp;入力!E38)</f>
        <v>ヨシイ　サツキ
吉井　さつき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5</v>
      </c>
      <c r="R46" s="302"/>
      <c r="S46" s="303"/>
      <c r="T46" s="307" t="str">
        <f>IF(入力!I37="","",入力!I37)</f>
        <v>我孫子第三小学校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>
        <f>IF(入力!M37="","",入力!M37)</f>
        <v>511354076</v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153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4</v>
      </c>
      <c r="D48" s="290"/>
      <c r="E48" s="291"/>
      <c r="F48" s="295" t="str">
        <f>IF(入力!C40="","",入力!C39&amp;"　"&amp;入力!E39&amp;"
"&amp;入力!C40&amp;"　"&amp;入力!E40)</f>
        <v>ナツメ　ミヅキ
夏目　瑞希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5</v>
      </c>
      <c r="R48" s="302"/>
      <c r="S48" s="303"/>
      <c r="T48" s="307" t="str">
        <f>IF(入力!I39="","",入力!I39)</f>
        <v>柏第五小学校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>
        <f>IF(入力!M39="","",入力!M39)</f>
        <v>513457988</v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148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>
        <f>IF(入力!B41="","",入力!B41)</f>
        <v>3</v>
      </c>
      <c r="D50" s="290"/>
      <c r="E50" s="291"/>
      <c r="F50" s="295" t="str">
        <f>IF(入力!C42="","",入力!C41&amp;"　"&amp;入力!E41&amp;"
"&amp;入力!C42&amp;"　"&amp;入力!E42)</f>
        <v>マツモト　ホノカ
松本　穂乃花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>
        <f>IF(入力!G41="","",入力!G41)</f>
        <v>5</v>
      </c>
      <c r="R50" s="302"/>
      <c r="S50" s="303"/>
      <c r="T50" s="307" t="str">
        <f>IF(入力!I41="","",入力!I41)</f>
        <v>柏第七小学校</v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>
        <f>IF(入力!M41="","",入力!M41)</f>
        <v>514268300</v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>
        <f>IF(入力!P41="","",入力!P41)</f>
        <v>148</v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>
        <f>IF(入力!B43="","",入力!B43)</f>
        <v>2</v>
      </c>
      <c r="D52" s="290"/>
      <c r="E52" s="291"/>
      <c r="F52" s="295" t="str">
        <f>IF(入力!C44="","",入力!C43&amp;"　"&amp;入力!E43&amp;"
"&amp;入力!C44&amp;"　"&amp;入力!E44)</f>
        <v>スドウ　ルイ
須藤　留衣</v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>
        <f>IF(入力!G43="","",入力!G43)</f>
        <v>5</v>
      </c>
      <c r="R52" s="302"/>
      <c r="S52" s="303"/>
      <c r="T52" s="307" t="str">
        <f>IF(入力!I43="","",入力!I43)</f>
        <v>我孫子第三小学校</v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>
        <f>IF(入力!M43="","",入力!M43)</f>
        <v>514068412</v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>
        <f>IF(入力!P43="","",入力!P43)</f>
        <v>145</v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>
        <f>IF(入力!B45="","",入力!B45)</f>
        <v>11</v>
      </c>
      <c r="D54" s="290"/>
      <c r="E54" s="291"/>
      <c r="F54" s="295" t="str">
        <f>IF(入力!C46="","",入力!C45&amp;"　"&amp;入力!E45&amp;"
"&amp;入力!C46&amp;"　"&amp;入力!E46)</f>
        <v>イトウ　　アヤカ
伊東　彩夏</v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>
        <f>IF(入力!G45="","",入力!G45)</f>
        <v>4</v>
      </c>
      <c r="R54" s="302"/>
      <c r="S54" s="303"/>
      <c r="T54" s="307" t="str">
        <f>IF(入力!I45="","",入力!I45)</f>
        <v>我孫子第二小学校</v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>
        <f>IF(入力!M45="","",入力!M45)</f>
        <v>514805561</v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>
        <f>IF(入力!P45="","",入力!P45)</f>
        <v>154</v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>
        <f>IF(入力!B47="","",入力!B47)</f>
        <v>12</v>
      </c>
      <c r="D56" s="290"/>
      <c r="E56" s="291"/>
      <c r="F56" s="295" t="str">
        <f>IF(入力!C48="","",入力!C47&amp;"　"&amp;入力!E47&amp;"
"&amp;入力!C48&amp;"　"&amp;入力!E48)</f>
        <v>コンゴウジ　ミウ
金剛寺　未羽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>
        <f>IF(入力!G47="","",入力!G47)</f>
        <v>4</v>
      </c>
      <c r="R56" s="302"/>
      <c r="S56" s="303"/>
      <c r="T56" s="307" t="str">
        <f>IF(入力!I47="","",入力!I47)</f>
        <v>高野山小学校</v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>
        <f>IF(入力!M47="","",入力!M47)</f>
        <v>514382025</v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>
        <f>IF(入力!P47="","",入力!P47)</f>
        <v>132</v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大津ケ丘ＪｒＶＢＣ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4310276201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中島　智也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507345983</v>
      </c>
      <c r="H7" s="279"/>
      <c r="I7" s="279"/>
      <c r="J7" s="279">
        <f>IF(入力!J7="","",入力!J7)</f>
        <v>11464</v>
      </c>
      <c r="K7" s="279"/>
      <c r="L7" s="279"/>
      <c r="M7" s="279" t="str">
        <f>IF(入力!M7="","",入力!M7)</f>
        <v>091C0183802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中島　容子</v>
      </c>
      <c r="D9" s="273"/>
      <c r="E9" s="273"/>
      <c r="F9" s="273"/>
      <c r="G9" s="279">
        <f>IF(入力!G9="","",入力!G9)</f>
        <v>507348705</v>
      </c>
      <c r="H9" s="279"/>
      <c r="I9" s="279"/>
      <c r="J9" s="279">
        <f>IF(入力!J9="","",入力!J9)</f>
        <v>15963</v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/>
      </c>
      <c r="D11" s="273"/>
      <c r="E11" s="273"/>
      <c r="F11" s="273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中島　容子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中島　智也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柏市大津ケ丘１－１５－４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０４-７１９１-２４４５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90－8042－8361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岡田　悠佳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田中小学校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512505870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10</v>
      </c>
      <c r="C27" s="272" t="str">
        <f>IF(入力!C28="","",入力!C28&amp;"　"&amp;入力!E28)</f>
        <v>宮田　夢月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松葉第二小学校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511321477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9</v>
      </c>
      <c r="C29" s="272" t="str">
        <f>IF(入力!C30="","",入力!C30&amp;"　"&amp;入力!E30)</f>
        <v>坂巻　涼夏</v>
      </c>
      <c r="D29" s="273"/>
      <c r="E29" s="273"/>
      <c r="F29" s="273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大津ケ丘第一小学校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514198078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8</v>
      </c>
      <c r="C31" s="272" t="str">
        <f>IF(入力!C32="","",入力!C32&amp;"　"&amp;入力!E32)</f>
        <v>益子　海玖</v>
      </c>
      <c r="D31" s="273"/>
      <c r="E31" s="273"/>
      <c r="F31" s="273"/>
      <c r="G31" s="271">
        <f>IF(入力!G31="","",入力!G31)</f>
        <v>5</v>
      </c>
      <c r="H31" s="271" t="str">
        <f>IF(入力!H31="","",入力!H31)</f>
        <v/>
      </c>
      <c r="I31" s="271" t="str">
        <f>IF(入力!I31="","",入力!I31)</f>
        <v>風早北部小学校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514199957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7</v>
      </c>
      <c r="C33" s="272" t="str">
        <f>IF(入力!C34="","",入力!C34&amp;"　"&amp;入力!E34)</f>
        <v>宮田　妃成</v>
      </c>
      <c r="D33" s="273"/>
      <c r="E33" s="273"/>
      <c r="F33" s="273"/>
      <c r="G33" s="271">
        <f>IF(入力!G33="","",入力!G33)</f>
        <v>5</v>
      </c>
      <c r="H33" s="271" t="str">
        <f>IF(入力!H33="","",入力!H33)</f>
        <v/>
      </c>
      <c r="I33" s="271" t="str">
        <f>IF(入力!I33="","",入力!I33)</f>
        <v>松葉第二小学校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511323514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5</v>
      </c>
      <c r="C35" s="272" t="str">
        <f>IF(入力!C36="","",入力!C36&amp;"　"&amp;入力!E36)</f>
        <v>渡辺　輝星</v>
      </c>
      <c r="D35" s="273"/>
      <c r="E35" s="273"/>
      <c r="F35" s="273"/>
      <c r="G35" s="271">
        <f>IF(入力!G35="","",入力!G35)</f>
        <v>5</v>
      </c>
      <c r="H35" s="271" t="str">
        <f>IF(入力!H35="","",入力!H35)</f>
        <v/>
      </c>
      <c r="I35" s="271" t="str">
        <f>IF(入力!I35="","",入力!I35)</f>
        <v>我孫子第一小学校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511354200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6</v>
      </c>
      <c r="C37" s="272" t="str">
        <f>IF(入力!C38="","",入力!C38&amp;"　"&amp;入力!E38)</f>
        <v>吉井　さつき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我孫子第三小学校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511354076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4</v>
      </c>
      <c r="C39" s="272" t="str">
        <f>IF(入力!C40="","",入力!C40&amp;"　"&amp;入力!E40)</f>
        <v>夏目　瑞希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柏第五小学校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513457988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3</v>
      </c>
      <c r="C41" s="272" t="str">
        <f>IF(入力!C42="","",入力!C42&amp;"　"&amp;入力!E42)</f>
        <v>松本　穂乃花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柏第七小学校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514268300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2</v>
      </c>
      <c r="C43" s="272" t="str">
        <f>IF(入力!C44="","",入力!C44&amp;"　"&amp;入力!E44)</f>
        <v>須藤　留衣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我孫子第三小学校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514068412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伊東　彩夏</v>
      </c>
      <c r="D45" s="273"/>
      <c r="E45" s="273"/>
      <c r="F45" s="273"/>
      <c r="G45" s="271">
        <f>IF(入力!G45="","",入力!G45)</f>
        <v>4</v>
      </c>
      <c r="H45" s="271" t="str">
        <f>IF(入力!H45="","",入力!H45)</f>
        <v/>
      </c>
      <c r="I45" s="271" t="str">
        <f>IF(入力!I45="","",入力!I45)</f>
        <v>我孫子第二小学校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514805561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金剛寺　未羽</v>
      </c>
      <c r="D47" s="273"/>
      <c r="E47" s="273"/>
      <c r="F47" s="273"/>
      <c r="G47" s="271">
        <f>IF(入力!G47="","",入力!G47)</f>
        <v>4</v>
      </c>
      <c r="H47" s="271" t="str">
        <f>IF(入力!H47="","",入力!H47)</f>
        <v/>
      </c>
      <c r="I47" s="271" t="str">
        <f>IF(入力!I47="","",入力!I47)</f>
        <v>高野山小学校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514382025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大津ケ丘ＪｒＶＢＣ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4310276201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中島　智也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507345983</v>
      </c>
      <c r="H7" s="279"/>
      <c r="I7" s="279"/>
      <c r="J7" s="279">
        <f>IF(入力!J7="","",入力!J7)</f>
        <v>11464</v>
      </c>
      <c r="K7" s="279"/>
      <c r="L7" s="279"/>
      <c r="M7" s="279" t="str">
        <f>IF(入力!M7="","",入力!M7)</f>
        <v>091C0183802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中島　容子</v>
      </c>
      <c r="D9" s="273"/>
      <c r="E9" s="273"/>
      <c r="F9" s="273"/>
      <c r="G9" s="279">
        <f>IF(入力!G9="","",入力!G9)</f>
        <v>507348705</v>
      </c>
      <c r="H9" s="279"/>
      <c r="I9" s="279"/>
      <c r="J9" s="279">
        <f>IF(入力!J9="","",入力!J9)</f>
        <v>15963</v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/>
      </c>
      <c r="D11" s="273"/>
      <c r="E11" s="273"/>
      <c r="F11" s="273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中島　容子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中島　智也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柏市大津ケ丘１－１５－４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０４-７１９１-２４４５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90－8042－8361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岡田　悠佳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田中小学校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512505870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10</v>
      </c>
      <c r="C27" s="272" t="str">
        <f>IF(入力!C28="","",入力!C28&amp;"　"&amp;入力!E28)</f>
        <v>宮田　夢月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松葉第二小学校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511321477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9</v>
      </c>
      <c r="C29" s="272" t="str">
        <f>IF(入力!C30="","",入力!C30&amp;"　"&amp;入力!E30)</f>
        <v>坂巻　涼夏</v>
      </c>
      <c r="D29" s="273"/>
      <c r="E29" s="273"/>
      <c r="F29" s="273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大津ケ丘第一小学校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514198078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8</v>
      </c>
      <c r="C31" s="272" t="str">
        <f>IF(入力!C32="","",入力!C32&amp;"　"&amp;入力!E32)</f>
        <v>益子　海玖</v>
      </c>
      <c r="D31" s="273"/>
      <c r="E31" s="273"/>
      <c r="F31" s="273"/>
      <c r="G31" s="271">
        <f>IF(入力!G31="","",入力!G31)</f>
        <v>5</v>
      </c>
      <c r="H31" s="271" t="str">
        <f>IF(入力!H31="","",入力!H31)</f>
        <v/>
      </c>
      <c r="I31" s="271" t="str">
        <f>IF(入力!I31="","",入力!I31)</f>
        <v>風早北部小学校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514199957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7</v>
      </c>
      <c r="C33" s="272" t="str">
        <f>IF(入力!C34="","",入力!C34&amp;"　"&amp;入力!E34)</f>
        <v>宮田　妃成</v>
      </c>
      <c r="D33" s="273"/>
      <c r="E33" s="273"/>
      <c r="F33" s="273"/>
      <c r="G33" s="271">
        <f>IF(入力!G33="","",入力!G33)</f>
        <v>5</v>
      </c>
      <c r="H33" s="271" t="str">
        <f>IF(入力!H33="","",入力!H33)</f>
        <v/>
      </c>
      <c r="I33" s="271" t="str">
        <f>IF(入力!I33="","",入力!I33)</f>
        <v>松葉第二小学校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511323514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5</v>
      </c>
      <c r="C35" s="272" t="str">
        <f>IF(入力!C36="","",入力!C36&amp;"　"&amp;入力!E36)</f>
        <v>渡辺　輝星</v>
      </c>
      <c r="D35" s="273"/>
      <c r="E35" s="273"/>
      <c r="F35" s="273"/>
      <c r="G35" s="271">
        <f>IF(入力!G35="","",入力!G35)</f>
        <v>5</v>
      </c>
      <c r="H35" s="271" t="str">
        <f>IF(入力!H35="","",入力!H35)</f>
        <v/>
      </c>
      <c r="I35" s="271" t="str">
        <f>IF(入力!I35="","",入力!I35)</f>
        <v>我孫子第一小学校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511354200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6</v>
      </c>
      <c r="C37" s="272" t="str">
        <f>IF(入力!C38="","",入力!C38&amp;"　"&amp;入力!E38)</f>
        <v>吉井　さつき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我孫子第三小学校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511354076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4</v>
      </c>
      <c r="C39" s="272" t="str">
        <f>IF(入力!C40="","",入力!C40&amp;"　"&amp;入力!E40)</f>
        <v>夏目　瑞希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柏第五小学校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513457988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3</v>
      </c>
      <c r="C41" s="272" t="str">
        <f>IF(入力!C42="","",入力!C42&amp;"　"&amp;入力!E42)</f>
        <v>松本　穂乃花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柏第七小学校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514268300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2</v>
      </c>
      <c r="C43" s="272" t="str">
        <f>IF(入力!C44="","",入力!C44&amp;"　"&amp;入力!E44)</f>
        <v>須藤　留衣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我孫子第三小学校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514068412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伊東　彩夏</v>
      </c>
      <c r="D45" s="273"/>
      <c r="E45" s="273"/>
      <c r="F45" s="273"/>
      <c r="G45" s="271">
        <f>IF(入力!G45="","",入力!G45)</f>
        <v>4</v>
      </c>
      <c r="H45" s="271" t="str">
        <f>IF(入力!H45="","",入力!H45)</f>
        <v/>
      </c>
      <c r="I45" s="271" t="str">
        <f>IF(入力!I45="","",入力!I45)</f>
        <v>我孫子第二小学校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514805561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金剛寺　未羽</v>
      </c>
      <c r="D47" s="273"/>
      <c r="E47" s="273"/>
      <c r="F47" s="273"/>
      <c r="G47" s="271">
        <f>IF(入力!G47="","",入力!G47)</f>
        <v>4</v>
      </c>
      <c r="H47" s="271" t="str">
        <f>IF(入力!H47="","",入力!H47)</f>
        <v/>
      </c>
      <c r="I47" s="271" t="str">
        <f>IF(入力!I47="","",入力!I47)</f>
        <v>高野山小学校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514382025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10</v>
      </c>
      <c r="J5" s="451" t="str">
        <f>IF(入力!A55="","",入力!A55)</f>
        <v>レギュラー全員５年生のチーム、バランスの取れたチームになっています。
県大会では一つでも多く勝てるよう頑張ります。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大津ケ丘ＪｒＶＢＣ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>
        <f>IF(入力!J7="","",入力!J7)</f>
        <v>11464</v>
      </c>
      <c r="I16" s="33" t="str">
        <f>IF(入力!M7="","",入力!M7)</f>
        <v>091C0183802</v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>
        <f>IF(入力!J9="","",入力!J9)</f>
        <v>15963</v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０９２１</v>
      </c>
      <c r="T17" s="33" t="str">
        <f>IF(入力!P10="","",入力!P10)</f>
        <v>柏市大津ケ丘１－１５－４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柏市大津ケ丘１－１５－４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岡田</v>
      </c>
      <c r="D24" s="75" t="str">
        <f>VLOOKUP($B$51,$A$53:$F$352,4)</f>
        <v>悠佳</v>
      </c>
      <c r="E24" s="75" t="str">
        <f>VLOOKUP($B$51,$A$53:$F$352,5)</f>
        <v>オカダ</v>
      </c>
      <c r="F24" s="75" t="str">
        <f>VLOOKUP($B$51,$A$53:$F$352,6)</f>
        <v>ユウカ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岡田</v>
      </c>
      <c r="D53" s="33" t="str">
        <f>IF(入力!E26="","",入力!E26)</f>
        <v>悠佳</v>
      </c>
      <c r="E53" s="33" t="str">
        <f>IF(入力!C25="","",入力!C25)</f>
        <v>オカダ</v>
      </c>
      <c r="F53" s="33" t="str">
        <f>IF(入力!E25="","",入力!E25)</f>
        <v>ユウカ</v>
      </c>
      <c r="G53" s="33">
        <f>IF(入力!M25="","",入力!M25)</f>
        <v>512505870</v>
      </c>
      <c r="H53" s="33" t="str">
        <f>IF(入力!I25="","",入力!I25)</f>
        <v>田中小学校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10</v>
      </c>
      <c r="C54" s="33" t="str">
        <f>IF(入力!C28="","",入力!C28)</f>
        <v>宮田</v>
      </c>
      <c r="D54" s="33" t="str">
        <f>IF(入力!E28="","",入力!E28)</f>
        <v>夢月</v>
      </c>
      <c r="E54" s="33" t="str">
        <f>IF(入力!C27="","",入力!C27)</f>
        <v>ミヤタ</v>
      </c>
      <c r="F54" s="33" t="str">
        <f>IF(入力!E27="","",入力!E27)</f>
        <v>ユヅキ</v>
      </c>
      <c r="G54" s="33">
        <f>IF(入力!M27="","",入力!M27)</f>
        <v>511321477</v>
      </c>
      <c r="H54" s="33" t="str">
        <f>IF(入力!I27="","",入力!I27)</f>
        <v>松葉第二小学校</v>
      </c>
      <c r="I54" s="33">
        <f>IF(入力!G27="","",入力!G27)</f>
        <v>5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9</v>
      </c>
      <c r="C55" s="33" t="str">
        <f>IF(入力!C30="","",入力!C30)</f>
        <v>坂巻</v>
      </c>
      <c r="D55" s="33" t="str">
        <f>IF(入力!E30="","",入力!E30)</f>
        <v>涼夏</v>
      </c>
      <c r="E55" s="33" t="str">
        <f>IF(入力!C29="","",入力!C29)</f>
        <v>サカマキ</v>
      </c>
      <c r="F55" s="33" t="str">
        <f>IF(入力!E29="","",入力!E29)</f>
        <v>スズナ</v>
      </c>
      <c r="G55" s="33">
        <f>IF(入力!M29="","",入力!M29)</f>
        <v>514198078</v>
      </c>
      <c r="H55" s="33" t="str">
        <f>IF(入力!I29="","",入力!I29)</f>
        <v>大津ケ丘第一小学校</v>
      </c>
      <c r="I55" s="33">
        <f>IF(入力!G29="","",入力!G29)</f>
        <v>5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8</v>
      </c>
      <c r="C56" s="33" t="str">
        <f>IF(入力!C32="","",入力!C32)</f>
        <v>益子</v>
      </c>
      <c r="D56" s="33" t="str">
        <f>IF(入力!E32="","",入力!E32)</f>
        <v>海玖</v>
      </c>
      <c r="E56" s="33" t="str">
        <f>IF(入力!C31="","",入力!C31)</f>
        <v>マシコ</v>
      </c>
      <c r="F56" s="33" t="str">
        <f>IF(入力!E31="","",入力!E31)</f>
        <v>ミク</v>
      </c>
      <c r="G56" s="33">
        <f>IF(入力!M31="","",入力!M31)</f>
        <v>514199957</v>
      </c>
      <c r="H56" s="33" t="str">
        <f>IF(入力!I31="","",入力!I31)</f>
        <v>風早北部小学校</v>
      </c>
      <c r="I56" s="33">
        <f>IF(入力!G31="","",入力!G31)</f>
        <v>5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宮田</v>
      </c>
      <c r="D57" s="33" t="str">
        <f>IF(入力!E34="","",入力!E34)</f>
        <v>妃成</v>
      </c>
      <c r="E57" s="33" t="str">
        <f>IF(入力!C33="","",入力!C33)</f>
        <v>ミヤタ</v>
      </c>
      <c r="F57" s="33" t="str">
        <f>IF(入力!E33="","",入力!E33)</f>
        <v>ヒナリ</v>
      </c>
      <c r="G57" s="33">
        <f>IF(入力!M33="","",入力!M33)</f>
        <v>511323514</v>
      </c>
      <c r="H57" s="33" t="str">
        <f>IF(入力!I33="","",入力!I33)</f>
        <v>松葉第二小学校</v>
      </c>
      <c r="I57" s="33">
        <f>IF(入力!G33="","",入力!G33)</f>
        <v>5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5</v>
      </c>
      <c r="C58" s="33" t="str">
        <f>IF(入力!C36="","",入力!C36)</f>
        <v>渡辺</v>
      </c>
      <c r="D58" s="33" t="str">
        <f>IF(入力!E36="","",入力!E36)</f>
        <v>輝星</v>
      </c>
      <c r="E58" s="33" t="str">
        <f>IF(入力!C35="","",入力!C35)</f>
        <v>ワタナベ</v>
      </c>
      <c r="F58" s="33" t="str">
        <f>IF(入力!E35="","",入力!E35)</f>
        <v>キホ</v>
      </c>
      <c r="G58" s="33">
        <f>IF(入力!M35="","",入力!M35)</f>
        <v>511354200</v>
      </c>
      <c r="H58" s="33" t="str">
        <f>IF(入力!I35="","",入力!I35)</f>
        <v>我孫子第一小学校</v>
      </c>
      <c r="I58" s="33">
        <f>IF(入力!G35="","",入力!G35)</f>
        <v>5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6</v>
      </c>
      <c r="C59" s="33" t="str">
        <f>IF(入力!C38="","",入力!C38)</f>
        <v>吉井</v>
      </c>
      <c r="D59" s="33" t="str">
        <f>IF(入力!E38="","",入力!E38)</f>
        <v>さつき</v>
      </c>
      <c r="E59" s="33" t="str">
        <f>IF(入力!C37="","",入力!C37)</f>
        <v>ヨシイ</v>
      </c>
      <c r="F59" s="33" t="str">
        <f>IF(入力!E37="","",入力!E37)</f>
        <v>サツキ</v>
      </c>
      <c r="G59" s="33">
        <f>IF(入力!M37="","",入力!M37)</f>
        <v>511354076</v>
      </c>
      <c r="H59" s="33" t="str">
        <f>IF(入力!I37="","",入力!I37)</f>
        <v>我孫子第三小学校</v>
      </c>
      <c r="I59" s="33">
        <f>IF(入力!G37="","",入力!G37)</f>
        <v>5</v>
      </c>
      <c r="J59" s="33">
        <f>IF(入力!P37="","",入力!P37)</f>
        <v>153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4</v>
      </c>
      <c r="C60" s="33" t="str">
        <f>IF(入力!C40="","",入力!C40)</f>
        <v>夏目</v>
      </c>
      <c r="D60" s="33" t="str">
        <f>IF(入力!E40="","",入力!E40)</f>
        <v>瑞希</v>
      </c>
      <c r="E60" s="33" t="str">
        <f>IF(入力!C39="","",入力!C39)</f>
        <v>ナツメ</v>
      </c>
      <c r="F60" s="33" t="str">
        <f>IF(入力!E39="","",入力!E39)</f>
        <v>ミヅキ</v>
      </c>
      <c r="G60" s="33">
        <f>IF(入力!M39="","",入力!M39)</f>
        <v>513457988</v>
      </c>
      <c r="H60" s="33" t="str">
        <f>IF(入力!I39="","",入力!I39)</f>
        <v>柏第五小学校</v>
      </c>
      <c r="I60" s="33">
        <f>IF(入力!G39="","",入力!G39)</f>
        <v>5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3</v>
      </c>
      <c r="C61" s="33" t="str">
        <f>IF(入力!C42="","",入力!C42)</f>
        <v>松本</v>
      </c>
      <c r="D61" s="33" t="str">
        <f>IF(入力!E42="","",入力!E42)</f>
        <v>穂乃花</v>
      </c>
      <c r="E61" s="33" t="str">
        <f>IF(入力!C41="","",入力!C41)</f>
        <v>マツモト</v>
      </c>
      <c r="F61" s="33" t="str">
        <f>IF(入力!E41="","",入力!E41)</f>
        <v>ホノカ</v>
      </c>
      <c r="G61" s="33">
        <f>IF(入力!M41="","",入力!M41)</f>
        <v>514268300</v>
      </c>
      <c r="H61" s="33" t="str">
        <f>IF(入力!I41="","",入力!I41)</f>
        <v>柏第七小学校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2</v>
      </c>
      <c r="C62" s="33" t="str">
        <f>IF(入力!C44="","",入力!C44)</f>
        <v>須藤</v>
      </c>
      <c r="D62" s="33" t="str">
        <f>IF(入力!E44="","",入力!E44)</f>
        <v>留衣</v>
      </c>
      <c r="E62" s="33" t="str">
        <f>IF(入力!C43="","",入力!C43)</f>
        <v>スドウ</v>
      </c>
      <c r="F62" s="33" t="str">
        <f>IF(入力!E43="","",入力!E43)</f>
        <v>ルイ</v>
      </c>
      <c r="G62" s="33">
        <f>IF(入力!M43="","",入力!M43)</f>
        <v>514068412</v>
      </c>
      <c r="H62" s="33" t="str">
        <f>IF(入力!I43="","",入力!I43)</f>
        <v>我孫子第三小学校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伊東</v>
      </c>
      <c r="D63" s="33" t="str">
        <f>IF(入力!E46="","",入力!E46)</f>
        <v>彩夏</v>
      </c>
      <c r="E63" s="33" t="str">
        <f>IF(入力!C45="","",入力!C45)</f>
        <v>イトウ　</v>
      </c>
      <c r="F63" s="33" t="str">
        <f>IF(入力!E45="","",入力!E45)</f>
        <v>アヤカ</v>
      </c>
      <c r="G63" s="33">
        <f>IF(入力!M45="","",入力!M45)</f>
        <v>514805561</v>
      </c>
      <c r="H63" s="33" t="str">
        <f>IF(入力!I45="","",入力!I45)</f>
        <v>我孫子第二小学校</v>
      </c>
      <c r="I63" s="33">
        <f>IF(入力!G45="","",入力!G45)</f>
        <v>4</v>
      </c>
      <c r="J63" s="33">
        <f>IF(入力!P45="","",入力!P45)</f>
        <v>154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金剛寺</v>
      </c>
      <c r="D64" s="33" t="str">
        <f>IF(入力!E48="","",入力!E48)</f>
        <v>未羽</v>
      </c>
      <c r="E64" s="33" t="str">
        <f>IF(入力!C47="","",入力!C47)</f>
        <v>コンゴウジ</v>
      </c>
      <c r="F64" s="33" t="str">
        <f>IF(入力!E47="","",入力!E47)</f>
        <v>ミウ</v>
      </c>
      <c r="G64" s="33">
        <f>IF(入力!M47="","",入力!M47)</f>
        <v>514382025</v>
      </c>
      <c r="H64" s="33" t="str">
        <f>IF(入力!I47="","",入力!I47)</f>
        <v>高野山小学校</v>
      </c>
      <c r="I64" s="33">
        <f>IF(入力!G47="","",入力!G47)</f>
        <v>4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2017-01-25T10:39:55Z</dcterms:modified>
</cp:coreProperties>
</file>