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workbookProtection lockStructure="1"/>
  <bookViews>
    <workbookView xWindow="1340" yWindow="0" windowWidth="29680" windowHeight="2066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<sst xmlns="http://schemas.openxmlformats.org/spreadsheetml/2006/main" count="277" uniqueCount="218">
  <si>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</si>
  <si>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</si>
  <si>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</si>
  <si>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</si>
  <si>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</si>
  <si>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</si>
  <si>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</si>
  <si>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</si>
  <si>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</si>
  <si>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</si>
  <si>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</si>
  <si>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</si>
  <si>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</si>
  <si>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</si>
  <si>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</si>
  <si>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</si>
  <si>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</si>
  <si>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</si>
  <si>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</si>
  <si>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</si>
  <si>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</si>
  <si>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</si>
  <si>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</si>
  <si>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</si>
  <si>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</si>
  <si>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</si>
  <si>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</si>
  <si>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</si>
  <si>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</si>
  <si>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</si>
  <si>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</si>
  <si>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</si>
  <si>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</si>
  <si>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</si>
  <si>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</si>
  <si>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</si>
  <si>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</si>
  <si>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</si>
  <si>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</si>
  <si>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</si>
  <si>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</si>
  <si>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</si>
  <si>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</si>
  <si>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</si>
  <si>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</si>
  <si>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</si>
  <si>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</si>
  <si>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</si>
  <si>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</si>
  <si>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</si>
  <si>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</si>
  <si>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</si>
  <si>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</si>
  <si>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</si>
  <si>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</si>
  <si>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</si>
  <si>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</si>
  <si>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</si>
  <si>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</si>
  <si>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</si>
  <si>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</si>
  <si>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</si>
  <si>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</si>
  <si>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</si>
  <si>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</si>
  <si>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</si>
  <si>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</si>
  <si>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</si>
  <si>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</si>
  <si>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</si>
  <si>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</si>
  <si>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</si>
  <si>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</si>
  <si>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</si>
  <si>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</si>
  <si>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</si>
  <si>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</si>
  <si>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</si>
  <si>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</si>
  <si>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</si>
  <si>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</si>
  <si>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</si>
  <si>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</si>
  <si>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</si>
  <si>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</si>
  <si>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</si>
  <si>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</si>
  <si>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</si>
  <si>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</si>
  <si>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</si>
  <si>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</si>
  <si>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</si>
  <si>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</si>
  <si>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</si>
  <si>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</si>
  <si>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</si>
  <si>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</si>
  <si>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</si>
  <si>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</si>
  <si>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</si>
  <si>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</si>
  <si>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</si>
  <si>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</si>
  <si>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</si>
  <si>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</si>
  <si>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</si>
  <si>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</si>
  <si>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</si>
  <si>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</si>
  <si>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</si>
  <si>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</si>
  <si>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</si>
  <si>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</si>
  <si>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</si>
  <si>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</si>
  <si>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</si>
  <si>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</si>
  <si>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</si>
  <si>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</si>
  <si>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</si>
  <si>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</si>
  <si>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</si>
  <si>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</si>
  <si>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</si>
  <si>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</si>
  <si>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</si>
  <si>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</si>
  <si>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</si>
  <si>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</si>
  <si>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</si>
  <si>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</si>
  <si>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</si>
  <si>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松戸ミライズバレーボールクラブ</t>
    <rPh sb="0" eb="2">
      <t>マツd</t>
    </rPh>
    <phoneticPr fontId="2"/>
  </si>
  <si>
    <t>マツドミライズバレーボールクラブ</t>
    <phoneticPr fontId="2"/>
  </si>
  <si>
    <t>松戸市</t>
    <rPh sb="0" eb="3">
      <t>マツd</t>
    </rPh>
    <phoneticPr fontId="2"/>
  </si>
  <si>
    <t>新京成</t>
    <rPh sb="0" eb="3">
      <t>シンケイセ</t>
    </rPh>
    <phoneticPr fontId="2"/>
  </si>
  <si>
    <t>上本郷</t>
    <rPh sb="0" eb="3">
      <t>カミホンゴ</t>
    </rPh>
    <phoneticPr fontId="2"/>
  </si>
  <si>
    <t>入江</t>
    <rPh sb="0" eb="2">
      <t>イr</t>
    </rPh>
    <phoneticPr fontId="2"/>
  </si>
  <si>
    <t>勝光</t>
    <rPh sb="0" eb="2">
      <t>カツミt</t>
    </rPh>
    <phoneticPr fontId="2"/>
  </si>
  <si>
    <t>イリエ</t>
    <phoneticPr fontId="2"/>
  </si>
  <si>
    <t>マサミツ</t>
    <phoneticPr fontId="2"/>
  </si>
  <si>
    <t>堀川</t>
    <rPh sb="0" eb="2">
      <t>ホリカw</t>
    </rPh>
    <phoneticPr fontId="2"/>
  </si>
  <si>
    <t>勤</t>
    <rPh sb="0" eb="1">
      <t>ツトム</t>
    </rPh>
    <phoneticPr fontId="2"/>
  </si>
  <si>
    <t>ホリカワ</t>
    <phoneticPr fontId="2"/>
  </si>
  <si>
    <t>ツトム</t>
    <phoneticPr fontId="2"/>
  </si>
  <si>
    <t>271</t>
    <phoneticPr fontId="2"/>
  </si>
  <si>
    <t>0064</t>
    <phoneticPr fontId="2"/>
  </si>
  <si>
    <t>090</t>
    <phoneticPr fontId="2"/>
  </si>
  <si>
    <t>6033</t>
    <phoneticPr fontId="2"/>
  </si>
  <si>
    <t>松戸市上本郷１５ー１</t>
    <rPh sb="0" eb="10">
      <t>マツd</t>
    </rPh>
    <phoneticPr fontId="2"/>
  </si>
  <si>
    <t>270</t>
    <phoneticPr fontId="2"/>
  </si>
  <si>
    <t>2554</t>
    <phoneticPr fontId="2"/>
  </si>
  <si>
    <t>090</t>
    <phoneticPr fontId="2"/>
  </si>
  <si>
    <t>9848</t>
    <phoneticPr fontId="2"/>
  </si>
  <si>
    <t>2869</t>
    <phoneticPr fontId="2"/>
  </si>
  <si>
    <t>松戸市河原塚２１１−１６０</t>
    <rPh sb="0" eb="3">
      <t>マツd</t>
    </rPh>
    <rPh sb="3" eb="5">
      <t>カワラツ</t>
    </rPh>
    <rPh sb="5" eb="6">
      <t>ツカレ</t>
    </rPh>
    <phoneticPr fontId="2"/>
  </si>
  <si>
    <t>２７１</t>
    <phoneticPr fontId="2"/>
  </si>
  <si>
    <t>００６４</t>
    <phoneticPr fontId="2"/>
  </si>
  <si>
    <t>０９０</t>
    <phoneticPr fontId="2"/>
  </si>
  <si>
    <t>６０３３</t>
    <phoneticPr fontId="2"/>
  </si>
  <si>
    <t>中野</t>
    <phoneticPr fontId="2"/>
  </si>
  <si>
    <t>陽菜</t>
    <rPh sb="0" eb="1">
      <t>ヒ</t>
    </rPh>
    <rPh sb="1" eb="2">
      <t>ナ</t>
    </rPh>
    <phoneticPr fontId="2"/>
  </si>
  <si>
    <t>ナカノ</t>
    <phoneticPr fontId="2"/>
  </si>
  <si>
    <t>ヒナ</t>
    <phoneticPr fontId="2"/>
  </si>
  <si>
    <t>柏市立土南部小学校</t>
    <phoneticPr fontId="2"/>
  </si>
  <si>
    <t>森田</t>
    <rPh sb="0" eb="2">
      <t>モr</t>
    </rPh>
    <phoneticPr fontId="2"/>
  </si>
  <si>
    <t>絆那</t>
    <phoneticPr fontId="2"/>
  </si>
  <si>
    <t>流山市立流山小学校</t>
    <phoneticPr fontId="2"/>
  </si>
  <si>
    <t>河瀬</t>
    <phoneticPr fontId="2"/>
  </si>
  <si>
    <t>結奏</t>
    <phoneticPr fontId="2"/>
  </si>
  <si>
    <t>モリタ</t>
    <phoneticPr fontId="2"/>
  </si>
  <si>
    <t>ハンナ</t>
    <phoneticPr fontId="2"/>
  </si>
  <si>
    <t>カワセ</t>
    <phoneticPr fontId="2"/>
  </si>
  <si>
    <t>ユイカ</t>
    <phoneticPr fontId="2"/>
  </si>
  <si>
    <t>小島</t>
    <rPh sb="0" eb="2">
      <t>コジm</t>
    </rPh>
    <phoneticPr fontId="2"/>
  </si>
  <si>
    <t>愛夏</t>
    <rPh sb="0" eb="2">
      <t>アイ</t>
    </rPh>
    <phoneticPr fontId="2"/>
  </si>
  <si>
    <t>コジマ</t>
    <phoneticPr fontId="2"/>
  </si>
  <si>
    <t>マナ</t>
    <phoneticPr fontId="2"/>
  </si>
  <si>
    <t>松戸市立北部小学校</t>
    <phoneticPr fontId="2"/>
  </si>
  <si>
    <t>①</t>
    <phoneticPr fontId="2"/>
  </si>
  <si>
    <t>太田</t>
    <phoneticPr fontId="2"/>
  </si>
  <si>
    <t>のわ</t>
    <phoneticPr fontId="2"/>
  </si>
  <si>
    <t>オオタ</t>
    <phoneticPr fontId="2"/>
  </si>
  <si>
    <t>ノワ</t>
    <phoneticPr fontId="2"/>
  </si>
  <si>
    <t>松戸市立相模台小学校</t>
    <phoneticPr fontId="2"/>
  </si>
  <si>
    <t>深澤</t>
    <phoneticPr fontId="2"/>
  </si>
  <si>
    <t>穂野花</t>
    <phoneticPr fontId="2"/>
  </si>
  <si>
    <t>フカサワ</t>
    <phoneticPr fontId="2"/>
  </si>
  <si>
    <t>ホノカ</t>
    <phoneticPr fontId="2"/>
  </si>
  <si>
    <r>
      <rPr>
        <sz val="11"/>
        <color indexed="8"/>
        <rFont val="ＭＳ Ｐゴシック"/>
        <family val="3"/>
        <charset val="128"/>
      </rPr>
      <t>石川</t>
    </r>
    <phoneticPr fontId="2"/>
  </si>
  <si>
    <r>
      <rPr>
        <sz val="11"/>
        <color indexed="8"/>
        <rFont val="ＭＳ Ｐゴシック"/>
        <family val="3"/>
        <charset val="128"/>
      </rPr>
      <t>心美</t>
    </r>
    <phoneticPr fontId="2"/>
  </si>
  <si>
    <t>松戸市立松ヶ丘小学校</t>
    <phoneticPr fontId="2"/>
  </si>
  <si>
    <t>イシカワ</t>
    <phoneticPr fontId="2"/>
  </si>
  <si>
    <t>ココミ</t>
    <phoneticPr fontId="2"/>
  </si>
  <si>
    <t>森田</t>
    <rPh sb="0" eb="2">
      <t>モリタ</t>
    </rPh>
    <phoneticPr fontId="2"/>
  </si>
  <si>
    <t>結那</t>
    <phoneticPr fontId="2"/>
  </si>
  <si>
    <t>モリタ</t>
    <phoneticPr fontId="2"/>
  </si>
  <si>
    <t>ユウナ</t>
    <phoneticPr fontId="2"/>
  </si>
  <si>
    <t>島岡</t>
    <rPh sb="0" eb="2">
      <t>シマオk</t>
    </rPh>
    <phoneticPr fontId="2"/>
  </si>
  <si>
    <t>蘭</t>
    <rPh sb="0" eb="1">
      <t>ラン</t>
    </rPh>
    <phoneticPr fontId="2"/>
  </si>
  <si>
    <t>シマオカ</t>
    <phoneticPr fontId="2"/>
  </si>
  <si>
    <t>ラン</t>
    <phoneticPr fontId="2"/>
  </si>
  <si>
    <t>戸塚</t>
    <rPh sb="0" eb="2">
      <t>トツk</t>
    </rPh>
    <phoneticPr fontId="2"/>
  </si>
  <si>
    <t>望結</t>
    <phoneticPr fontId="2"/>
  </si>
  <si>
    <t>池田</t>
    <rPh sb="0" eb="2">
      <t>イケd</t>
    </rPh>
    <phoneticPr fontId="2"/>
  </si>
  <si>
    <t>風花</t>
    <phoneticPr fontId="2"/>
  </si>
  <si>
    <t>松戸市立六実第三小学校</t>
    <phoneticPr fontId="2"/>
  </si>
  <si>
    <t>イケダ</t>
    <phoneticPr fontId="2"/>
  </si>
  <si>
    <t>フウカ</t>
    <phoneticPr fontId="2"/>
  </si>
  <si>
    <t>金橋</t>
    <rPh sb="0" eb="2">
      <t>カナハシ</t>
    </rPh>
    <phoneticPr fontId="2"/>
  </si>
  <si>
    <t>未羅</t>
    <phoneticPr fontId="2"/>
  </si>
  <si>
    <t>カナハシ</t>
    <phoneticPr fontId="2"/>
  </si>
  <si>
    <t>ミラ</t>
    <phoneticPr fontId="2"/>
  </si>
  <si>
    <t>松戸市立上本郷第二小学校</t>
    <phoneticPr fontId="2"/>
  </si>
  <si>
    <t>５０８８</t>
    <phoneticPr fontId="2"/>
  </si>
  <si>
    <t>トツカ</t>
    <phoneticPr fontId="2"/>
  </si>
  <si>
    <t>ミユ</t>
    <phoneticPr fontId="2"/>
  </si>
  <si>
    <t>６年生最後の県大会、悔いの無いようみんなで繋いで頑張ります</t>
    <rPh sb="1" eb="3">
      <t>ネン</t>
    </rPh>
    <rPh sb="3" eb="6">
      <t>サイg</t>
    </rPh>
    <rPh sb="6" eb="9">
      <t>ケンタイカ</t>
    </rPh>
    <rPh sb="10" eb="17">
      <t>クイン</t>
    </rPh>
    <rPh sb="21" eb="24">
      <t>ツナ</t>
    </rPh>
    <rPh sb="24" eb="29">
      <t>ガンバr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</si>
</sst>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4">
    <xf numFmtId="0" fontId="0" fillId="0" borderId="0">
      <alignment vertical="center"/>
    </xf>
    <xf numFmtId="0" fontId="13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14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0" workbookViewId="0">
      <selection activeCell="AR44" sqref="AR44"/>
    </sheetView>
  </sheetViews>
  <sheetFormatPr baseColWidth="12" defaultColWidth="8.83203125" defaultRowHeight="17" x14ac:dyDescent="0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8.83203125" style="1"/>
  </cols>
  <sheetData>
    <row r="1" spans="1:51" ht="36" thickBot="1">
      <c r="A1" s="222" t="s">
        <v>115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</row>
    <row r="2" spans="1:51" ht="14.5" customHeight="1">
      <c r="A2" s="119" t="s">
        <v>121</v>
      </c>
      <c r="B2" s="120"/>
      <c r="C2" s="121" t="s">
        <v>133</v>
      </c>
      <c r="D2" s="122"/>
      <c r="E2" s="122"/>
      <c r="F2" s="122"/>
      <c r="G2" s="122"/>
      <c r="H2" s="122"/>
      <c r="I2" s="123"/>
      <c r="J2" s="93" t="s">
        <v>119</v>
      </c>
      <c r="K2" s="227"/>
      <c r="L2" s="227"/>
      <c r="M2" s="227"/>
      <c r="N2" s="227"/>
      <c r="O2" s="228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132</v>
      </c>
      <c r="D3" s="127"/>
      <c r="E3" s="127"/>
      <c r="F3" s="127"/>
      <c r="G3" s="127"/>
      <c r="H3" s="127"/>
      <c r="I3" s="128"/>
      <c r="J3" s="224" t="s">
        <v>91</v>
      </c>
      <c r="K3" s="225"/>
      <c r="L3" s="225"/>
      <c r="M3" s="225"/>
      <c r="N3" s="225"/>
      <c r="O3" s="226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7" t="s">
        <v>110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" customHeight="1">
      <c r="A4" s="236" t="s">
        <v>123</v>
      </c>
      <c r="B4" s="237"/>
      <c r="C4" s="229">
        <v>433698727</v>
      </c>
      <c r="D4" s="230"/>
      <c r="E4" s="230"/>
      <c r="F4" s="230"/>
      <c r="G4" s="230"/>
      <c r="H4" s="230"/>
      <c r="I4" s="231"/>
      <c r="J4" s="240" t="s">
        <v>117</v>
      </c>
      <c r="K4" s="241"/>
      <c r="L4" s="241"/>
      <c r="M4" s="241"/>
      <c r="N4" s="241"/>
      <c r="O4" s="242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238" t="s">
        <v>116</v>
      </c>
      <c r="B5" s="239"/>
      <c r="C5" s="232"/>
      <c r="D5" s="233"/>
      <c r="E5" s="233"/>
      <c r="F5" s="233"/>
      <c r="G5" s="233"/>
      <c r="H5" s="233"/>
      <c r="I5" s="234"/>
      <c r="J5" s="205">
        <v>21005</v>
      </c>
      <c r="K5" s="205"/>
      <c r="L5" s="205"/>
      <c r="M5" s="205"/>
      <c r="N5" s="205"/>
      <c r="O5" s="205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5"/>
      <c r="C6" s="148" t="s">
        <v>107</v>
      </c>
      <c r="D6" s="149"/>
      <c r="E6" s="150" t="s">
        <v>108</v>
      </c>
      <c r="F6" s="151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>
      <c r="A7" s="75"/>
      <c r="B7" s="145"/>
      <c r="C7" s="111" t="s">
        <v>139</v>
      </c>
      <c r="D7" s="112"/>
      <c r="E7" s="113" t="s">
        <v>140</v>
      </c>
      <c r="F7" s="114"/>
      <c r="G7" s="207">
        <v>508579672</v>
      </c>
      <c r="H7" s="207"/>
      <c r="I7" s="207"/>
      <c r="J7" s="207"/>
      <c r="K7" s="207"/>
      <c r="L7" s="207"/>
      <c r="M7" s="207">
        <v>342433</v>
      </c>
      <c r="N7" s="207"/>
      <c r="O7" s="207"/>
      <c r="P7" s="180" t="s">
        <v>7</v>
      </c>
      <c r="Q7" s="181"/>
      <c r="R7" s="147" t="s">
        <v>145</v>
      </c>
      <c r="S7" s="147"/>
      <c r="T7" s="147"/>
      <c r="U7" s="147"/>
      <c r="V7" s="30" t="s">
        <v>8</v>
      </c>
      <c r="W7" s="137" t="s">
        <v>146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147</v>
      </c>
      <c r="AM7" s="62"/>
      <c r="AN7" s="62"/>
      <c r="AO7" s="62"/>
      <c r="AP7" s="62"/>
      <c r="AQ7" s="62"/>
      <c r="AR7" s="62"/>
      <c r="AS7" s="39" t="s">
        <v>10</v>
      </c>
      <c r="AT7" s="56">
        <v>55</v>
      </c>
    </row>
    <row r="8" spans="1:51" ht="18" customHeight="1">
      <c r="A8" s="75"/>
      <c r="B8" s="145"/>
      <c r="C8" s="115" t="s">
        <v>137</v>
      </c>
      <c r="D8" s="116"/>
      <c r="E8" s="117" t="s">
        <v>138</v>
      </c>
      <c r="F8" s="118"/>
      <c r="G8" s="207"/>
      <c r="H8" s="207"/>
      <c r="I8" s="207"/>
      <c r="J8" s="207"/>
      <c r="K8" s="207"/>
      <c r="L8" s="207"/>
      <c r="M8" s="207"/>
      <c r="N8" s="207"/>
      <c r="O8" s="207"/>
      <c r="P8" s="139" t="s">
        <v>149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148</v>
      </c>
      <c r="AL8" s="64"/>
      <c r="AM8" s="64"/>
      <c r="AN8" s="64"/>
      <c r="AO8" s="40" t="s">
        <v>11</v>
      </c>
      <c r="AP8" s="64" t="s">
        <v>214</v>
      </c>
      <c r="AQ8" s="64"/>
      <c r="AR8" s="64"/>
      <c r="AS8" s="65"/>
      <c r="AT8" s="56"/>
    </row>
    <row r="9" spans="1:51" ht="14.5" customHeight="1">
      <c r="A9" s="75" t="s">
        <v>82</v>
      </c>
      <c r="B9" s="145"/>
      <c r="C9" s="111" t="s">
        <v>143</v>
      </c>
      <c r="D9" s="112"/>
      <c r="E9" s="113" t="s">
        <v>144</v>
      </c>
      <c r="F9" s="114"/>
      <c r="G9" s="207">
        <v>512395268</v>
      </c>
      <c r="H9" s="207"/>
      <c r="I9" s="207"/>
      <c r="J9" s="207"/>
      <c r="K9" s="207"/>
      <c r="L9" s="207"/>
      <c r="M9" s="207"/>
      <c r="N9" s="207"/>
      <c r="O9" s="207"/>
      <c r="P9" s="180" t="s">
        <v>7</v>
      </c>
      <c r="Q9" s="181"/>
      <c r="R9" s="147" t="s">
        <v>150</v>
      </c>
      <c r="S9" s="147"/>
      <c r="T9" s="147"/>
      <c r="U9" s="147"/>
      <c r="V9" s="30" t="s">
        <v>8</v>
      </c>
      <c r="W9" s="137" t="s">
        <v>151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152</v>
      </c>
      <c r="AM9" s="62"/>
      <c r="AN9" s="62"/>
      <c r="AO9" s="62"/>
      <c r="AP9" s="62"/>
      <c r="AQ9" s="62"/>
      <c r="AR9" s="62"/>
      <c r="AS9" s="39" t="s">
        <v>126</v>
      </c>
      <c r="AT9" s="57">
        <v>49</v>
      </c>
    </row>
    <row r="10" spans="1:51" ht="18" customHeight="1">
      <c r="A10" s="75"/>
      <c r="B10" s="145"/>
      <c r="C10" s="115" t="s">
        <v>141</v>
      </c>
      <c r="D10" s="116"/>
      <c r="E10" s="117" t="s">
        <v>142</v>
      </c>
      <c r="F10" s="118"/>
      <c r="G10" s="207"/>
      <c r="H10" s="207"/>
      <c r="I10" s="207"/>
      <c r="J10" s="207"/>
      <c r="K10" s="207"/>
      <c r="L10" s="207"/>
      <c r="M10" s="207"/>
      <c r="N10" s="207"/>
      <c r="O10" s="207"/>
      <c r="P10" s="139" t="s">
        <v>155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63" t="s">
        <v>153</v>
      </c>
      <c r="AL10" s="64"/>
      <c r="AM10" s="64"/>
      <c r="AN10" s="64"/>
      <c r="AO10" s="40" t="s">
        <v>127</v>
      </c>
      <c r="AP10" s="64" t="s">
        <v>154</v>
      </c>
      <c r="AQ10" s="64"/>
      <c r="AR10" s="64"/>
      <c r="AS10" s="65"/>
      <c r="AT10" s="57"/>
    </row>
    <row r="11" spans="1:51" ht="14.5" customHeight="1">
      <c r="A11" s="75" t="s">
        <v>83</v>
      </c>
      <c r="B11" s="145"/>
      <c r="C11" s="155"/>
      <c r="D11" s="112"/>
      <c r="E11" s="112"/>
      <c r="F11" s="114"/>
      <c r="G11" s="207"/>
      <c r="H11" s="207"/>
      <c r="I11" s="207"/>
      <c r="J11" s="207"/>
      <c r="K11" s="207"/>
      <c r="L11" s="207"/>
      <c r="M11" s="207"/>
      <c r="N11" s="207"/>
      <c r="O11" s="207"/>
      <c r="P11" s="180" t="s">
        <v>7</v>
      </c>
      <c r="Q11" s="181"/>
      <c r="R11" s="147"/>
      <c r="S11" s="147"/>
      <c r="T11" s="147"/>
      <c r="U11" s="147"/>
      <c r="V11" s="30" t="s">
        <v>8</v>
      </c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/>
      <c r="AM11" s="62"/>
      <c r="AN11" s="62"/>
      <c r="AO11" s="62"/>
      <c r="AP11" s="62"/>
      <c r="AQ11" s="62"/>
      <c r="AR11" s="62"/>
      <c r="AS11" s="39" t="s">
        <v>126</v>
      </c>
      <c r="AT11" s="57"/>
    </row>
    <row r="12" spans="1:51" ht="18" customHeight="1">
      <c r="A12" s="75"/>
      <c r="B12" s="145"/>
      <c r="C12" s="156"/>
      <c r="D12" s="116"/>
      <c r="E12" s="116"/>
      <c r="F12" s="118"/>
      <c r="G12" s="207"/>
      <c r="H12" s="207"/>
      <c r="I12" s="207"/>
      <c r="J12" s="207"/>
      <c r="K12" s="207"/>
      <c r="L12" s="207"/>
      <c r="M12" s="207"/>
      <c r="N12" s="207"/>
      <c r="O12" s="207"/>
      <c r="P12" s="139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63"/>
      <c r="AL12" s="64"/>
      <c r="AM12" s="64"/>
      <c r="AN12" s="64"/>
      <c r="AO12" s="40" t="s">
        <v>127</v>
      </c>
      <c r="AP12" s="64"/>
      <c r="AQ12" s="64"/>
      <c r="AR12" s="64"/>
      <c r="AS12" s="65"/>
      <c r="AT12" s="57"/>
    </row>
    <row r="13" spans="1:51" ht="15" customHeight="1">
      <c r="A13" s="75" t="s">
        <v>84</v>
      </c>
      <c r="B13" s="145"/>
      <c r="C13" s="155"/>
      <c r="D13" s="112"/>
      <c r="E13" s="112"/>
      <c r="F13" s="114"/>
      <c r="G13" s="210"/>
      <c r="H13" s="210"/>
      <c r="I13" s="210"/>
      <c r="J13" s="210"/>
      <c r="K13" s="210"/>
      <c r="L13" s="210"/>
      <c r="M13" s="210"/>
      <c r="N13" s="210"/>
      <c r="O13" s="210"/>
      <c r="P13" s="25"/>
      <c r="Q13" s="26"/>
      <c r="R13" s="166"/>
      <c r="S13" s="166"/>
      <c r="T13" s="166"/>
      <c r="U13" s="166"/>
      <c r="V13" s="27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41"/>
      <c r="AL13" s="159"/>
      <c r="AM13" s="159"/>
      <c r="AN13" s="159"/>
      <c r="AO13" s="159"/>
      <c r="AP13" s="159"/>
      <c r="AQ13" s="159"/>
      <c r="AR13" s="159"/>
      <c r="AS13" s="42"/>
      <c r="AT13" s="58"/>
    </row>
    <row r="14" spans="1:51" ht="18" customHeight="1">
      <c r="A14" s="75"/>
      <c r="B14" s="145"/>
      <c r="C14" s="156"/>
      <c r="D14" s="116"/>
      <c r="E14" s="116"/>
      <c r="F14" s="118"/>
      <c r="G14" s="210"/>
      <c r="H14" s="210"/>
      <c r="I14" s="210"/>
      <c r="J14" s="210"/>
      <c r="K14" s="210"/>
      <c r="L14" s="210"/>
      <c r="M14" s="210"/>
      <c r="N14" s="210"/>
      <c r="O14" s="210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3"/>
      <c r="AP14" s="164"/>
      <c r="AQ14" s="164"/>
      <c r="AR14" s="164"/>
      <c r="AS14" s="165"/>
      <c r="AT14" s="58"/>
    </row>
    <row r="15" spans="1:51" ht="15" customHeight="1">
      <c r="A15" s="211" t="s">
        <v>98</v>
      </c>
      <c r="B15" s="145"/>
      <c r="C15" s="111" t="s">
        <v>139</v>
      </c>
      <c r="D15" s="112"/>
      <c r="E15" s="113" t="s">
        <v>140</v>
      </c>
      <c r="F15" s="114"/>
      <c r="G15" s="210"/>
      <c r="H15" s="210"/>
      <c r="I15" s="210"/>
      <c r="J15" s="210"/>
      <c r="K15" s="210"/>
      <c r="L15" s="210"/>
      <c r="M15" s="210"/>
      <c r="N15" s="210"/>
      <c r="O15" s="210"/>
      <c r="P15" s="180" t="s">
        <v>7</v>
      </c>
      <c r="Q15" s="181"/>
      <c r="R15" s="147" t="s">
        <v>156</v>
      </c>
      <c r="S15" s="147"/>
      <c r="T15" s="147"/>
      <c r="U15" s="147"/>
      <c r="V15" s="29" t="s">
        <v>8</v>
      </c>
      <c r="W15" s="137" t="s">
        <v>157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158</v>
      </c>
      <c r="AM15" s="62"/>
      <c r="AN15" s="62"/>
      <c r="AO15" s="62"/>
      <c r="AP15" s="62"/>
      <c r="AQ15" s="62"/>
      <c r="AR15" s="62"/>
      <c r="AS15" s="39" t="s">
        <v>126</v>
      </c>
      <c r="AT15" s="57">
        <v>55</v>
      </c>
    </row>
    <row r="16" spans="1:51" ht="18" customHeight="1">
      <c r="A16" s="75"/>
      <c r="B16" s="145"/>
      <c r="C16" s="115" t="s">
        <v>137</v>
      </c>
      <c r="D16" s="116"/>
      <c r="E16" s="117" t="s">
        <v>138</v>
      </c>
      <c r="F16" s="118"/>
      <c r="G16" s="210"/>
      <c r="H16" s="210"/>
      <c r="I16" s="210"/>
      <c r="J16" s="210"/>
      <c r="K16" s="210"/>
      <c r="L16" s="210"/>
      <c r="M16" s="210"/>
      <c r="N16" s="210"/>
      <c r="O16" s="210"/>
      <c r="P16" s="139" t="s">
        <v>149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3" t="s">
        <v>159</v>
      </c>
      <c r="AL16" s="64"/>
      <c r="AM16" s="64"/>
      <c r="AN16" s="64"/>
      <c r="AO16" s="40" t="s">
        <v>127</v>
      </c>
      <c r="AP16" s="64" t="s">
        <v>214</v>
      </c>
      <c r="AQ16" s="64"/>
      <c r="AR16" s="64"/>
      <c r="AS16" s="65"/>
      <c r="AT16" s="57"/>
    </row>
    <row r="17" spans="1:46">
      <c r="A17" s="75" t="s">
        <v>0</v>
      </c>
      <c r="B17" s="145"/>
      <c r="C17" s="199" t="str">
        <f>IF(P16="","",P16)</f>
        <v>松戸市上本郷１５ー１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5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5" t="s">
        <v>1</v>
      </c>
      <c r="B19" s="145"/>
      <c r="C19" s="199" t="str">
        <f>IF(AL15="","",AL15&amp;"-"&amp;AK16&amp;"-"&amp;AP16)</f>
        <v>０９０-６０３３-５０８８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5"/>
      <c r="B20" s="145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5" t="s">
        <v>85</v>
      </c>
      <c r="B21" s="145"/>
      <c r="C21" s="220" t="s">
        <v>152</v>
      </c>
      <c r="D21" s="212"/>
      <c r="E21" s="212">
        <v>6033</v>
      </c>
      <c r="F21" s="212"/>
      <c r="G21" s="212">
        <v>5088</v>
      </c>
      <c r="H21" s="212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8"/>
      <c r="B22" s="235"/>
      <c r="C22" s="221"/>
      <c r="D22" s="213"/>
      <c r="E22" s="213"/>
      <c r="F22" s="213"/>
      <c r="G22" s="213"/>
      <c r="H22" s="213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" customHeight="1" thickBot="1">
      <c r="A23" s="208" t="s">
        <v>130</v>
      </c>
      <c r="B23" s="143" t="s">
        <v>86</v>
      </c>
      <c r="C23" s="200" t="s">
        <v>105</v>
      </c>
      <c r="D23" s="201"/>
      <c r="E23" s="202" t="s">
        <v>106</v>
      </c>
      <c r="F23" s="203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209"/>
      <c r="B24" s="145"/>
      <c r="C24" s="188" t="s">
        <v>103</v>
      </c>
      <c r="D24" s="189"/>
      <c r="E24" s="190" t="s">
        <v>104</v>
      </c>
      <c r="F24" s="191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7">
        <v>1</v>
      </c>
      <c r="B25" s="204" t="s">
        <v>179</v>
      </c>
      <c r="C25" s="111" t="s">
        <v>162</v>
      </c>
      <c r="D25" s="112"/>
      <c r="E25" s="113" t="s">
        <v>163</v>
      </c>
      <c r="F25" s="114"/>
      <c r="G25" s="98">
        <v>6</v>
      </c>
      <c r="H25" s="99"/>
      <c r="I25" s="102" t="s">
        <v>164</v>
      </c>
      <c r="J25" s="103"/>
      <c r="K25" s="103"/>
      <c r="L25" s="99"/>
      <c r="M25" s="98">
        <v>519046179</v>
      </c>
      <c r="N25" s="103"/>
      <c r="O25" s="99"/>
      <c r="P25" s="98">
        <v>152</v>
      </c>
      <c r="Q25" s="103"/>
      <c r="R25" s="103"/>
      <c r="S25" s="103"/>
      <c r="T25" s="105"/>
      <c r="U25" s="1"/>
      <c r="V25" s="1"/>
      <c r="W25" s="1"/>
      <c r="X25" s="1"/>
      <c r="Y25" s="214">
        <v>11</v>
      </c>
      <c r="Z25" s="215"/>
      <c r="AA25" s="215"/>
      <c r="AB25" s="215"/>
      <c r="AC25" s="215"/>
      <c r="AD25" s="215"/>
      <c r="AE25" s="215"/>
      <c r="AF25" s="215"/>
      <c r="AG25" s="21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08"/>
      <c r="B26" s="110"/>
      <c r="C26" s="115" t="s">
        <v>160</v>
      </c>
      <c r="D26" s="116"/>
      <c r="E26" s="117" t="s">
        <v>161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7"/>
      <c r="Z26" s="218"/>
      <c r="AA26" s="218"/>
      <c r="AB26" s="218"/>
      <c r="AC26" s="218"/>
      <c r="AD26" s="218"/>
      <c r="AE26" s="218"/>
      <c r="AF26" s="218"/>
      <c r="AG26" s="21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7">
        <v>2</v>
      </c>
      <c r="B27" s="109">
        <v>2</v>
      </c>
      <c r="C27" s="111" t="s">
        <v>170</v>
      </c>
      <c r="D27" s="112"/>
      <c r="E27" s="113" t="s">
        <v>171</v>
      </c>
      <c r="F27" s="114"/>
      <c r="G27" s="98">
        <v>6</v>
      </c>
      <c r="H27" s="99"/>
      <c r="I27" s="102" t="s">
        <v>167</v>
      </c>
      <c r="J27" s="103"/>
      <c r="K27" s="103"/>
      <c r="L27" s="99"/>
      <c r="M27" s="98">
        <v>521713779</v>
      </c>
      <c r="N27" s="103"/>
      <c r="O27" s="99"/>
      <c r="P27" s="98">
        <v>154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08"/>
      <c r="B28" s="110"/>
      <c r="C28" s="115" t="s">
        <v>165</v>
      </c>
      <c r="D28" s="116"/>
      <c r="E28" s="117" t="s">
        <v>166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7">
        <v>3</v>
      </c>
      <c r="B29" s="109">
        <v>3</v>
      </c>
      <c r="C29" s="111" t="s">
        <v>172</v>
      </c>
      <c r="D29" s="112"/>
      <c r="E29" s="113" t="s">
        <v>173</v>
      </c>
      <c r="F29" s="114"/>
      <c r="G29" s="98">
        <v>6</v>
      </c>
      <c r="H29" s="99"/>
      <c r="I29" s="102" t="s">
        <v>167</v>
      </c>
      <c r="J29" s="103"/>
      <c r="K29" s="103"/>
      <c r="L29" s="99"/>
      <c r="M29" s="98">
        <v>521713786</v>
      </c>
      <c r="N29" s="103"/>
      <c r="O29" s="99"/>
      <c r="P29" s="98">
        <v>160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08"/>
      <c r="B30" s="110"/>
      <c r="C30" s="115" t="s">
        <v>168</v>
      </c>
      <c r="D30" s="116"/>
      <c r="E30" s="117" t="s">
        <v>169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7">
        <v>4</v>
      </c>
      <c r="B31" s="109">
        <v>4</v>
      </c>
      <c r="C31" s="111" t="s">
        <v>176</v>
      </c>
      <c r="D31" s="112"/>
      <c r="E31" s="113" t="s">
        <v>177</v>
      </c>
      <c r="F31" s="114"/>
      <c r="G31" s="98">
        <v>5</v>
      </c>
      <c r="H31" s="99"/>
      <c r="I31" s="102" t="s">
        <v>178</v>
      </c>
      <c r="J31" s="103"/>
      <c r="K31" s="103"/>
      <c r="L31" s="99"/>
      <c r="M31" s="98">
        <v>518251444</v>
      </c>
      <c r="N31" s="103"/>
      <c r="O31" s="99"/>
      <c r="P31" s="98">
        <v>150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08"/>
      <c r="B32" s="110"/>
      <c r="C32" s="115" t="s">
        <v>174</v>
      </c>
      <c r="D32" s="116"/>
      <c r="E32" s="117" t="s">
        <v>175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7">
        <v>5</v>
      </c>
      <c r="B33" s="109">
        <v>5</v>
      </c>
      <c r="C33" s="111" t="s">
        <v>182</v>
      </c>
      <c r="D33" s="112"/>
      <c r="E33" s="113" t="s">
        <v>183</v>
      </c>
      <c r="F33" s="114"/>
      <c r="G33" s="98">
        <v>4</v>
      </c>
      <c r="H33" s="99"/>
      <c r="I33" s="102" t="s">
        <v>184</v>
      </c>
      <c r="J33" s="103"/>
      <c r="K33" s="103"/>
      <c r="L33" s="99"/>
      <c r="M33" s="98">
        <v>522264317</v>
      </c>
      <c r="N33" s="103"/>
      <c r="O33" s="99"/>
      <c r="P33" s="98">
        <v>141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08"/>
      <c r="B34" s="110"/>
      <c r="C34" s="115" t="s">
        <v>180</v>
      </c>
      <c r="D34" s="116"/>
      <c r="E34" s="117" t="s">
        <v>181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7">
        <v>6</v>
      </c>
      <c r="B35" s="109">
        <v>6</v>
      </c>
      <c r="C35" s="111" t="s">
        <v>187</v>
      </c>
      <c r="D35" s="112"/>
      <c r="E35" s="113" t="s">
        <v>188</v>
      </c>
      <c r="F35" s="114"/>
      <c r="G35" s="98">
        <v>4</v>
      </c>
      <c r="H35" s="99"/>
      <c r="I35" s="102" t="s">
        <v>184</v>
      </c>
      <c r="J35" s="103"/>
      <c r="K35" s="103"/>
      <c r="L35" s="99"/>
      <c r="M35" s="98">
        <v>522473092</v>
      </c>
      <c r="N35" s="103"/>
      <c r="O35" s="99"/>
      <c r="P35" s="98">
        <v>141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08"/>
      <c r="B36" s="110"/>
      <c r="C36" s="115" t="s">
        <v>185</v>
      </c>
      <c r="D36" s="116"/>
      <c r="E36" s="117" t="s">
        <v>186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7">
        <v>7</v>
      </c>
      <c r="B37" s="109">
        <v>7</v>
      </c>
      <c r="C37" s="111" t="s">
        <v>192</v>
      </c>
      <c r="D37" s="112"/>
      <c r="E37" s="113" t="s">
        <v>193</v>
      </c>
      <c r="F37" s="114"/>
      <c r="G37" s="98">
        <v>3</v>
      </c>
      <c r="H37" s="99"/>
      <c r="I37" s="102" t="s">
        <v>191</v>
      </c>
      <c r="J37" s="103"/>
      <c r="K37" s="103"/>
      <c r="L37" s="99"/>
      <c r="M37" s="98">
        <v>521795690</v>
      </c>
      <c r="N37" s="103"/>
      <c r="O37" s="99"/>
      <c r="P37" s="98">
        <v>130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08"/>
      <c r="B38" s="110"/>
      <c r="C38" s="156" t="s">
        <v>189</v>
      </c>
      <c r="D38" s="116"/>
      <c r="E38" s="116" t="s">
        <v>190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7">
        <v>8</v>
      </c>
      <c r="B39" s="109">
        <v>8</v>
      </c>
      <c r="C39" s="111" t="s">
        <v>196</v>
      </c>
      <c r="D39" s="112"/>
      <c r="E39" s="113" t="s">
        <v>197</v>
      </c>
      <c r="F39" s="114"/>
      <c r="G39" s="98">
        <v>3</v>
      </c>
      <c r="H39" s="99"/>
      <c r="I39" s="102" t="s">
        <v>167</v>
      </c>
      <c r="J39" s="103"/>
      <c r="K39" s="103"/>
      <c r="L39" s="99"/>
      <c r="M39" s="98">
        <v>521613499</v>
      </c>
      <c r="N39" s="103"/>
      <c r="O39" s="99"/>
      <c r="P39" s="98">
        <v>132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08"/>
      <c r="B40" s="110"/>
      <c r="C40" s="115" t="s">
        <v>194</v>
      </c>
      <c r="D40" s="116"/>
      <c r="E40" s="117" t="s">
        <v>195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7">
        <v>9</v>
      </c>
      <c r="B41" s="109">
        <v>9</v>
      </c>
      <c r="C41" s="111" t="s">
        <v>200</v>
      </c>
      <c r="D41" s="112"/>
      <c r="E41" s="113" t="s">
        <v>201</v>
      </c>
      <c r="F41" s="114"/>
      <c r="G41" s="98">
        <v>3</v>
      </c>
      <c r="H41" s="99"/>
      <c r="I41" s="102" t="s">
        <v>178</v>
      </c>
      <c r="J41" s="103"/>
      <c r="K41" s="103"/>
      <c r="L41" s="99"/>
      <c r="M41" s="98">
        <v>520465228</v>
      </c>
      <c r="N41" s="103"/>
      <c r="O41" s="99"/>
      <c r="P41" s="98">
        <v>128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08"/>
      <c r="B42" s="110"/>
      <c r="C42" s="115" t="s">
        <v>198</v>
      </c>
      <c r="D42" s="116"/>
      <c r="E42" s="117" t="s">
        <v>199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7">
        <v>10</v>
      </c>
      <c r="B43" s="109">
        <v>10</v>
      </c>
      <c r="C43" s="111" t="s">
        <v>215</v>
      </c>
      <c r="D43" s="112"/>
      <c r="E43" s="113" t="s">
        <v>216</v>
      </c>
      <c r="F43" s="114"/>
      <c r="G43" s="98">
        <v>4</v>
      </c>
      <c r="H43" s="99"/>
      <c r="I43" s="102" t="s">
        <v>184</v>
      </c>
      <c r="J43" s="103"/>
      <c r="K43" s="103"/>
      <c r="L43" s="99"/>
      <c r="M43" s="98">
        <v>522497104</v>
      </c>
      <c r="N43" s="103"/>
      <c r="O43" s="99"/>
      <c r="P43" s="98">
        <v>145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08"/>
      <c r="B44" s="110"/>
      <c r="C44" s="115" t="s">
        <v>202</v>
      </c>
      <c r="D44" s="116"/>
      <c r="E44" s="117" t="s">
        <v>203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7">
        <v>11</v>
      </c>
      <c r="B45" s="109">
        <v>11</v>
      </c>
      <c r="C45" s="111" t="s">
        <v>207</v>
      </c>
      <c r="D45" s="112"/>
      <c r="E45" s="113" t="s">
        <v>208</v>
      </c>
      <c r="F45" s="114"/>
      <c r="G45" s="98">
        <v>2</v>
      </c>
      <c r="H45" s="99"/>
      <c r="I45" s="102" t="s">
        <v>206</v>
      </c>
      <c r="J45" s="103"/>
      <c r="K45" s="103"/>
      <c r="L45" s="99"/>
      <c r="M45" s="98">
        <v>520869484</v>
      </c>
      <c r="N45" s="103"/>
      <c r="O45" s="99"/>
      <c r="P45" s="98">
        <v>125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08"/>
      <c r="B46" s="110"/>
      <c r="C46" s="115" t="s">
        <v>204</v>
      </c>
      <c r="D46" s="116"/>
      <c r="E46" s="117" t="s">
        <v>205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7">
        <v>12</v>
      </c>
      <c r="B47" s="109">
        <v>12</v>
      </c>
      <c r="C47" s="111" t="s">
        <v>211</v>
      </c>
      <c r="D47" s="112"/>
      <c r="E47" s="113" t="s">
        <v>212</v>
      </c>
      <c r="F47" s="114"/>
      <c r="G47" s="98">
        <v>2</v>
      </c>
      <c r="H47" s="99"/>
      <c r="I47" s="102" t="s">
        <v>213</v>
      </c>
      <c r="J47" s="103"/>
      <c r="K47" s="103"/>
      <c r="L47" s="99"/>
      <c r="M47" s="102">
        <v>520869507</v>
      </c>
      <c r="N47" s="103"/>
      <c r="O47" s="99"/>
      <c r="P47" s="98">
        <v>122</v>
      </c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193"/>
      <c r="B48" s="194"/>
      <c r="C48" s="195" t="s">
        <v>209</v>
      </c>
      <c r="D48" s="196"/>
      <c r="E48" s="197" t="s">
        <v>210</v>
      </c>
      <c r="F48" s="198"/>
      <c r="G48" s="177"/>
      <c r="H48" s="192"/>
      <c r="I48" s="177"/>
      <c r="J48" s="178"/>
      <c r="K48" s="178"/>
      <c r="L48" s="192"/>
      <c r="M48" s="177"/>
      <c r="N48" s="178"/>
      <c r="O48" s="192"/>
      <c r="P48" s="177"/>
      <c r="Q48" s="178"/>
      <c r="R48" s="178"/>
      <c r="S48" s="178"/>
      <c r="T48" s="17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2" t="s">
        <v>102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5" t="s">
        <v>217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"/>
      <c r="V55" s="59">
        <f>LEN(A55)</f>
        <v>29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4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J5" sqref="J5:Q5"/>
    </sheetView>
  </sheetViews>
  <sheetFormatPr baseColWidth="12" defaultColWidth="8.83203125" defaultRowHeight="17" x14ac:dyDescent="0"/>
  <cols>
    <col min="1" max="1" width="11" style="3" customWidth="1"/>
    <col min="2" max="2" width="27" style="3" customWidth="1"/>
    <col min="3" max="16384" width="8.83203125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8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8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女子</v>
      </c>
      <c r="I5" s="9">
        <f>入力!Y25</f>
        <v>11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21005</v>
      </c>
      <c r="B7" s="13" t="str">
        <f>IF(入力!C3="","",入力!C3)</f>
        <v>松戸ミライズバレーボールクラブ</v>
      </c>
      <c r="C7" s="13" t="str">
        <f>IF(入力!C2="","",入力!C2)</f>
        <v>マツドミライズバレーボールクラブ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上本郷</v>
      </c>
      <c r="T7" s="13"/>
      <c r="U7" s="13">
        <f>IF(入力!C4="","",入力!C4)</f>
        <v>433698727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入江</v>
      </c>
      <c r="D16" s="13" t="str">
        <f>IF(入力!E8="","",入力!E8)</f>
        <v>勝光</v>
      </c>
      <c r="E16" s="13" t="str">
        <f>IF(入力!C7="","",入力!C7)</f>
        <v>イリエ</v>
      </c>
      <c r="F16" s="13" t="str">
        <f>IF(入力!E7="","",入力!E7)</f>
        <v>マサミツ</v>
      </c>
      <c r="G16" s="13">
        <f>IF(入力!G7="","",入力!G7)</f>
        <v>508579672</v>
      </c>
      <c r="H16" s="13" t="str">
        <f>IF(入力!J7="","",入力!J7)</f>
        <v/>
      </c>
      <c r="I16" s="13">
        <f>IF(入力!M7="","",入力!M7)</f>
        <v>342433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271</v>
      </c>
      <c r="S16" s="13" t="str">
        <f>IF(入力!W7="","",入力!W7)</f>
        <v>0064</v>
      </c>
      <c r="T16" s="13" t="str">
        <f>IF(入力!P8="","",入力!P8)</f>
        <v>松戸市上本郷１５ー１</v>
      </c>
      <c r="U16" s="13" t="str">
        <f>IF(入力!AL7="","",入力!AL7)</f>
        <v>090</v>
      </c>
      <c r="V16" s="13" t="str">
        <f>IF(入力!AK8="","",入力!AK8)</f>
        <v>6033</v>
      </c>
      <c r="W16" s="13" t="str">
        <f>IF(入力!AP8="","",入力!AP8)</f>
        <v>５０８８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堀川</v>
      </c>
      <c r="D17" s="13" t="str">
        <f>IF(入力!E10="","",入力!E10)</f>
        <v>勤</v>
      </c>
      <c r="E17" s="13" t="str">
        <f>IF(入力!C9="","",入力!C9)</f>
        <v>ホリカワ</v>
      </c>
      <c r="F17" s="13" t="str">
        <f>IF(入力!E9="","",入力!E9)</f>
        <v>ツトム</v>
      </c>
      <c r="G17" s="13">
        <f>IF(入力!G9="","",入力!G9)</f>
        <v>512395268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2554</v>
      </c>
      <c r="T17" s="13" t="str">
        <f>IF(入力!P10="","",入力!P10)</f>
        <v>松戸市河原塚２１１−１６０</v>
      </c>
      <c r="U17" s="13" t="str">
        <f>IF(入力!AL9="","",入力!AL9)</f>
        <v>090</v>
      </c>
      <c r="V17" s="13" t="str">
        <f>IF(入力!AK10="","",入力!AK10)</f>
        <v>9848</v>
      </c>
      <c r="W17" s="13" t="str">
        <f>IF(入力!AP10="","",入力!AP10)</f>
        <v>2869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入江</v>
      </c>
      <c r="D22" s="13" t="str">
        <f>IF(入力!E16="","",入力!E16)</f>
        <v>勝光</v>
      </c>
      <c r="E22" s="13" t="str">
        <f>IF(入力!C15="","",入力!C15)</f>
        <v>イリエ</v>
      </c>
      <c r="F22" s="13" t="str">
        <f>IF(入力!E15="","",入力!E15)</f>
        <v>マサミツ</v>
      </c>
      <c r="G22" s="13"/>
      <c r="H22" s="13"/>
      <c r="I22" s="13"/>
      <c r="J22" s="13"/>
      <c r="K22" s="13"/>
      <c r="L22" s="13">
        <f>IF(入力!AT15="","",入力!AT15)</f>
        <v>55</v>
      </c>
      <c r="M22" s="13"/>
      <c r="N22" s="13" t="str">
        <f>IF(入力!C21="","",入力!C21)</f>
        <v>090</v>
      </c>
      <c r="O22" s="13">
        <f>IF(入力!E21="","",入力!E21)</f>
        <v>6033</v>
      </c>
      <c r="P22" s="13">
        <f>IF(入力!G21="","",入力!G21)</f>
        <v>5088</v>
      </c>
      <c r="Q22" s="13"/>
      <c r="R22" s="13" t="str">
        <f>IF(入力!R15="","",入力!R15)</f>
        <v>２７１</v>
      </c>
      <c r="S22" s="13" t="str">
        <f>IF(入力!W15="","",入力!W15)</f>
        <v>００６４</v>
      </c>
      <c r="T22" s="13" t="str">
        <f>IF(入力!P16="","",入力!P16)</f>
        <v>松戸市上本郷１５ー１</v>
      </c>
      <c r="U22" s="13" t="str">
        <f>IF(入力!AL15="","",入力!AL15)</f>
        <v>０９０</v>
      </c>
      <c r="V22" s="13" t="str">
        <f>IF(入力!AK16="","",入力!AK16)</f>
        <v>６０３３</v>
      </c>
      <c r="W22" s="13" t="str">
        <f>IF(入力!AP16="","",入力!AP16)</f>
        <v>５０８８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中野</v>
      </c>
      <c r="D24" s="54" t="str">
        <f>VLOOKUP($B$51,$A$53:$F$352,4)</f>
        <v>陽菜</v>
      </c>
      <c r="E24" s="54" t="str">
        <f>VLOOKUP($B$51,$A$53:$F$352,5)</f>
        <v>ナカノ</v>
      </c>
      <c r="F24" s="54" t="str">
        <f>VLOOKUP($B$51,$A$53:$F$352,6)</f>
        <v>ヒナ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中野</v>
      </c>
      <c r="D53" s="13" t="str">
        <f>IF(入力!E26="","",入力!E26)</f>
        <v>陽菜</v>
      </c>
      <c r="E53" s="13" t="str">
        <f>IF(入力!C25="","",入力!C25)</f>
        <v>ナカノ</v>
      </c>
      <c r="F53" s="13" t="str">
        <f>IF(入力!E25="","",入力!E25)</f>
        <v>ヒナ</v>
      </c>
      <c r="G53" s="13">
        <f>IF(入力!M25="","",入力!M25)</f>
        <v>519046179</v>
      </c>
      <c r="H53" s="13" t="str">
        <f>IF(入力!I25="","",入力!I25)</f>
        <v>柏市立土南部小学校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森田</v>
      </c>
      <c r="D54" s="13" t="str">
        <f>IF(入力!E28="","",入力!E28)</f>
        <v>絆那</v>
      </c>
      <c r="E54" s="13" t="str">
        <f>IF(入力!C27="","",入力!C27)</f>
        <v>モリタ</v>
      </c>
      <c r="F54" s="13" t="str">
        <f>IF(入力!E27="","",入力!E27)</f>
        <v>ハンナ</v>
      </c>
      <c r="G54" s="13">
        <f>IF(入力!M27="","",入力!M27)</f>
        <v>521713779</v>
      </c>
      <c r="H54" s="13" t="str">
        <f>IF(入力!I27="","",入力!I27)</f>
        <v>流山市立流山小学校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河瀬</v>
      </c>
      <c r="D55" s="13" t="str">
        <f>IF(入力!E30="","",入力!E30)</f>
        <v>結奏</v>
      </c>
      <c r="E55" s="13" t="str">
        <f>IF(入力!C29="","",入力!C29)</f>
        <v>カワセ</v>
      </c>
      <c r="F55" s="13" t="str">
        <f>IF(入力!E29="","",入力!E29)</f>
        <v>ユイカ</v>
      </c>
      <c r="G55" s="13">
        <f>IF(入力!M29="","",入力!M29)</f>
        <v>521713786</v>
      </c>
      <c r="H55" s="13" t="str">
        <f>IF(入力!I29="","",入力!I29)</f>
        <v>流山市立流山小学校</v>
      </c>
      <c r="I55" s="13">
        <f>IF(入力!G29="","",入力!G29)</f>
        <v>6</v>
      </c>
      <c r="J55" s="13">
        <f>IF(入力!P29="","",入力!P29)</f>
        <v>160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小島</v>
      </c>
      <c r="D56" s="13" t="str">
        <f>IF(入力!E32="","",入力!E32)</f>
        <v>愛夏</v>
      </c>
      <c r="E56" s="13" t="str">
        <f>IF(入力!C31="","",入力!C31)</f>
        <v>コジマ</v>
      </c>
      <c r="F56" s="13" t="str">
        <f>IF(入力!E31="","",入力!E31)</f>
        <v>マナ</v>
      </c>
      <c r="G56" s="13">
        <f>IF(入力!M31="","",入力!M31)</f>
        <v>518251444</v>
      </c>
      <c r="H56" s="13" t="str">
        <f>IF(入力!I31="","",入力!I31)</f>
        <v>松戸市立北部小学校</v>
      </c>
      <c r="I56" s="13">
        <f>IF(入力!G31="","",入力!G31)</f>
        <v>5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太田</v>
      </c>
      <c r="D57" s="13" t="str">
        <f>IF(入力!E34="","",入力!E34)</f>
        <v>のわ</v>
      </c>
      <c r="E57" s="13" t="str">
        <f>IF(入力!C33="","",入力!C33)</f>
        <v>オオタ</v>
      </c>
      <c r="F57" s="13" t="str">
        <f>IF(入力!E33="","",入力!E33)</f>
        <v>ノワ</v>
      </c>
      <c r="G57" s="13">
        <f>IF(入力!M33="","",入力!M33)</f>
        <v>522264317</v>
      </c>
      <c r="H57" s="13" t="str">
        <f>IF(入力!I33="","",入力!I33)</f>
        <v>松戸市立相模台小学校</v>
      </c>
      <c r="I57" s="13">
        <f>IF(入力!G33="","",入力!G33)</f>
        <v>4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深澤</v>
      </c>
      <c r="D58" s="13" t="str">
        <f>IF(入力!E36="","",入力!E36)</f>
        <v>穂野花</v>
      </c>
      <c r="E58" s="13" t="str">
        <f>IF(入力!C35="","",入力!C35)</f>
        <v>フカサワ</v>
      </c>
      <c r="F58" s="13" t="str">
        <f>IF(入力!E35="","",入力!E35)</f>
        <v>ホノカ</v>
      </c>
      <c r="G58" s="13">
        <f>IF(入力!M35="","",入力!M35)</f>
        <v>522473092</v>
      </c>
      <c r="H58" s="13" t="str">
        <f>IF(入力!I35="","",入力!I35)</f>
        <v>松戸市立相模台小学校</v>
      </c>
      <c r="I58" s="13">
        <f>IF(入力!G35="","",入力!G35)</f>
        <v>4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石川</v>
      </c>
      <c r="D59" s="13" t="str">
        <f>IF(入力!E38="","",入力!E38)</f>
        <v>心美</v>
      </c>
      <c r="E59" s="13" t="str">
        <f>IF(入力!C37="","",入力!C37)</f>
        <v>イシカワ</v>
      </c>
      <c r="F59" s="13" t="str">
        <f>IF(入力!E37="","",入力!E37)</f>
        <v>ココミ</v>
      </c>
      <c r="G59" s="13">
        <f>IF(入力!M37="","",入力!M37)</f>
        <v>521795690</v>
      </c>
      <c r="H59" s="13" t="str">
        <f>IF(入力!I37="","",入力!I37)</f>
        <v>松戸市立松ヶ丘小学校</v>
      </c>
      <c r="I59" s="13">
        <f>IF(入力!G37="","",入力!G37)</f>
        <v>3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森田</v>
      </c>
      <c r="D60" s="13" t="str">
        <f>IF(入力!E40="","",入力!E40)</f>
        <v>結那</v>
      </c>
      <c r="E60" s="13" t="str">
        <f>IF(入力!C39="","",入力!C39)</f>
        <v>モリタ</v>
      </c>
      <c r="F60" s="13" t="str">
        <f>IF(入力!E39="","",入力!E39)</f>
        <v>ユウナ</v>
      </c>
      <c r="G60" s="13">
        <f>IF(入力!M39="","",入力!M39)</f>
        <v>521613499</v>
      </c>
      <c r="H60" s="13" t="str">
        <f>IF(入力!I39="","",入力!I39)</f>
        <v>流山市立流山小学校</v>
      </c>
      <c r="I60" s="13">
        <f>IF(入力!G39="","",入力!G39)</f>
        <v>3</v>
      </c>
      <c r="J60" s="13">
        <f>IF(入力!P39="","",入力!P39)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島岡</v>
      </c>
      <c r="D61" s="13" t="str">
        <f>IF(入力!E42="","",入力!E42)</f>
        <v>蘭</v>
      </c>
      <c r="E61" s="13" t="str">
        <f>IF(入力!C41="","",入力!C41)</f>
        <v>シマオカ</v>
      </c>
      <c r="F61" s="13" t="str">
        <f>IF(入力!E41="","",入力!E41)</f>
        <v>ラン</v>
      </c>
      <c r="G61" s="13">
        <f>IF(入力!M41="","",入力!M41)</f>
        <v>520465228</v>
      </c>
      <c r="H61" s="13" t="str">
        <f>IF(入力!I41="","",入力!I41)</f>
        <v>松戸市立北部小学校</v>
      </c>
      <c r="I61" s="13">
        <f>IF(入力!G41="","",入力!G41)</f>
        <v>3</v>
      </c>
      <c r="J61" s="13">
        <f>IF(入力!P41="","",入力!P41)</f>
        <v>128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戸塚</v>
      </c>
      <c r="D62" s="13" t="str">
        <f>IF(入力!E44="","",入力!E44)</f>
        <v>望結</v>
      </c>
      <c r="E62" s="13" t="str">
        <f>IF(入力!C43="","",入力!C43)</f>
        <v>トツカ</v>
      </c>
      <c r="F62" s="13" t="str">
        <f>IF(入力!E43="","",入力!E43)</f>
        <v>ミユ</v>
      </c>
      <c r="G62" s="13">
        <f>IF(入力!M43="","",入力!M43)</f>
        <v>522497104</v>
      </c>
      <c r="H62" s="13" t="str">
        <f>IF(入力!I43="","",入力!I43)</f>
        <v>松戸市立相模台小学校</v>
      </c>
      <c r="I62" s="13">
        <f>IF(入力!G43="","",入力!G43)</f>
        <v>4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池田</v>
      </c>
      <c r="D63" s="13" t="str">
        <f>IF(入力!E46="","",入力!E46)</f>
        <v>風花</v>
      </c>
      <c r="E63" s="13" t="str">
        <f>IF(入力!C45="","",入力!C45)</f>
        <v>イケダ</v>
      </c>
      <c r="F63" s="13" t="str">
        <f>IF(入力!E45="","",入力!E45)</f>
        <v>フウカ</v>
      </c>
      <c r="G63" s="13">
        <f>IF(入力!M45="","",入力!M45)</f>
        <v>520869484</v>
      </c>
      <c r="H63" s="13" t="str">
        <f>IF(入力!I45="","",入力!I45)</f>
        <v>松戸市立六実第三小学校</v>
      </c>
      <c r="I63" s="13">
        <f>IF(入力!G45="","",入力!G45)</f>
        <v>2</v>
      </c>
      <c r="J63" s="13">
        <f>IF(入力!P45="","",入力!P45)</f>
        <v>125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金橋</v>
      </c>
      <c r="D64" s="13" t="str">
        <f>IF(入力!E48="","",入力!E48)</f>
        <v>未羅</v>
      </c>
      <c r="E64" s="13" t="str">
        <f>IF(入力!C47="","",入力!C47)</f>
        <v>カナハシ</v>
      </c>
      <c r="F64" s="13" t="str">
        <f>IF(入力!E47="","",入力!E47)</f>
        <v>ミラ</v>
      </c>
      <c r="G64" s="13">
        <f>IF(入力!M47="","",入力!M47)</f>
        <v>520869507</v>
      </c>
      <c r="H64" s="13" t="str">
        <f>IF(入力!I47="","",入力!I47)</f>
        <v>松戸市立上本郷第二小学校</v>
      </c>
      <c r="I64" s="13">
        <f>IF(入力!G47="","",入力!G47)</f>
        <v>2</v>
      </c>
      <c r="J64" s="13">
        <f>IF(入力!P47="","",入力!P47)</f>
        <v>122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masa</cp:lastModifiedBy>
  <cp:lastPrinted>2016-05-09T15:17:35Z</cp:lastPrinted>
  <dcterms:created xsi:type="dcterms:W3CDTF">2014-04-05T09:56:00Z</dcterms:created>
  <dcterms:modified xsi:type="dcterms:W3CDTF">2022-09-26T14:04:04Z</dcterms:modified>
</cp:coreProperties>
</file>