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6500" windowHeight="516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  <definedName name="_xlnm.Print_Area" localSheetId="3">関東申込書!$A$1:$O$54</definedName>
  </definedNames>
  <calcPr calcId="144525"/>
</workbook>
</file>

<file path=xl/sharedStrings.xml><?xml version="1.0" encoding="utf-8"?>
<sst xmlns="http://schemas.openxmlformats.org/spreadsheetml/2006/main" count="270">
  <si>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</si>
  <si>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</si>
  <si>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マツドミライズバレーボールクラブ</t>
  </si>
  <si>
    <r>
      <rPr>
        <sz val="11"/>
        <color theme="1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</si>
  <si>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</si>
  <si>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</si>
  <si>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</si>
  <si>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</si>
  <si>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</si>
  <si>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</si>
  <si>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r>
      <rPr>
        <sz val="16"/>
        <color rgb="FF000000"/>
        <rFont val="ＭＳ Ｐゴシック"/>
        <charset val="134"/>
      </rPr>
      <t>松戸</t>
    </r>
    <r>
      <rPr>
        <sz val="16"/>
        <color rgb="FF000000"/>
        <rFont val="ＭＳ ゴシック"/>
        <charset val="134"/>
      </rPr>
      <t>ミライズバレーボールクラブ</t>
    </r>
  </si>
  <si>
    <t>女子</t>
  </si>
  <si>
    <t>松戸市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</si>
  <si>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</si>
  <si>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</si>
  <si>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</si>
  <si>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</si>
  <si>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</si>
  <si>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</si>
  <si>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</si>
  <si>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</si>
  <si>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新京成</t>
  </si>
  <si>
    <t>上本郷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</si>
  <si>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</si>
  <si>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</si>
  <si>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</si>
  <si>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</si>
  <si>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</si>
  <si>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</si>
  <si>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</si>
  <si>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</si>
  <si>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</si>
  <si>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</si>
  <si>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</si>
  <si>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フジカネ</t>
  </si>
  <si>
    <t>ヒロシ</t>
  </si>
  <si>
    <t>0364207</t>
  </si>
  <si>
    <t>〒</t>
  </si>
  <si>
    <t>270</t>
  </si>
  <si>
    <t>―</t>
  </si>
  <si>
    <t>2261</t>
  </si>
  <si>
    <t>（</t>
  </si>
  <si>
    <t>047</t>
  </si>
  <si>
    <t>）</t>
  </si>
  <si>
    <t>藤兼</t>
  </si>
  <si>
    <t>寛</t>
  </si>
  <si>
    <t>松戸市常盤平3-6-2-303</t>
  </si>
  <si>
    <t>386</t>
  </si>
  <si>
    <t>2932</t>
  </si>
  <si>
    <r>
      <rPr>
        <sz val="11"/>
        <color indexed="8"/>
        <rFont val="ＭＳ Ｐゴシック"/>
        <charset val="128"/>
      </rPr>
      <t>コーチ</t>
    </r>
  </si>
  <si>
    <t>ホリカワ</t>
  </si>
  <si>
    <t>ツトム</t>
  </si>
  <si>
    <t>271</t>
  </si>
  <si>
    <t>堀川</t>
  </si>
  <si>
    <t>勤</t>
  </si>
  <si>
    <t>松戸市河原塚211-160</t>
  </si>
  <si>
    <t>392</t>
  </si>
  <si>
    <t>5113</t>
  </si>
  <si>
    <r>
      <rPr>
        <sz val="11"/>
        <color indexed="8"/>
        <rFont val="ＭＳ Ｐゴシック"/>
        <charset val="128"/>
      </rPr>
      <t>マネージャー</t>
    </r>
  </si>
  <si>
    <t>ミヤモト</t>
  </si>
  <si>
    <t>ヒサオ</t>
  </si>
  <si>
    <t>0092</t>
  </si>
  <si>
    <t>宮本</t>
  </si>
  <si>
    <t>久雄</t>
  </si>
  <si>
    <t>松戸市松戸2285-21</t>
  </si>
  <si>
    <t>361</t>
  </si>
  <si>
    <t>1150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</si>
  <si>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</si>
  <si>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</si>
  <si>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</si>
  <si>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</si>
  <si>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</si>
  <si>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81+90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</si>
  <si>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</si>
  <si>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</si>
  <si>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</si>
  <si>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</si>
  <si>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</si>
  <si>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</si>
  <si>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</si>
  <si>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</si>
  <si>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</si>
  <si>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</si>
  <si>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</si>
  <si>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</si>
  <si>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カナイ</t>
  </si>
  <si>
    <t>レイア</t>
  </si>
  <si>
    <t>松戸市立和名ヶ谷小学校</t>
  </si>
  <si>
    <t>金井</t>
  </si>
  <si>
    <t>玲蒼</t>
  </si>
  <si>
    <t>ユメカ</t>
  </si>
  <si>
    <t>松戸市立河原塚小学校</t>
  </si>
  <si>
    <t>夢花</t>
  </si>
  <si>
    <t>イワサキ</t>
  </si>
  <si>
    <t>ヒナノ</t>
  </si>
  <si>
    <t>松戸市立寒風台小学校</t>
  </si>
  <si>
    <t>岩崎</t>
  </si>
  <si>
    <t>日那乃</t>
  </si>
  <si>
    <t>セキグチ</t>
  </si>
  <si>
    <t>マイカ</t>
  </si>
  <si>
    <t>松戸市立常盤平第三小学校</t>
  </si>
  <si>
    <t>関口</t>
  </si>
  <si>
    <t>舞佳</t>
  </si>
  <si>
    <t>キャプテン</t>
  </si>
  <si>
    <t>ハタヤ</t>
  </si>
  <si>
    <t>ユキ</t>
  </si>
  <si>
    <t>松戸市立松飛台小学校</t>
  </si>
  <si>
    <t>畑家</t>
  </si>
  <si>
    <t>優樹</t>
  </si>
  <si>
    <t>サカオ</t>
  </si>
  <si>
    <t>コト</t>
  </si>
  <si>
    <t>松戸市立高木第二小学校</t>
  </si>
  <si>
    <t>阪尾</t>
  </si>
  <si>
    <t>瑚橙</t>
  </si>
  <si>
    <t>ホソイ</t>
  </si>
  <si>
    <t>リオ</t>
  </si>
  <si>
    <r>
      <rPr>
        <sz val="11"/>
        <color rgb="FF000000"/>
        <rFont val="ＭＳ Ｐゴシック"/>
        <charset val="134"/>
      </rPr>
      <t>松戸市立松</t>
    </r>
    <r>
      <rPr>
        <sz val="11"/>
        <color rgb="FF000000"/>
        <rFont val="ＭＳ ゴシック"/>
        <charset val="134"/>
      </rPr>
      <t>ヶ</t>
    </r>
    <r>
      <rPr>
        <sz val="11"/>
        <color rgb="FF000000"/>
        <rFont val="ＭＳ Ｐゴシック"/>
        <charset val="134"/>
      </rPr>
      <t>丘小学校</t>
    </r>
  </si>
  <si>
    <t>細井</t>
  </si>
  <si>
    <t>莉音</t>
  </si>
  <si>
    <t>キバヤシ</t>
  </si>
  <si>
    <t>カノン</t>
  </si>
  <si>
    <t>松戸市立相模台小学校</t>
  </si>
  <si>
    <t>木林</t>
  </si>
  <si>
    <t>桂音</t>
  </si>
  <si>
    <t>タナカ</t>
  </si>
  <si>
    <t>ココア</t>
  </si>
  <si>
    <t xml:space="preserve"> 田中</t>
  </si>
  <si>
    <t xml:space="preserve"> 心海</t>
  </si>
  <si>
    <t>ニシマキ</t>
  </si>
  <si>
    <t>アンズ</t>
  </si>
  <si>
    <t>西牧</t>
  </si>
  <si>
    <t>杏</t>
  </si>
  <si>
    <t>タカハシ</t>
  </si>
  <si>
    <t>リイ</t>
  </si>
  <si>
    <r>
      <rPr>
        <sz val="11"/>
        <color rgb="FF000000"/>
        <rFont val="ＭＳ Ｐゴシック"/>
        <charset val="134"/>
      </rPr>
      <t>松戸市立和名</t>
    </r>
    <r>
      <rPr>
        <sz val="11"/>
        <color rgb="FF000000"/>
        <rFont val="ＭＳ ゴシック"/>
        <charset val="134"/>
      </rPr>
      <t>ヶ</t>
    </r>
    <r>
      <rPr>
        <sz val="11"/>
        <color rgb="FF000000"/>
        <rFont val="ＭＳ Ｐゴシック"/>
        <charset val="134"/>
      </rPr>
      <t>谷小学校</t>
    </r>
  </si>
  <si>
    <t>高橋</t>
  </si>
  <si>
    <t>里衣</t>
  </si>
  <si>
    <t>シトウ</t>
  </si>
  <si>
    <t>リオコ</t>
  </si>
  <si>
    <t>松戸市立北部小学校</t>
  </si>
  <si>
    <t>市東</t>
  </si>
  <si>
    <t>里緒子</t>
  </si>
  <si>
    <t>ヒラハラ</t>
  </si>
  <si>
    <t>コスズ</t>
  </si>
  <si>
    <t>平原</t>
  </si>
  <si>
    <t>小鈴</t>
  </si>
  <si>
    <t>カワカミ</t>
  </si>
  <si>
    <t>マオ</t>
  </si>
  <si>
    <t>河上</t>
  </si>
  <si>
    <t>茉央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</si>
  <si>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</si>
  <si>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</si>
  <si>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今期で7期目に突入し、大きな会場での大会・試合にも慣れた感じがします。今年度最後の県小連公式戦では、今までの練習・遠征の集大成として、皆さんの眼に強く焼き付けられる様な全力・粘りのプレーを魅せる事でしょう。試合中は笑顔で楽しくを実践します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</si>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</sst>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_ * #,##0_ ;_ * \-#,##0_ ;_ * &quot;-&quot;??_ ;_ @_ "/>
    <numFmt numFmtId="178" formatCode="_-&quot;\&quot;* #,##0_-\ ;\-&quot;\&quot;* #,##0_-\ ;_-&quot;\&quot;* &quot;-&quot;??_-\ ;_-@_-"/>
    <numFmt numFmtId="179" formatCode="0_ &quot;冊&quot;"/>
    <numFmt numFmtId="43" formatCode="_ * #,##0.00_ ;_ * \-#,##0.00_ ;_ * &quot;-&quot;??_ ;_ @_ "/>
    <numFmt numFmtId="180" formatCode="_-&quot;\&quot;* #,##0.00_-\ ;\-&quot;\&quot;* #,##0.00_-\ ;_-&quot;\&quot;* &quot;-&quot;??_-\ ;_-@_-"/>
  </numFmts>
  <fonts count="62">
    <font>
      <sz val="11"/>
      <color theme="1"/>
      <name val="Calibri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1"/>
      <color rgb="FF000000"/>
      <name val="ＭＳ Ｐゴシック"/>
      <charset val="134"/>
    </font>
    <font>
      <sz val="11"/>
      <color rgb="FF000000"/>
      <name val="ＭＳ ゴシック"/>
      <charset val="134"/>
    </font>
    <font>
      <sz val="11"/>
      <color rgb="FF000000"/>
      <name val="SimSun"/>
      <charset val="134"/>
    </font>
    <font>
      <sz val="8"/>
      <color rgb="FF000000"/>
      <name val="ＭＳ Ｐゴシック"/>
      <charset val="134"/>
    </font>
    <font>
      <sz val="16"/>
      <color indexed="8"/>
      <name val="ＪＳＰ明朝"/>
      <charset val="128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  <font>
      <sz val="16"/>
      <color rgb="FF000000"/>
      <name val="ＭＳ ゴシック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177" fontId="39" fillId="0" borderId="0" applyFont="0" applyFill="0" applyBorder="0" applyAlignment="0" applyProtection="0">
      <alignment vertical="center"/>
    </xf>
    <xf numFmtId="178" fontId="39" fillId="0" borderId="0" applyFont="0" applyFill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180" fontId="39" fillId="0" borderId="0" applyFont="0" applyFill="0" applyBorder="0" applyAlignment="0" applyProtection="0">
      <alignment vertical="center"/>
    </xf>
    <xf numFmtId="0" fontId="37" fillId="8" borderId="83" applyNumberFormat="0" applyAlignment="0" applyProtection="0">
      <alignment vertical="center"/>
    </xf>
    <xf numFmtId="0" fontId="40" fillId="0" borderId="84" applyNumberFormat="0" applyFill="0" applyAlignment="0" applyProtection="0">
      <alignment vertical="center"/>
    </xf>
    <xf numFmtId="0" fontId="39" fillId="9" borderId="86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2" fillId="0" borderId="84" applyNumberFormat="0" applyFill="0" applyAlignment="0" applyProtection="0">
      <alignment vertical="center"/>
    </xf>
    <xf numFmtId="0" fontId="41" fillId="0" borderId="85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10" borderId="87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8" fillId="13" borderId="88" applyNumberFormat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51" fillId="13" borderId="87" applyNumberFormat="0" applyAlignment="0" applyProtection="0">
      <alignment vertical="center"/>
    </xf>
    <xf numFmtId="0" fontId="0" fillId="0" borderId="0">
      <alignment vertical="center"/>
    </xf>
    <xf numFmtId="0" fontId="52" fillId="0" borderId="89" applyNumberFormat="0" applyFill="0" applyAlignment="0" applyProtection="0">
      <alignment vertical="center"/>
    </xf>
    <xf numFmtId="0" fontId="53" fillId="0" borderId="90" applyNumberFormat="0" applyFill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</cellStyleXfs>
  <cellXfs count="446">
    <xf numFmtId="0" fontId="0" fillId="0" borderId="0" xfId="27">
      <alignment vertical="center"/>
    </xf>
    <xf numFmtId="0" fontId="1" fillId="0" borderId="0" xfId="40" applyAlignment="1">
      <alignment vertical="center" shrinkToFit="1"/>
    </xf>
    <xf numFmtId="0" fontId="1" fillId="0" borderId="0" xfId="40" applyAlignment="1">
      <alignment horizontal="center" vertical="center" shrinkToFit="1"/>
    </xf>
    <xf numFmtId="0" fontId="1" fillId="2" borderId="1" xfId="40" applyFill="1" applyBorder="1" applyAlignment="1">
      <alignment vertical="center" shrinkToFit="1"/>
    </xf>
    <xf numFmtId="0" fontId="1" fillId="2" borderId="2" xfId="40" applyFill="1" applyBorder="1" applyAlignment="1">
      <alignment vertical="center" shrinkToFit="1"/>
    </xf>
    <xf numFmtId="0" fontId="1" fillId="2" borderId="3" xfId="40" applyFill="1" applyBorder="1" applyAlignment="1">
      <alignment vertical="center" shrinkToFit="1"/>
    </xf>
    <xf numFmtId="2" fontId="1" fillId="0" borderId="0" xfId="40" applyNumberFormat="1" applyAlignment="1">
      <alignment vertical="center" shrinkToFit="1"/>
    </xf>
    <xf numFmtId="2" fontId="1" fillId="0" borderId="4" xfId="40" applyNumberFormat="1" applyBorder="1" applyAlignment="1">
      <alignment vertical="center" shrinkToFit="1"/>
    </xf>
    <xf numFmtId="0" fontId="1" fillId="0" borderId="5" xfId="40" applyBorder="1" applyAlignment="1">
      <alignment vertical="center" shrinkToFit="1"/>
    </xf>
    <xf numFmtId="14" fontId="1" fillId="0" borderId="6" xfId="40" applyNumberFormat="1" applyBorder="1" applyAlignment="1">
      <alignment vertical="center" shrinkToFit="1"/>
    </xf>
    <xf numFmtId="14" fontId="1" fillId="0" borderId="0" xfId="40" applyNumberFormat="1" applyAlignment="1">
      <alignment vertical="center" shrinkToFit="1"/>
    </xf>
    <xf numFmtId="0" fontId="1" fillId="2" borderId="7" xfId="40" applyFill="1" applyBorder="1" applyAlignment="1">
      <alignment horizontal="center" vertical="center" shrinkToFit="1"/>
    </xf>
    <xf numFmtId="0" fontId="1" fillId="2" borderId="8" xfId="40" applyFill="1" applyBorder="1" applyAlignment="1">
      <alignment horizontal="center" vertical="center" shrinkToFit="1"/>
    </xf>
    <xf numFmtId="0" fontId="1" fillId="2" borderId="9" xfId="40" applyFill="1" applyBorder="1" applyAlignment="1">
      <alignment horizontal="center" vertical="center" shrinkToFit="1"/>
    </xf>
    <xf numFmtId="0" fontId="1" fillId="0" borderId="10" xfId="40" applyBorder="1" applyAlignment="1">
      <alignment horizontal="center" vertical="center" wrapText="1" shrinkToFit="1"/>
    </xf>
    <xf numFmtId="0" fontId="1" fillId="0" borderId="11" xfId="40" applyBorder="1" applyAlignment="1">
      <alignment horizontal="center" vertical="center" wrapText="1" shrinkToFit="1"/>
    </xf>
    <xf numFmtId="0" fontId="1" fillId="0" borderId="12" xfId="40" applyBorder="1" applyAlignment="1">
      <alignment horizontal="center" vertical="center" wrapText="1" shrinkToFit="1"/>
    </xf>
    <xf numFmtId="0" fontId="1" fillId="0" borderId="13" xfId="40" applyBorder="1" applyAlignment="1">
      <alignment vertical="center" shrinkToFit="1"/>
    </xf>
    <xf numFmtId="0" fontId="1" fillId="0" borderId="14" xfId="40" applyBorder="1" applyAlignment="1">
      <alignment vertical="center" shrinkToFit="1"/>
    </xf>
    <xf numFmtId="0" fontId="1" fillId="0" borderId="4" xfId="40" applyBorder="1" applyAlignment="1">
      <alignment vertical="center" shrinkToFit="1"/>
    </xf>
    <xf numFmtId="0" fontId="1" fillId="0" borderId="0" xfId="40" applyBorder="1" applyAlignment="1">
      <alignment vertical="center" shrinkToFit="1"/>
    </xf>
    <xf numFmtId="0" fontId="1" fillId="3" borderId="13" xfId="40" applyFill="1" applyBorder="1" applyAlignment="1">
      <alignment vertical="center" shrinkToFit="1"/>
    </xf>
    <xf numFmtId="0" fontId="1" fillId="3" borderId="14" xfId="40" applyFill="1" applyBorder="1" applyAlignment="1">
      <alignment vertical="center" shrinkToFit="1"/>
    </xf>
    <xf numFmtId="0" fontId="1" fillId="0" borderId="15" xfId="40" applyBorder="1" applyAlignment="1">
      <alignment vertical="center" shrinkToFit="1"/>
    </xf>
    <xf numFmtId="0" fontId="1" fillId="0" borderId="16" xfId="40" applyBorder="1" applyAlignment="1">
      <alignment vertical="center" shrinkToFit="1"/>
    </xf>
    <xf numFmtId="0" fontId="1" fillId="2" borderId="17" xfId="40" applyFont="1" applyFill="1" applyBorder="1" applyAlignment="1">
      <alignment vertical="center" shrinkToFit="1"/>
    </xf>
    <xf numFmtId="0" fontId="1" fillId="0" borderId="18" xfId="40" applyBorder="1" applyAlignment="1">
      <alignment vertical="center" shrinkToFit="1"/>
    </xf>
    <xf numFmtId="0" fontId="1" fillId="2" borderId="19" xfId="40" applyFill="1" applyBorder="1" applyAlignment="1">
      <alignment vertical="center" shrinkToFit="1"/>
    </xf>
    <xf numFmtId="0" fontId="1" fillId="2" borderId="20" xfId="40" applyFill="1" applyBorder="1" applyAlignment="1">
      <alignment vertical="center" shrinkToFit="1"/>
    </xf>
    <xf numFmtId="0" fontId="1" fillId="2" borderId="21" xfId="40" applyFill="1" applyBorder="1" applyAlignment="1">
      <alignment horizontal="center" vertical="center" shrinkToFit="1"/>
    </xf>
    <xf numFmtId="0" fontId="1" fillId="0" borderId="22" xfId="40" applyBorder="1" applyAlignment="1">
      <alignment horizontal="left" vertical="top" shrinkToFit="1"/>
    </xf>
    <xf numFmtId="0" fontId="1" fillId="0" borderId="11" xfId="40" applyBorder="1" applyAlignment="1">
      <alignment horizontal="left" vertical="top" shrinkToFit="1"/>
    </xf>
    <xf numFmtId="0" fontId="1" fillId="0" borderId="12" xfId="40" applyBorder="1" applyAlignment="1">
      <alignment horizontal="left" vertical="top" shrinkToFit="1"/>
    </xf>
    <xf numFmtId="0" fontId="1" fillId="2" borderId="2" xfId="40" applyFont="1" applyFill="1" applyBorder="1" applyAlignment="1">
      <alignment vertical="center" shrinkToFit="1"/>
    </xf>
    <xf numFmtId="0" fontId="1" fillId="0" borderId="23" xfId="40" applyBorder="1" applyAlignment="1">
      <alignment vertical="center" shrinkToFit="1"/>
    </xf>
    <xf numFmtId="0" fontId="1" fillId="0" borderId="6" xfId="40" applyBorder="1" applyAlignment="1">
      <alignment vertical="center" shrinkToFit="1"/>
    </xf>
    <xf numFmtId="0" fontId="2" fillId="0" borderId="0" xfId="27" applyFont="1">
      <alignment vertical="center"/>
    </xf>
    <xf numFmtId="0" fontId="3" fillId="0" borderId="0" xfId="27" applyFont="1" applyAlignment="1">
      <alignment horizontal="center" vertical="center"/>
    </xf>
    <xf numFmtId="0" fontId="2" fillId="0" borderId="14" xfId="27" applyFont="1" applyBorder="1" applyAlignment="1">
      <alignment horizontal="center" vertical="center"/>
    </xf>
    <xf numFmtId="0" fontId="4" fillId="0" borderId="14" xfId="27" applyFont="1" applyBorder="1" applyAlignment="1">
      <alignment horizontal="center" vertical="center"/>
    </xf>
    <xf numFmtId="0" fontId="4" fillId="0" borderId="24" xfId="27" applyFont="1" applyBorder="1" applyAlignment="1">
      <alignment horizontal="center" vertical="center" wrapText="1"/>
    </xf>
    <xf numFmtId="0" fontId="4" fillId="0" borderId="25" xfId="27" applyFont="1" applyBorder="1" applyAlignment="1">
      <alignment horizontal="center" vertical="center" wrapText="1"/>
    </xf>
    <xf numFmtId="0" fontId="4" fillId="0" borderId="26" xfId="27" applyFont="1" applyBorder="1" applyAlignment="1">
      <alignment horizontal="center" vertical="center" wrapText="1"/>
    </xf>
    <xf numFmtId="0" fontId="4" fillId="0" borderId="27" xfId="27" applyFont="1" applyBorder="1" applyAlignment="1">
      <alignment horizontal="center" vertical="center" wrapText="1"/>
    </xf>
    <xf numFmtId="0" fontId="4" fillId="0" borderId="24" xfId="27" applyFont="1" applyBorder="1" applyAlignment="1">
      <alignment horizontal="center" vertical="center"/>
    </xf>
    <xf numFmtId="0" fontId="4" fillId="0" borderId="25" xfId="27" applyFont="1" applyBorder="1" applyAlignment="1">
      <alignment horizontal="center" vertical="center"/>
    </xf>
    <xf numFmtId="0" fontId="5" fillId="0" borderId="14" xfId="27" applyFont="1" applyBorder="1" applyAlignment="1">
      <alignment horizontal="center" vertical="center"/>
    </xf>
    <xf numFmtId="0" fontId="4" fillId="0" borderId="16" xfId="27" applyFont="1" applyBorder="1" applyAlignment="1">
      <alignment horizontal="center" vertical="center"/>
    </xf>
    <xf numFmtId="0" fontId="4" fillId="0" borderId="0" xfId="27" applyFont="1" applyBorder="1" applyAlignment="1">
      <alignment horizontal="center" vertical="center"/>
    </xf>
    <xf numFmtId="0" fontId="6" fillId="0" borderId="14" xfId="27" applyFont="1" applyBorder="1" applyAlignment="1">
      <alignment horizontal="center" vertical="center"/>
    </xf>
    <xf numFmtId="0" fontId="4" fillId="0" borderId="26" xfId="27" applyFont="1" applyBorder="1" applyAlignment="1">
      <alignment horizontal="center" vertical="center"/>
    </xf>
    <xf numFmtId="0" fontId="4" fillId="0" borderId="27" xfId="27" applyFont="1" applyBorder="1" applyAlignment="1">
      <alignment horizontal="center" vertical="center"/>
    </xf>
    <xf numFmtId="0" fontId="4" fillId="4" borderId="14" xfId="27" applyFont="1" applyFill="1" applyBorder="1" applyAlignment="1">
      <alignment horizontal="center" vertical="center"/>
    </xf>
    <xf numFmtId="0" fontId="7" fillId="0" borderId="28" xfId="27" applyFont="1" applyBorder="1" applyAlignment="1">
      <alignment horizontal="center" vertical="center"/>
    </xf>
    <xf numFmtId="0" fontId="4" fillId="0" borderId="29" xfId="27" applyFont="1" applyBorder="1" applyAlignment="1">
      <alignment horizontal="center" vertical="center"/>
    </xf>
    <xf numFmtId="0" fontId="4" fillId="0" borderId="25" xfId="27" applyFont="1" applyBorder="1" applyAlignment="1">
      <alignment vertical="center"/>
    </xf>
    <xf numFmtId="0" fontId="4" fillId="0" borderId="28" xfId="27" applyFont="1" applyBorder="1" applyAlignment="1">
      <alignment vertical="center"/>
    </xf>
    <xf numFmtId="0" fontId="8" fillId="0" borderId="27" xfId="27" applyFont="1" applyBorder="1" applyAlignment="1">
      <alignment horizontal="right" vertical="center" shrinkToFit="1"/>
    </xf>
    <xf numFmtId="0" fontId="8" fillId="0" borderId="29" xfId="27" applyFont="1" applyBorder="1" applyAlignment="1">
      <alignment horizontal="right" vertical="center" shrinkToFit="1"/>
    </xf>
    <xf numFmtId="0" fontId="9" fillId="0" borderId="0" xfId="27" applyFont="1" applyAlignment="1">
      <alignment vertical="center"/>
    </xf>
    <xf numFmtId="0" fontId="10" fillId="0" borderId="0" xfId="27" applyFont="1" applyAlignment="1">
      <alignment horizontal="center" vertical="center"/>
    </xf>
    <xf numFmtId="0" fontId="0" fillId="0" borderId="0" xfId="27" applyBorder="1">
      <alignment vertical="center"/>
    </xf>
    <xf numFmtId="0" fontId="11" fillId="0" borderId="0" xfId="27" applyFont="1" applyBorder="1">
      <alignment vertical="center"/>
    </xf>
    <xf numFmtId="0" fontId="12" fillId="0" borderId="24" xfId="27" applyFont="1" applyBorder="1" applyAlignment="1">
      <alignment horizontal="center" vertical="center"/>
    </xf>
    <xf numFmtId="0" fontId="12" fillId="0" borderId="25" xfId="27" applyFont="1" applyBorder="1" applyAlignment="1">
      <alignment horizontal="center" vertical="center"/>
    </xf>
    <xf numFmtId="0" fontId="12" fillId="0" borderId="16" xfId="27" applyFont="1" applyBorder="1" applyAlignment="1">
      <alignment horizontal="center" vertical="center"/>
    </xf>
    <xf numFmtId="0" fontId="12" fillId="0" borderId="0" xfId="27" applyFont="1" applyBorder="1" applyAlignment="1">
      <alignment horizontal="center" vertical="center"/>
    </xf>
    <xf numFmtId="0" fontId="12" fillId="0" borderId="26" xfId="27" applyFont="1" applyBorder="1" applyAlignment="1">
      <alignment horizontal="center" vertical="center"/>
    </xf>
    <xf numFmtId="0" fontId="12" fillId="0" borderId="27" xfId="27" applyFont="1" applyBorder="1" applyAlignment="1">
      <alignment horizontal="center" vertical="center"/>
    </xf>
    <xf numFmtId="0" fontId="13" fillId="0" borderId="0" xfId="27" applyFont="1">
      <alignment vertical="center"/>
    </xf>
    <xf numFmtId="0" fontId="13" fillId="0" borderId="24" xfId="27" applyFont="1" applyBorder="1" applyAlignment="1">
      <alignment horizontal="center" vertical="center"/>
    </xf>
    <xf numFmtId="0" fontId="13" fillId="0" borderId="16" xfId="27" applyFont="1" applyBorder="1" applyAlignment="1">
      <alignment horizontal="center" vertical="center"/>
    </xf>
    <xf numFmtId="0" fontId="14" fillId="0" borderId="0" xfId="27" applyFont="1">
      <alignment vertical="center"/>
    </xf>
    <xf numFmtId="0" fontId="13" fillId="0" borderId="26" xfId="27" applyFont="1" applyBorder="1" applyAlignment="1">
      <alignment horizontal="center" vertical="center"/>
    </xf>
    <xf numFmtId="0" fontId="11" fillId="0" borderId="30" xfId="27" applyFont="1" applyBorder="1" applyAlignment="1">
      <alignment horizontal="center" vertical="center" wrapText="1"/>
    </xf>
    <xf numFmtId="0" fontId="11" fillId="0" borderId="31" xfId="27" applyFont="1" applyBorder="1" applyAlignment="1">
      <alignment horizontal="center" vertical="center"/>
    </xf>
    <xf numFmtId="0" fontId="11" fillId="0" borderId="32" xfId="27" applyFont="1" applyBorder="1" applyAlignment="1">
      <alignment horizontal="center" vertical="center"/>
    </xf>
    <xf numFmtId="0" fontId="15" fillId="0" borderId="33" xfId="27" applyFont="1" applyBorder="1" applyAlignment="1">
      <alignment horizontal="center" vertical="center"/>
    </xf>
    <xf numFmtId="0" fontId="11" fillId="0" borderId="34" xfId="27" applyFont="1" applyBorder="1" applyAlignment="1">
      <alignment horizontal="center" vertical="center"/>
    </xf>
    <xf numFmtId="0" fontId="11" fillId="0" borderId="0" xfId="27" applyFont="1" applyBorder="1" applyAlignment="1">
      <alignment horizontal="center" vertical="center"/>
    </xf>
    <xf numFmtId="0" fontId="11" fillId="0" borderId="35" xfId="27" applyFont="1" applyBorder="1" applyAlignment="1">
      <alignment horizontal="center" vertical="center"/>
    </xf>
    <xf numFmtId="0" fontId="16" fillId="0" borderId="16" xfId="27" applyFont="1" applyBorder="1" applyAlignment="1">
      <alignment horizontal="center" vertical="center"/>
    </xf>
    <xf numFmtId="0" fontId="11" fillId="0" borderId="36" xfId="27" applyFont="1" applyBorder="1" applyAlignment="1">
      <alignment horizontal="center" vertical="center"/>
    </xf>
    <xf numFmtId="0" fontId="11" fillId="0" borderId="27" xfId="27" applyFont="1" applyBorder="1" applyAlignment="1">
      <alignment horizontal="center" vertical="center"/>
    </xf>
    <xf numFmtId="0" fontId="11" fillId="0" borderId="29" xfId="27" applyFont="1" applyBorder="1" applyAlignment="1">
      <alignment horizontal="center" vertical="center"/>
    </xf>
    <xf numFmtId="0" fontId="16" fillId="0" borderId="26" xfId="27" applyFont="1" applyBorder="1" applyAlignment="1">
      <alignment horizontal="center" vertical="center"/>
    </xf>
    <xf numFmtId="0" fontId="0" fillId="0" borderId="13" xfId="27" applyBorder="1" applyAlignment="1">
      <alignment horizontal="center" vertical="center"/>
    </xf>
    <xf numFmtId="0" fontId="0" fillId="0" borderId="14" xfId="27" applyBorder="1" applyAlignment="1">
      <alignment horizontal="center" vertical="center"/>
    </xf>
    <xf numFmtId="0" fontId="11" fillId="0" borderId="13" xfId="27" applyFont="1" applyBorder="1" applyAlignment="1">
      <alignment horizontal="center" vertical="center"/>
    </xf>
    <xf numFmtId="0" fontId="11" fillId="0" borderId="14" xfId="27" applyFont="1" applyBorder="1" applyAlignment="1">
      <alignment horizontal="center" vertical="center"/>
    </xf>
    <xf numFmtId="0" fontId="15" fillId="0" borderId="37" xfId="27" applyFont="1" applyBorder="1" applyAlignment="1">
      <alignment horizontal="center" vertical="center"/>
    </xf>
    <xf numFmtId="0" fontId="15" fillId="0" borderId="25" xfId="27" applyFont="1" applyBorder="1" applyAlignment="1">
      <alignment horizontal="center" vertical="center"/>
    </xf>
    <xf numFmtId="0" fontId="15" fillId="0" borderId="28" xfId="27" applyFont="1" applyBorder="1" applyAlignment="1">
      <alignment horizontal="center" vertical="center"/>
    </xf>
    <xf numFmtId="0" fontId="11" fillId="0" borderId="24" xfId="27" applyFont="1" applyBorder="1" applyAlignment="1">
      <alignment horizontal="center" vertical="center"/>
    </xf>
    <xf numFmtId="0" fontId="11" fillId="0" borderId="38" xfId="27" applyFont="1" applyBorder="1" applyAlignment="1">
      <alignment horizontal="center" vertical="center"/>
    </xf>
    <xf numFmtId="0" fontId="11" fillId="0" borderId="39" xfId="27" applyFont="1" applyBorder="1" applyAlignment="1">
      <alignment horizontal="center" vertical="center"/>
    </xf>
    <xf numFmtId="0" fontId="11" fillId="0" borderId="40" xfId="27" applyFont="1" applyBorder="1" applyAlignment="1">
      <alignment horizontal="center" vertical="center"/>
    </xf>
    <xf numFmtId="0" fontId="13" fillId="0" borderId="41" xfId="27" applyFont="1" applyBorder="1" applyAlignment="1">
      <alignment horizontal="center" vertical="center"/>
    </xf>
    <xf numFmtId="0" fontId="17" fillId="0" borderId="0" xfId="27" applyFont="1" applyAlignment="1"/>
    <xf numFmtId="0" fontId="11" fillId="0" borderId="1" xfId="27" applyFont="1" applyBorder="1" applyAlignment="1">
      <alignment horizontal="center" vertical="center"/>
    </xf>
    <xf numFmtId="0" fontId="11" fillId="0" borderId="2" xfId="27" applyFont="1" applyBorder="1" applyAlignment="1">
      <alignment horizontal="center" vertical="center"/>
    </xf>
    <xf numFmtId="0" fontId="18" fillId="0" borderId="37" xfId="27" applyFont="1" applyBorder="1" applyAlignment="1">
      <alignment horizontal="center" vertical="center"/>
    </xf>
    <xf numFmtId="0" fontId="18" fillId="0" borderId="25" xfId="27" applyFont="1" applyBorder="1" applyAlignment="1">
      <alignment horizontal="center" vertical="center"/>
    </xf>
    <xf numFmtId="0" fontId="18" fillId="0" borderId="28" xfId="27" applyFont="1" applyBorder="1" applyAlignment="1">
      <alignment horizontal="center" vertical="center"/>
    </xf>
    <xf numFmtId="0" fontId="13" fillId="0" borderId="24" xfId="27" applyFont="1" applyBorder="1" applyAlignment="1">
      <alignment horizontal="center" vertical="center" wrapText="1"/>
    </xf>
    <xf numFmtId="0" fontId="13" fillId="0" borderId="25" xfId="27" applyFont="1" applyBorder="1" applyAlignment="1">
      <alignment horizontal="center" vertical="center" wrapText="1"/>
    </xf>
    <xf numFmtId="0" fontId="18" fillId="0" borderId="36" xfId="27" applyFont="1" applyBorder="1" applyAlignment="1">
      <alignment horizontal="center" vertical="center"/>
    </xf>
    <xf numFmtId="0" fontId="18" fillId="0" borderId="27" xfId="27" applyFont="1" applyBorder="1" applyAlignment="1">
      <alignment horizontal="center" vertical="center"/>
    </xf>
    <xf numFmtId="0" fontId="18" fillId="0" borderId="29" xfId="27" applyFont="1" applyBorder="1" applyAlignment="1">
      <alignment horizontal="center" vertical="center"/>
    </xf>
    <xf numFmtId="0" fontId="13" fillId="0" borderId="26" xfId="27" applyFont="1" applyBorder="1" applyAlignment="1">
      <alignment horizontal="center" vertical="center" wrapText="1"/>
    </xf>
    <xf numFmtId="0" fontId="13" fillId="0" borderId="27" xfId="27" applyFont="1" applyBorder="1" applyAlignment="1">
      <alignment horizontal="center" vertical="center" wrapText="1"/>
    </xf>
    <xf numFmtId="0" fontId="18" fillId="0" borderId="38" xfId="27" applyFont="1" applyBorder="1" applyAlignment="1">
      <alignment horizontal="center" vertical="center"/>
    </xf>
    <xf numFmtId="0" fontId="18" fillId="0" borderId="39" xfId="27" applyFont="1" applyBorder="1" applyAlignment="1">
      <alignment horizontal="center" vertical="center"/>
    </xf>
    <xf numFmtId="0" fontId="18" fillId="0" borderId="40" xfId="27" applyFont="1" applyBorder="1" applyAlignment="1">
      <alignment horizontal="center" vertical="center"/>
    </xf>
    <xf numFmtId="0" fontId="13" fillId="0" borderId="41" xfId="27" applyFont="1" applyBorder="1" applyAlignment="1">
      <alignment horizontal="center" vertical="center" wrapText="1"/>
    </xf>
    <xf numFmtId="0" fontId="13" fillId="0" borderId="39" xfId="27" applyFont="1" applyBorder="1" applyAlignment="1">
      <alignment horizontal="center" vertical="center" wrapText="1"/>
    </xf>
    <xf numFmtId="0" fontId="11" fillId="0" borderId="0" xfId="27" applyFont="1">
      <alignment vertical="center"/>
    </xf>
    <xf numFmtId="0" fontId="13" fillId="0" borderId="25" xfId="27" applyFont="1" applyBorder="1" applyAlignment="1">
      <alignment horizontal="center" vertical="center"/>
    </xf>
    <xf numFmtId="0" fontId="13" fillId="0" borderId="28" xfId="27" applyFont="1" applyBorder="1" applyAlignment="1">
      <alignment horizontal="center" vertical="center"/>
    </xf>
    <xf numFmtId="0" fontId="13" fillId="0" borderId="0" xfId="27" applyFont="1" applyBorder="1" applyAlignment="1">
      <alignment horizontal="center" vertical="center"/>
    </xf>
    <xf numFmtId="0" fontId="13" fillId="0" borderId="35" xfId="27" applyFont="1" applyBorder="1" applyAlignment="1">
      <alignment horizontal="center" vertical="center"/>
    </xf>
    <xf numFmtId="0" fontId="19" fillId="0" borderId="0" xfId="27" applyFont="1">
      <alignment vertical="center"/>
    </xf>
    <xf numFmtId="0" fontId="13" fillId="0" borderId="27" xfId="27" applyFont="1" applyBorder="1" applyAlignment="1">
      <alignment horizontal="center" vertical="center"/>
    </xf>
    <xf numFmtId="0" fontId="13" fillId="0" borderId="29" xfId="27" applyFont="1" applyBorder="1" applyAlignment="1">
      <alignment horizontal="center" vertical="center"/>
    </xf>
    <xf numFmtId="0" fontId="15" fillId="0" borderId="31" xfId="27" applyFont="1" applyBorder="1" applyAlignment="1">
      <alignment horizontal="center" vertical="center"/>
    </xf>
    <xf numFmtId="0" fontId="16" fillId="0" borderId="0" xfId="27" applyFont="1" applyBorder="1" applyAlignment="1">
      <alignment horizontal="center" vertical="center"/>
    </xf>
    <xf numFmtId="0" fontId="16" fillId="0" borderId="27" xfId="27" applyFont="1" applyBorder="1" applyAlignment="1">
      <alignment horizontal="center" vertical="center"/>
    </xf>
    <xf numFmtId="0" fontId="20" fillId="0" borderId="14" xfId="27" applyFont="1" applyBorder="1" applyAlignment="1">
      <alignment horizontal="center" vertical="center"/>
    </xf>
    <xf numFmtId="0" fontId="11" fillId="0" borderId="25" xfId="27" applyFont="1" applyBorder="1" applyAlignment="1">
      <alignment horizontal="center" vertical="center"/>
    </xf>
    <xf numFmtId="0" fontId="13" fillId="0" borderId="39" xfId="27" applyFont="1" applyBorder="1" applyAlignment="1">
      <alignment horizontal="center" vertical="center"/>
    </xf>
    <xf numFmtId="0" fontId="11" fillId="0" borderId="0" xfId="27" applyFont="1" applyAlignment="1"/>
    <xf numFmtId="0" fontId="13" fillId="0" borderId="28" xfId="27" applyFont="1" applyBorder="1" applyAlignment="1">
      <alignment horizontal="center" vertical="center" wrapText="1"/>
    </xf>
    <xf numFmtId="0" fontId="13" fillId="0" borderId="29" xfId="27" applyFont="1" applyBorder="1" applyAlignment="1">
      <alignment horizontal="center" vertical="center" wrapText="1"/>
    </xf>
    <xf numFmtId="0" fontId="13" fillId="0" borderId="40" xfId="27" applyFont="1" applyBorder="1" applyAlignment="1">
      <alignment horizontal="center" vertical="center" wrapText="1"/>
    </xf>
    <xf numFmtId="0" fontId="12" fillId="0" borderId="28" xfId="27" applyFont="1" applyBorder="1" applyAlignment="1">
      <alignment horizontal="center" vertical="center"/>
    </xf>
    <xf numFmtId="0" fontId="12" fillId="0" borderId="35" xfId="27" applyFont="1" applyBorder="1" applyAlignment="1">
      <alignment horizontal="center" vertical="center"/>
    </xf>
    <xf numFmtId="0" fontId="12" fillId="0" borderId="29" xfId="27" applyFont="1" applyBorder="1" applyAlignment="1">
      <alignment horizontal="center" vertical="center"/>
    </xf>
    <xf numFmtId="0" fontId="21" fillId="0" borderId="0" xfId="27" applyFont="1">
      <alignment vertical="center"/>
    </xf>
    <xf numFmtId="0" fontId="15" fillId="0" borderId="0" xfId="27" applyFont="1" applyBorder="1" applyAlignment="1">
      <alignment horizontal="center"/>
    </xf>
    <xf numFmtId="0" fontId="15" fillId="0" borderId="35" xfId="27" applyFont="1" applyBorder="1" applyAlignment="1">
      <alignment horizontal="center"/>
    </xf>
    <xf numFmtId="0" fontId="15" fillId="0" borderId="27" xfId="27" applyFont="1" applyBorder="1" applyAlignment="1">
      <alignment horizontal="center"/>
    </xf>
    <xf numFmtId="0" fontId="15" fillId="0" borderId="29" xfId="27" applyFont="1" applyBorder="1" applyAlignment="1">
      <alignment horizontal="center"/>
    </xf>
    <xf numFmtId="0" fontId="11" fillId="0" borderId="28" xfId="27" applyFont="1" applyBorder="1" applyAlignment="1">
      <alignment horizontal="center" vertical="center"/>
    </xf>
    <xf numFmtId="0" fontId="11" fillId="0" borderId="25" xfId="27" applyFont="1" applyBorder="1" applyAlignment="1">
      <alignment horizontal="center" vertical="center" wrapText="1"/>
    </xf>
    <xf numFmtId="0" fontId="22" fillId="0" borderId="24" xfId="27" applyFont="1" applyBorder="1" applyAlignment="1">
      <alignment horizontal="center" vertical="center"/>
    </xf>
    <xf numFmtId="0" fontId="22" fillId="0" borderId="25" xfId="27" applyFont="1" applyBorder="1" applyAlignment="1">
      <alignment horizontal="center" vertical="center"/>
    </xf>
    <xf numFmtId="0" fontId="22" fillId="0" borderId="28" xfId="27" applyFont="1" applyBorder="1" applyAlignment="1">
      <alignment horizontal="center" vertical="center"/>
    </xf>
    <xf numFmtId="0" fontId="22" fillId="0" borderId="26" xfId="27" applyFont="1" applyBorder="1" applyAlignment="1">
      <alignment horizontal="center" vertical="center"/>
    </xf>
    <xf numFmtId="0" fontId="22" fillId="0" borderId="27" xfId="27" applyFont="1" applyBorder="1" applyAlignment="1">
      <alignment horizontal="center" vertical="center"/>
    </xf>
    <xf numFmtId="0" fontId="22" fillId="0" borderId="29" xfId="27" applyFont="1" applyBorder="1" applyAlignment="1">
      <alignment horizontal="center" vertical="center"/>
    </xf>
    <xf numFmtId="0" fontId="11" fillId="0" borderId="27" xfId="27" applyFont="1" applyBorder="1" applyAlignment="1">
      <alignment horizontal="center" vertical="center" wrapText="1"/>
    </xf>
    <xf numFmtId="0" fontId="13" fillId="0" borderId="40" xfId="27" applyFont="1" applyBorder="1" applyAlignment="1">
      <alignment horizontal="center" vertical="center"/>
    </xf>
    <xf numFmtId="0" fontId="22" fillId="0" borderId="41" xfId="27" applyFont="1" applyBorder="1" applyAlignment="1">
      <alignment horizontal="center" vertical="center"/>
    </xf>
    <xf numFmtId="0" fontId="22" fillId="0" borderId="39" xfId="27" applyFont="1" applyBorder="1" applyAlignment="1">
      <alignment horizontal="center" vertical="center"/>
    </xf>
    <xf numFmtId="0" fontId="22" fillId="0" borderId="40" xfId="27" applyFont="1" applyBorder="1" applyAlignment="1">
      <alignment horizontal="center" vertical="center"/>
    </xf>
    <xf numFmtId="0" fontId="11" fillId="0" borderId="39" xfId="27" applyFont="1" applyBorder="1" applyAlignment="1">
      <alignment horizontal="center" vertical="center" wrapText="1"/>
    </xf>
    <xf numFmtId="0" fontId="23" fillId="0" borderId="24" xfId="27" applyFont="1" applyBorder="1" applyAlignment="1">
      <alignment horizontal="center" vertical="center"/>
    </xf>
    <xf numFmtId="0" fontId="23" fillId="0" borderId="25" xfId="27" applyFont="1" applyBorder="1" applyAlignment="1">
      <alignment horizontal="center" vertical="center"/>
    </xf>
    <xf numFmtId="0" fontId="23" fillId="0" borderId="28" xfId="27" applyFont="1" applyBorder="1" applyAlignment="1">
      <alignment horizontal="center" vertical="center"/>
    </xf>
    <xf numFmtId="0" fontId="17" fillId="0" borderId="24" xfId="27" applyFont="1" applyBorder="1" applyAlignment="1">
      <alignment horizontal="center" vertical="center"/>
    </xf>
    <xf numFmtId="0" fontId="17" fillId="0" borderId="25" xfId="27" applyFont="1" applyBorder="1" applyAlignment="1">
      <alignment horizontal="center" vertical="center"/>
    </xf>
    <xf numFmtId="0" fontId="23" fillId="0" borderId="26" xfId="27" applyFont="1" applyBorder="1" applyAlignment="1">
      <alignment horizontal="center" vertical="center"/>
    </xf>
    <xf numFmtId="0" fontId="23" fillId="0" borderId="27" xfId="27" applyFont="1" applyBorder="1" applyAlignment="1">
      <alignment horizontal="center" vertical="center"/>
    </xf>
    <xf numFmtId="0" fontId="23" fillId="0" borderId="29" xfId="27" applyFont="1" applyBorder="1" applyAlignment="1">
      <alignment horizontal="center" vertical="center"/>
    </xf>
    <xf numFmtId="0" fontId="17" fillId="0" borderId="26" xfId="27" applyFont="1" applyBorder="1" applyAlignment="1">
      <alignment horizontal="center" vertical="center"/>
    </xf>
    <xf numFmtId="0" fontId="17" fillId="0" borderId="27" xfId="27" applyFont="1" applyBorder="1" applyAlignment="1">
      <alignment horizontal="center" vertical="center"/>
    </xf>
    <xf numFmtId="0" fontId="23" fillId="0" borderId="41" xfId="27" applyFont="1" applyBorder="1" applyAlignment="1">
      <alignment horizontal="center" vertical="center"/>
    </xf>
    <xf numFmtId="0" fontId="23" fillId="0" borderId="39" xfId="27" applyFont="1" applyBorder="1" applyAlignment="1">
      <alignment horizontal="center" vertical="center"/>
    </xf>
    <xf numFmtId="0" fontId="23" fillId="0" borderId="40" xfId="27" applyFont="1" applyBorder="1" applyAlignment="1">
      <alignment horizontal="center" vertical="center"/>
    </xf>
    <xf numFmtId="0" fontId="17" fillId="0" borderId="41" xfId="27" applyFont="1" applyBorder="1" applyAlignment="1">
      <alignment horizontal="center" vertical="center"/>
    </xf>
    <xf numFmtId="0" fontId="17" fillId="0" borderId="39" xfId="27" applyFont="1" applyBorder="1" applyAlignment="1">
      <alignment horizontal="center" vertical="center"/>
    </xf>
    <xf numFmtId="0" fontId="17" fillId="0" borderId="0" xfId="27" applyFont="1">
      <alignment vertical="center"/>
    </xf>
    <xf numFmtId="0" fontId="11" fillId="0" borderId="33" xfId="27" applyFont="1" applyBorder="1" applyAlignment="1">
      <alignment horizontal="left" vertical="center"/>
    </xf>
    <xf numFmtId="0" fontId="11" fillId="0" borderId="31" xfId="27" applyFont="1" applyBorder="1" applyAlignment="1">
      <alignment horizontal="left" vertical="center"/>
    </xf>
    <xf numFmtId="0" fontId="20" fillId="0" borderId="16" xfId="27" applyFont="1" applyBorder="1" applyAlignment="1">
      <alignment horizontal="center" vertical="center"/>
    </xf>
    <xf numFmtId="0" fontId="20" fillId="0" borderId="0" xfId="27" applyFont="1" applyBorder="1" applyAlignment="1">
      <alignment horizontal="center" vertical="center"/>
    </xf>
    <xf numFmtId="0" fontId="20" fillId="0" borderId="26" xfId="27" applyFont="1" applyBorder="1" applyAlignment="1">
      <alignment horizontal="center" vertical="center"/>
    </xf>
    <xf numFmtId="0" fontId="20" fillId="0" borderId="27" xfId="27" applyFont="1" applyBorder="1" applyAlignment="1">
      <alignment horizontal="center" vertical="center"/>
    </xf>
    <xf numFmtId="0" fontId="11" fillId="0" borderId="24" xfId="27" applyFont="1" applyBorder="1">
      <alignment vertical="center"/>
    </xf>
    <xf numFmtId="0" fontId="13" fillId="0" borderId="25" xfId="27" applyFont="1" applyBorder="1">
      <alignment vertical="center"/>
    </xf>
    <xf numFmtId="176" fontId="11" fillId="0" borderId="25" xfId="27" applyNumberFormat="1" applyFont="1" applyBorder="1">
      <alignment vertical="center"/>
    </xf>
    <xf numFmtId="0" fontId="16" fillId="0" borderId="41" xfId="27" applyFont="1" applyBorder="1" applyAlignment="1">
      <alignment horizontal="center" vertical="center"/>
    </xf>
    <xf numFmtId="0" fontId="16" fillId="0" borderId="39" xfId="27" applyFont="1" applyBorder="1" applyAlignment="1">
      <alignment horizontal="center" vertical="center"/>
    </xf>
    <xf numFmtId="0" fontId="11" fillId="0" borderId="32" xfId="27" applyFont="1" applyBorder="1" applyAlignment="1">
      <alignment horizontal="left" vertical="center"/>
    </xf>
    <xf numFmtId="0" fontId="11" fillId="0" borderId="33" xfId="27" applyFont="1" applyBorder="1" applyAlignment="1">
      <alignment horizontal="center" vertical="center" wrapText="1"/>
    </xf>
    <xf numFmtId="0" fontId="11" fillId="0" borderId="31" xfId="27" applyFont="1" applyBorder="1" applyAlignment="1">
      <alignment horizontal="center" vertical="center" wrapText="1"/>
    </xf>
    <xf numFmtId="0" fontId="11" fillId="0" borderId="32" xfId="27" applyFont="1" applyBorder="1" applyAlignment="1">
      <alignment horizontal="center" vertical="center" wrapText="1"/>
    </xf>
    <xf numFmtId="0" fontId="16" fillId="0" borderId="33" xfId="27" applyFont="1" applyBorder="1" applyAlignment="1">
      <alignment horizontal="center" vertical="center" wrapText="1"/>
    </xf>
    <xf numFmtId="0" fontId="20" fillId="0" borderId="35" xfId="27" applyFont="1" applyBorder="1" applyAlignment="1">
      <alignment horizontal="center" vertical="center"/>
    </xf>
    <xf numFmtId="0" fontId="11" fillId="0" borderId="16" xfId="27" applyFont="1" applyBorder="1" applyAlignment="1">
      <alignment horizontal="center" vertical="center" wrapText="1"/>
    </xf>
    <xf numFmtId="0" fontId="11" fillId="0" borderId="0" xfId="27" applyFont="1" applyBorder="1" applyAlignment="1">
      <alignment horizontal="center" vertical="center" wrapText="1"/>
    </xf>
    <xf numFmtId="0" fontId="11" fillId="0" borderId="35" xfId="27" applyFont="1" applyBorder="1" applyAlignment="1">
      <alignment horizontal="center" vertical="center" wrapText="1"/>
    </xf>
    <xf numFmtId="0" fontId="16" fillId="0" borderId="16" xfId="27" applyFont="1" applyBorder="1" applyAlignment="1">
      <alignment horizontal="center" vertical="center" wrapText="1"/>
    </xf>
    <xf numFmtId="0" fontId="20" fillId="0" borderId="29" xfId="27" applyFont="1" applyBorder="1" applyAlignment="1">
      <alignment horizontal="center" vertical="center"/>
    </xf>
    <xf numFmtId="0" fontId="11" fillId="0" borderId="26" xfId="27" applyFont="1" applyBorder="1" applyAlignment="1">
      <alignment horizontal="center" vertical="center" wrapText="1"/>
    </xf>
    <xf numFmtId="0" fontId="11" fillId="0" borderId="29" xfId="27" applyFont="1" applyBorder="1" applyAlignment="1">
      <alignment horizontal="center" vertical="center" wrapText="1"/>
    </xf>
    <xf numFmtId="0" fontId="16" fillId="0" borderId="26" xfId="27" applyFont="1" applyBorder="1" applyAlignment="1">
      <alignment horizontal="center" vertical="center" wrapText="1"/>
    </xf>
    <xf numFmtId="0" fontId="17" fillId="0" borderId="28" xfId="27" applyFont="1" applyBorder="1" applyAlignment="1">
      <alignment horizontal="center" vertical="center"/>
    </xf>
    <xf numFmtId="0" fontId="17" fillId="0" borderId="29" xfId="27" applyFont="1" applyBorder="1" applyAlignment="1">
      <alignment horizontal="center" vertical="center"/>
    </xf>
    <xf numFmtId="0" fontId="17" fillId="0" borderId="40" xfId="27" applyFont="1" applyBorder="1" applyAlignment="1">
      <alignment horizontal="center" vertical="center"/>
    </xf>
    <xf numFmtId="0" fontId="13" fillId="0" borderId="0" xfId="27" applyFont="1" applyAlignment="1">
      <alignment horizontal="center" vertical="center"/>
    </xf>
    <xf numFmtId="0" fontId="16" fillId="0" borderId="31" xfId="27" applyFont="1" applyBorder="1" applyAlignment="1">
      <alignment horizontal="center" vertical="center" wrapText="1"/>
    </xf>
    <xf numFmtId="0" fontId="11" fillId="0" borderId="33" xfId="27" applyFont="1" applyBorder="1" applyAlignment="1">
      <alignment horizontal="center" vertical="center"/>
    </xf>
    <xf numFmtId="0" fontId="16" fillId="0" borderId="0" xfId="27" applyFont="1" applyBorder="1" applyAlignment="1">
      <alignment horizontal="center" vertical="center" wrapText="1"/>
    </xf>
    <xf numFmtId="0" fontId="11" fillId="0" borderId="16" xfId="27" applyFont="1" applyBorder="1" applyAlignment="1">
      <alignment horizontal="center" vertical="center"/>
    </xf>
    <xf numFmtId="0" fontId="16" fillId="0" borderId="27" xfId="27" applyFont="1" applyBorder="1" applyAlignment="1">
      <alignment horizontal="center" vertical="center" wrapText="1"/>
    </xf>
    <xf numFmtId="0" fontId="11" fillId="0" borderId="26" xfId="27" applyFont="1" applyBorder="1" applyAlignment="1">
      <alignment horizontal="center" vertical="center"/>
    </xf>
    <xf numFmtId="0" fontId="16" fillId="0" borderId="29" xfId="27" applyFont="1" applyBorder="1" applyAlignment="1">
      <alignment horizontal="center" vertical="center"/>
    </xf>
    <xf numFmtId="0" fontId="16" fillId="0" borderId="40" xfId="27" applyFont="1" applyBorder="1" applyAlignment="1">
      <alignment horizontal="center" vertical="center"/>
    </xf>
    <xf numFmtId="0" fontId="13" fillId="0" borderId="0" xfId="27" applyFont="1" applyAlignment="1">
      <alignment vertical="center"/>
    </xf>
    <xf numFmtId="0" fontId="24" fillId="0" borderId="33" xfId="27" applyFont="1" applyBorder="1" applyAlignment="1">
      <alignment horizontal="center" vertical="center"/>
    </xf>
    <xf numFmtId="0" fontId="24" fillId="0" borderId="31" xfId="27" applyFont="1" applyBorder="1" applyAlignment="1">
      <alignment horizontal="center" vertical="center"/>
    </xf>
    <xf numFmtId="0" fontId="24" fillId="0" borderId="16" xfId="27" applyFont="1" applyBorder="1" applyAlignment="1">
      <alignment horizontal="center" vertical="center"/>
    </xf>
    <xf numFmtId="0" fontId="24" fillId="0" borderId="0" xfId="27" applyFont="1" applyBorder="1" applyAlignment="1">
      <alignment horizontal="center" vertical="center"/>
    </xf>
    <xf numFmtId="0" fontId="24" fillId="0" borderId="26" xfId="27" applyFont="1" applyBorder="1" applyAlignment="1">
      <alignment horizontal="center" vertical="center"/>
    </xf>
    <xf numFmtId="0" fontId="24" fillId="0" borderId="27" xfId="27" applyFont="1" applyBorder="1" applyAlignment="1">
      <alignment horizontal="center" vertical="center"/>
    </xf>
    <xf numFmtId="0" fontId="11" fillId="0" borderId="24" xfId="27" applyFont="1" applyBorder="1" applyAlignment="1">
      <alignment horizontal="left" vertical="center"/>
    </xf>
    <xf numFmtId="0" fontId="11" fillId="0" borderId="27" xfId="27" applyFont="1" applyBorder="1" applyAlignment="1">
      <alignment horizontal="left" vertical="center"/>
    </xf>
    <xf numFmtId="0" fontId="11" fillId="0" borderId="41" xfId="27" applyFont="1" applyBorder="1" applyAlignment="1">
      <alignment horizontal="center" vertical="center"/>
    </xf>
    <xf numFmtId="0" fontId="11" fillId="0" borderId="39" xfId="27" applyFont="1" applyBorder="1" applyAlignment="1">
      <alignment horizontal="left" vertical="center"/>
    </xf>
    <xf numFmtId="0" fontId="11" fillId="0" borderId="42" xfId="27" applyFont="1" applyBorder="1" applyAlignment="1">
      <alignment horizontal="center" vertical="center" wrapText="1"/>
    </xf>
    <xf numFmtId="0" fontId="11" fillId="0" borderId="43" xfId="27" applyFont="1" applyBorder="1" applyAlignment="1">
      <alignment horizontal="center" vertical="center" wrapText="1"/>
    </xf>
    <xf numFmtId="0" fontId="11" fillId="0" borderId="44" xfId="27" applyFont="1" applyBorder="1" applyAlignment="1">
      <alignment vertical="center"/>
    </xf>
    <xf numFmtId="0" fontId="11" fillId="0" borderId="23" xfId="27" applyFont="1" applyBorder="1" applyAlignment="1">
      <alignment horizontal="center" vertical="center"/>
    </xf>
    <xf numFmtId="0" fontId="20" fillId="0" borderId="23" xfId="27" applyFont="1" applyBorder="1" applyAlignment="1">
      <alignment horizontal="center" vertical="center"/>
    </xf>
    <xf numFmtId="0" fontId="11" fillId="0" borderId="45" xfId="27" applyFont="1" applyBorder="1" applyAlignment="1">
      <alignment horizontal="left" vertical="center"/>
    </xf>
    <xf numFmtId="0" fontId="11" fillId="0" borderId="44" xfId="27" applyFont="1" applyBorder="1" applyAlignment="1">
      <alignment horizontal="center" vertical="center"/>
    </xf>
    <xf numFmtId="0" fontId="11" fillId="0" borderId="46" xfId="27" applyFont="1" applyBorder="1" applyAlignment="1">
      <alignment horizontal="center" vertical="center"/>
    </xf>
    <xf numFmtId="0" fontId="11" fillId="0" borderId="3" xfId="27" applyFont="1" applyBorder="1" applyAlignment="1">
      <alignment horizontal="center" vertical="center"/>
    </xf>
    <xf numFmtId="0" fontId="23" fillId="0" borderId="45" xfId="27" applyFont="1" applyBorder="1" applyAlignment="1">
      <alignment horizontal="center" vertical="center"/>
    </xf>
    <xf numFmtId="0" fontId="23" fillId="0" borderId="44" xfId="27" applyFont="1" applyBorder="1" applyAlignment="1">
      <alignment horizontal="center" vertical="center"/>
    </xf>
    <xf numFmtId="0" fontId="23" fillId="0" borderId="46" xfId="27" applyFont="1" applyBorder="1" applyAlignment="1">
      <alignment horizontal="center" vertical="center"/>
    </xf>
    <xf numFmtId="0" fontId="25" fillId="0" borderId="0" xfId="27" applyFont="1" applyAlignment="1">
      <alignment horizontal="center" vertical="center"/>
    </xf>
    <xf numFmtId="0" fontId="26" fillId="0" borderId="0" xfId="27" applyFont="1" applyBorder="1" applyAlignment="1">
      <alignment horizontal="left" vertical="center"/>
    </xf>
    <xf numFmtId="0" fontId="27" fillId="0" borderId="0" xfId="27" applyFont="1" applyBorder="1" applyAlignment="1">
      <alignment horizontal="left" vertical="center"/>
    </xf>
    <xf numFmtId="0" fontId="2" fillId="5" borderId="47" xfId="27" applyFont="1" applyFill="1" applyBorder="1" applyAlignment="1">
      <alignment horizontal="center" vertical="center" wrapText="1"/>
    </xf>
    <xf numFmtId="0" fontId="2" fillId="5" borderId="48" xfId="27" applyFont="1" applyFill="1" applyBorder="1" applyAlignment="1">
      <alignment horizontal="center" vertical="center" wrapText="1"/>
    </xf>
    <xf numFmtId="0" fontId="28" fillId="0" borderId="49" xfId="27" applyFont="1" applyBorder="1" applyAlignment="1" applyProtection="1">
      <alignment horizontal="center" vertical="center"/>
      <protection locked="0"/>
    </xf>
    <xf numFmtId="0" fontId="4" fillId="0" borderId="50" xfId="27" applyFont="1" applyBorder="1" applyAlignment="1" applyProtection="1">
      <alignment horizontal="center" vertical="center"/>
      <protection locked="0"/>
    </xf>
    <xf numFmtId="0" fontId="0" fillId="5" borderId="36" xfId="27" applyFill="1" applyBorder="1" applyAlignment="1">
      <alignment horizontal="center" vertical="center"/>
    </xf>
    <xf numFmtId="0" fontId="2" fillId="5" borderId="29" xfId="27" applyFont="1" applyFill="1" applyBorder="1" applyAlignment="1">
      <alignment horizontal="center" vertical="center"/>
    </xf>
    <xf numFmtId="0" fontId="28" fillId="0" borderId="26" xfId="27" applyFont="1" applyBorder="1" applyAlignment="1" applyProtection="1">
      <alignment horizontal="center" vertical="center"/>
      <protection locked="0"/>
    </xf>
    <xf numFmtId="0" fontId="4" fillId="0" borderId="27" xfId="27" applyFont="1" applyBorder="1" applyAlignment="1" applyProtection="1">
      <alignment horizontal="center" vertical="center"/>
      <protection locked="0"/>
    </xf>
    <xf numFmtId="0" fontId="0" fillId="5" borderId="51" xfId="27" applyFill="1" applyBorder="1" applyAlignment="1">
      <alignment horizontal="center" vertical="center" shrinkToFit="1"/>
    </xf>
    <xf numFmtId="0" fontId="2" fillId="5" borderId="52" xfId="27" applyFont="1" applyFill="1" applyBorder="1" applyAlignment="1">
      <alignment horizontal="center" vertical="center" shrinkToFit="1"/>
    </xf>
    <xf numFmtId="0" fontId="4" fillId="0" borderId="53" xfId="27" applyFont="1" applyBorder="1" applyAlignment="1" applyProtection="1">
      <alignment horizontal="center" vertical="center"/>
      <protection locked="0"/>
    </xf>
    <xf numFmtId="0" fontId="4" fillId="0" borderId="54" xfId="27" applyFont="1" applyBorder="1" applyAlignment="1" applyProtection="1">
      <alignment horizontal="center" vertical="center"/>
      <protection locked="0"/>
    </xf>
    <xf numFmtId="0" fontId="29" fillId="5" borderId="55" xfId="27" applyFont="1" applyFill="1" applyBorder="1" applyAlignment="1">
      <alignment horizontal="center" vertical="center" shrinkToFit="1"/>
    </xf>
    <xf numFmtId="0" fontId="2" fillId="5" borderId="56" xfId="27" applyFont="1" applyFill="1" applyBorder="1" applyAlignment="1">
      <alignment horizontal="center" vertical="center" shrinkToFit="1"/>
    </xf>
    <xf numFmtId="0" fontId="4" fillId="3" borderId="26" xfId="27" applyFont="1" applyFill="1" applyBorder="1" applyAlignment="1" applyProtection="1">
      <alignment horizontal="center" vertical="center"/>
      <protection locked="0"/>
    </xf>
    <xf numFmtId="0" fontId="4" fillId="3" borderId="27" xfId="27" applyFont="1" applyFill="1" applyBorder="1" applyAlignment="1" applyProtection="1">
      <alignment horizontal="center" vertical="center"/>
      <protection locked="0"/>
    </xf>
    <xf numFmtId="0" fontId="2" fillId="5" borderId="13" xfId="27" applyFont="1" applyFill="1" applyBorder="1" applyAlignment="1">
      <alignment horizontal="center" vertical="center"/>
    </xf>
    <xf numFmtId="0" fontId="2" fillId="5" borderId="14" xfId="27" applyFont="1" applyFill="1" applyBorder="1" applyAlignment="1">
      <alignment horizontal="center" vertical="center"/>
    </xf>
    <xf numFmtId="0" fontId="30" fillId="0" borderId="57" xfId="27" applyFont="1" applyBorder="1" applyAlignment="1">
      <alignment horizontal="center" vertical="center" wrapText="1" shrinkToFit="1"/>
    </xf>
    <xf numFmtId="0" fontId="8" fillId="0" borderId="58" xfId="27" applyFont="1" applyBorder="1" applyAlignment="1">
      <alignment horizontal="center" vertical="center" shrinkToFit="1"/>
    </xf>
    <xf numFmtId="0" fontId="30" fillId="0" borderId="58" xfId="27" applyFont="1" applyBorder="1" applyAlignment="1">
      <alignment horizontal="center" vertical="center" wrapText="1" shrinkToFit="1"/>
    </xf>
    <xf numFmtId="0" fontId="8" fillId="0" borderId="59" xfId="27" applyFont="1" applyBorder="1" applyAlignment="1">
      <alignment horizontal="center" vertical="center" shrinkToFit="1"/>
    </xf>
    <xf numFmtId="0" fontId="5" fillId="5" borderId="14" xfId="27" applyFont="1" applyFill="1" applyBorder="1" applyAlignment="1">
      <alignment horizontal="center" vertical="center"/>
    </xf>
    <xf numFmtId="0" fontId="31" fillId="0" borderId="60" xfId="27" applyFont="1" applyBorder="1" applyAlignment="1" applyProtection="1">
      <alignment horizontal="center" vertical="center"/>
      <protection locked="0"/>
    </xf>
    <xf numFmtId="0" fontId="2" fillId="0" borderId="61" xfId="27" applyFont="1" applyBorder="1" applyAlignment="1" applyProtection="1">
      <alignment horizontal="center" vertical="center"/>
      <protection locked="0"/>
    </xf>
    <xf numFmtId="0" fontId="31" fillId="0" borderId="61" xfId="27" applyFont="1" applyBorder="1" applyAlignment="1" applyProtection="1">
      <alignment horizontal="center" vertical="center"/>
      <protection locked="0"/>
    </xf>
    <xf numFmtId="0" fontId="2" fillId="0" borderId="62" xfId="27" applyFont="1" applyBorder="1" applyAlignment="1" applyProtection="1">
      <alignment horizontal="center" vertical="center"/>
      <protection locked="0"/>
    </xf>
    <xf numFmtId="0" fontId="6" fillId="0" borderId="14" xfId="27" applyFont="1" applyBorder="1" applyAlignment="1" applyProtection="1">
      <alignment horizontal="center" vertical="center"/>
      <protection locked="0"/>
    </xf>
    <xf numFmtId="0" fontId="31" fillId="0" borderId="63" xfId="27" applyFont="1" applyBorder="1" applyAlignment="1" applyProtection="1">
      <alignment horizontal="center" vertical="center"/>
      <protection locked="0"/>
    </xf>
    <xf numFmtId="0" fontId="2" fillId="0" borderId="64" xfId="27" applyFont="1" applyBorder="1" applyAlignment="1" applyProtection="1">
      <alignment horizontal="center" vertical="center"/>
      <protection locked="0"/>
    </xf>
    <xf numFmtId="0" fontId="31" fillId="0" borderId="64" xfId="27" applyFont="1" applyBorder="1" applyAlignment="1" applyProtection="1">
      <alignment horizontal="center" vertical="center"/>
      <protection locked="0"/>
    </xf>
    <xf numFmtId="0" fontId="2" fillId="0" borderId="65" xfId="27" applyFont="1" applyBorder="1" applyAlignment="1" applyProtection="1">
      <alignment horizontal="center" vertical="center"/>
      <protection locked="0"/>
    </xf>
    <xf numFmtId="0" fontId="2" fillId="5" borderId="13" xfId="27" applyFont="1" applyFill="1" applyBorder="1" applyAlignment="1">
      <alignment horizontal="center" vertical="center" wrapText="1"/>
    </xf>
    <xf numFmtId="0" fontId="4" fillId="3" borderId="14" xfId="27" applyFont="1" applyFill="1" applyBorder="1" applyAlignment="1">
      <alignment horizontal="center" vertical="center"/>
    </xf>
    <xf numFmtId="0" fontId="4" fillId="0" borderId="24" xfId="27" applyFont="1" applyBorder="1" applyAlignment="1" applyProtection="1">
      <alignment horizontal="center" vertical="center"/>
      <protection locked="0"/>
    </xf>
    <xf numFmtId="0" fontId="4" fillId="0" borderId="25" xfId="27" applyFont="1" applyBorder="1" applyAlignment="1" applyProtection="1">
      <alignment horizontal="center" vertical="center"/>
      <protection locked="0"/>
    </xf>
    <xf numFmtId="0" fontId="2" fillId="5" borderId="4" xfId="27" applyFont="1" applyFill="1" applyBorder="1" applyAlignment="1">
      <alignment horizontal="center" vertical="center"/>
    </xf>
    <xf numFmtId="0" fontId="2" fillId="5" borderId="5" xfId="27" applyFont="1" applyFill="1" applyBorder="1" applyAlignment="1">
      <alignment horizontal="center" vertical="center"/>
    </xf>
    <xf numFmtId="0" fontId="4" fillId="0" borderId="41" xfId="27" applyFont="1" applyBorder="1" applyAlignment="1" applyProtection="1">
      <alignment horizontal="center" vertical="center"/>
      <protection locked="0"/>
    </xf>
    <xf numFmtId="0" fontId="4" fillId="0" borderId="39" xfId="27" applyFont="1" applyBorder="1" applyAlignment="1" applyProtection="1">
      <alignment horizontal="center" vertical="center"/>
      <protection locked="0"/>
    </xf>
    <xf numFmtId="0" fontId="0" fillId="5" borderId="66" xfId="27" applyFill="1" applyBorder="1" applyAlignment="1">
      <alignment horizontal="center" vertical="center" wrapText="1"/>
    </xf>
    <xf numFmtId="0" fontId="2" fillId="5" borderId="20" xfId="27" applyFont="1" applyFill="1" applyBorder="1" applyAlignment="1">
      <alignment horizontal="center" vertical="center"/>
    </xf>
    <xf numFmtId="0" fontId="0" fillId="5" borderId="67" xfId="27" applyFill="1" applyBorder="1" applyAlignment="1">
      <alignment horizontal="center" vertical="center"/>
    </xf>
    <xf numFmtId="0" fontId="2" fillId="5" borderId="68" xfId="27" applyFont="1" applyFill="1" applyBorder="1" applyAlignment="1">
      <alignment horizontal="center" vertical="center"/>
    </xf>
    <xf numFmtId="0" fontId="0" fillId="5" borderId="68" xfId="27" applyFill="1" applyBorder="1" applyAlignment="1">
      <alignment horizontal="center" vertical="center"/>
    </xf>
    <xf numFmtId="0" fontId="2" fillId="5" borderId="69" xfId="27" applyFont="1" applyFill="1" applyBorder="1" applyAlignment="1">
      <alignment horizontal="center" vertical="center"/>
    </xf>
    <xf numFmtId="0" fontId="2" fillId="5" borderId="19" xfId="27" applyFont="1" applyFill="1" applyBorder="1" applyAlignment="1">
      <alignment horizontal="center" vertical="center" wrapText="1"/>
    </xf>
    <xf numFmtId="0" fontId="0" fillId="5" borderId="63" xfId="27" applyFill="1" applyBorder="1" applyAlignment="1">
      <alignment horizontal="center" vertical="center"/>
    </xf>
    <xf numFmtId="0" fontId="2" fillId="5" borderId="64" xfId="27" applyFont="1" applyFill="1" applyBorder="1" applyAlignment="1">
      <alignment horizontal="center" vertical="center"/>
    </xf>
    <xf numFmtId="0" fontId="0" fillId="5" borderId="64" xfId="27" applyFill="1" applyBorder="1" applyAlignment="1">
      <alignment horizontal="center" vertical="center"/>
    </xf>
    <xf numFmtId="0" fontId="2" fillId="5" borderId="65" xfId="27" applyFont="1" applyFill="1" applyBorder="1" applyAlignment="1">
      <alignment horizontal="center" vertical="center"/>
    </xf>
    <xf numFmtId="0" fontId="2" fillId="5" borderId="70" xfId="27" applyFont="1" applyFill="1" applyBorder="1" applyAlignment="1">
      <alignment horizontal="center" vertical="center"/>
    </xf>
    <xf numFmtId="0" fontId="31" fillId="0" borderId="71" xfId="27" applyFont="1" applyBorder="1" applyAlignment="1" applyProtection="1">
      <alignment horizontal="center" vertical="center"/>
      <protection locked="0"/>
    </xf>
    <xf numFmtId="0" fontId="2" fillId="0" borderId="24" xfId="27" applyFont="1" applyBorder="1" applyAlignment="1" applyProtection="1">
      <alignment horizontal="center" vertical="center"/>
      <protection locked="0"/>
    </xf>
    <xf numFmtId="0" fontId="2" fillId="0" borderId="28" xfId="27" applyFont="1" applyBorder="1" applyAlignment="1" applyProtection="1">
      <alignment horizontal="center" vertical="center"/>
      <protection locked="0"/>
    </xf>
    <xf numFmtId="0" fontId="2" fillId="5" borderId="19" xfId="27" applyFont="1" applyFill="1" applyBorder="1" applyAlignment="1">
      <alignment horizontal="center" vertical="center"/>
    </xf>
    <xf numFmtId="0" fontId="2" fillId="0" borderId="20" xfId="27" applyFont="1" applyBorder="1" applyAlignment="1" applyProtection="1">
      <alignment horizontal="center" vertical="center"/>
      <protection locked="0"/>
    </xf>
    <xf numFmtId="0" fontId="2" fillId="0" borderId="63" xfId="27" applyFont="1" applyBorder="1" applyAlignment="1" applyProtection="1">
      <alignment horizontal="center" vertical="center"/>
      <protection locked="0"/>
    </xf>
    <xf numFmtId="0" fontId="2" fillId="0" borderId="26" xfId="27" applyFont="1" applyBorder="1" applyAlignment="1" applyProtection="1">
      <alignment horizontal="center" vertical="center"/>
      <protection locked="0"/>
    </xf>
    <xf numFmtId="0" fontId="2" fillId="0" borderId="29" xfId="27" applyFont="1" applyBorder="1" applyAlignment="1" applyProtection="1">
      <alignment horizontal="center" vertical="center"/>
      <protection locked="0"/>
    </xf>
    <xf numFmtId="0" fontId="2" fillId="0" borderId="71" xfId="27" applyFont="1" applyBorder="1" applyAlignment="1" applyProtection="1">
      <alignment horizontal="center" vertical="center"/>
      <protection locked="0"/>
    </xf>
    <xf numFmtId="0" fontId="32" fillId="0" borderId="60" xfId="27" applyFont="1" applyBorder="1" applyAlignment="1" applyProtection="1">
      <alignment horizontal="center" vertical="center"/>
      <protection locked="0"/>
    </xf>
    <xf numFmtId="0" fontId="33" fillId="0" borderId="60" xfId="27" applyFont="1" applyBorder="1" applyAlignment="1" applyProtection="1">
      <alignment horizontal="center" vertical="center"/>
      <protection locked="0"/>
    </xf>
    <xf numFmtId="0" fontId="2" fillId="0" borderId="71" xfId="27" applyFont="1" applyFill="1" applyBorder="1" applyAlignment="1" applyProtection="1">
      <alignment horizontal="center" vertical="center"/>
      <protection locked="0"/>
    </xf>
    <xf numFmtId="0" fontId="31" fillId="0" borderId="60" xfId="27" applyFont="1" applyFill="1" applyBorder="1" applyAlignment="1" applyProtection="1">
      <alignment horizontal="center" vertical="center"/>
      <protection locked="0"/>
    </xf>
    <xf numFmtId="0" fontId="2" fillId="0" borderId="61" xfId="27" applyFont="1" applyFill="1" applyBorder="1" applyAlignment="1" applyProtection="1">
      <alignment horizontal="center" vertical="center"/>
      <protection locked="0"/>
    </xf>
    <xf numFmtId="0" fontId="31" fillId="0" borderId="61" xfId="27" applyFont="1" applyFill="1" applyBorder="1" applyAlignment="1" applyProtection="1">
      <alignment horizontal="center" vertical="center"/>
      <protection locked="0"/>
    </xf>
    <xf numFmtId="0" fontId="2" fillId="0" borderId="62" xfId="27" applyFont="1" applyFill="1" applyBorder="1" applyAlignment="1" applyProtection="1">
      <alignment horizontal="center" vertical="center"/>
      <protection locked="0"/>
    </xf>
    <xf numFmtId="0" fontId="2" fillId="0" borderId="24" xfId="27" applyFont="1" applyFill="1" applyBorder="1" applyAlignment="1" applyProtection="1">
      <alignment horizontal="center" vertical="center"/>
      <protection locked="0"/>
    </xf>
    <xf numFmtId="0" fontId="2" fillId="0" borderId="28" xfId="27" applyFont="1" applyFill="1" applyBorder="1" applyAlignment="1" applyProtection="1">
      <alignment horizontal="center" vertical="center"/>
      <protection locked="0"/>
    </xf>
    <xf numFmtId="0" fontId="2" fillId="0" borderId="20" xfId="27" applyFont="1" applyFill="1" applyBorder="1" applyAlignment="1" applyProtection="1">
      <alignment horizontal="center" vertical="center"/>
      <protection locked="0"/>
    </xf>
    <xf numFmtId="0" fontId="31" fillId="0" borderId="63" xfId="27" applyFont="1" applyFill="1" applyBorder="1" applyAlignment="1" applyProtection="1">
      <alignment horizontal="center" vertical="center"/>
      <protection locked="0"/>
    </xf>
    <xf numFmtId="0" fontId="2" fillId="0" borderId="64" xfId="27" applyFont="1" applyFill="1" applyBorder="1" applyAlignment="1" applyProtection="1">
      <alignment horizontal="center" vertical="center"/>
      <protection locked="0"/>
    </xf>
    <xf numFmtId="0" fontId="31" fillId="0" borderId="64" xfId="27" applyFont="1" applyFill="1" applyBorder="1" applyAlignment="1" applyProtection="1">
      <alignment horizontal="center" vertical="center"/>
      <protection locked="0"/>
    </xf>
    <xf numFmtId="0" fontId="2" fillId="0" borderId="65" xfId="27" applyFont="1" applyFill="1" applyBorder="1" applyAlignment="1" applyProtection="1">
      <alignment horizontal="center" vertical="center"/>
      <protection locked="0"/>
    </xf>
    <xf numFmtId="0" fontId="2" fillId="0" borderId="26" xfId="27" applyFont="1" applyFill="1" applyBorder="1" applyAlignment="1" applyProtection="1">
      <alignment horizontal="center" vertical="center"/>
      <protection locked="0"/>
    </xf>
    <xf numFmtId="0" fontId="2" fillId="0" borderId="29" xfId="27" applyFont="1" applyFill="1" applyBorder="1" applyAlignment="1" applyProtection="1">
      <alignment horizontal="center" vertical="center"/>
      <protection locked="0"/>
    </xf>
    <xf numFmtId="0" fontId="32" fillId="0" borderId="60" xfId="27" applyFont="1" applyFill="1" applyBorder="1" applyAlignment="1" applyProtection="1">
      <alignment horizontal="center" vertical="center"/>
      <protection locked="0"/>
    </xf>
    <xf numFmtId="0" fontId="33" fillId="0" borderId="61" xfId="27" applyFont="1" applyFill="1" applyBorder="1" applyAlignment="1" applyProtection="1">
      <alignment horizontal="center" vertical="center"/>
      <protection locked="0"/>
    </xf>
    <xf numFmtId="0" fontId="2" fillId="5" borderId="72" xfId="27" applyFont="1" applyFill="1" applyBorder="1" applyAlignment="1">
      <alignment horizontal="center" vertical="center"/>
    </xf>
    <xf numFmtId="0" fontId="32" fillId="0" borderId="73" xfId="27" applyFont="1" applyFill="1" applyBorder="1" applyAlignment="1" applyProtection="1">
      <alignment horizontal="center" vertical="center"/>
      <protection locked="0"/>
    </xf>
    <xf numFmtId="0" fontId="2" fillId="0" borderId="74" xfId="27" applyFont="1" applyFill="1" applyBorder="1" applyAlignment="1" applyProtection="1">
      <alignment horizontal="center" vertical="center"/>
      <protection locked="0"/>
    </xf>
    <xf numFmtId="0" fontId="2" fillId="5" borderId="1" xfId="27" applyFont="1" applyFill="1" applyBorder="1" applyAlignment="1">
      <alignment horizontal="center" vertical="center"/>
    </xf>
    <xf numFmtId="0" fontId="2" fillId="0" borderId="75" xfId="27" applyFont="1" applyFill="1" applyBorder="1" applyAlignment="1" applyProtection="1">
      <alignment horizontal="center" vertical="center"/>
      <protection locked="0"/>
    </xf>
    <xf numFmtId="0" fontId="33" fillId="0" borderId="74" xfId="27" applyFont="1" applyFill="1" applyBorder="1" applyAlignment="1" applyProtection="1">
      <alignment horizontal="center" vertical="center"/>
      <protection locked="0"/>
    </xf>
    <xf numFmtId="0" fontId="2" fillId="0" borderId="76" xfId="27" applyFont="1" applyFill="1" applyBorder="1" applyAlignment="1" applyProtection="1">
      <alignment horizontal="center" vertical="center"/>
      <protection locked="0"/>
    </xf>
    <xf numFmtId="0" fontId="2" fillId="0" borderId="41" xfId="27" applyFont="1" applyFill="1" applyBorder="1" applyAlignment="1" applyProtection="1">
      <alignment horizontal="center" vertical="center"/>
      <protection locked="0"/>
    </xf>
    <xf numFmtId="0" fontId="2" fillId="0" borderId="40" xfId="27" applyFont="1" applyFill="1" applyBorder="1" applyAlignment="1" applyProtection="1">
      <alignment horizontal="center" vertical="center"/>
      <protection locked="0"/>
    </xf>
    <xf numFmtId="0" fontId="0" fillId="5" borderId="1" xfId="27" applyFill="1" applyBorder="1" applyAlignment="1">
      <alignment horizontal="center" vertical="center"/>
    </xf>
    <xf numFmtId="0" fontId="2" fillId="5" borderId="2" xfId="27" applyFont="1" applyFill="1" applyBorder="1" applyAlignment="1">
      <alignment horizontal="center" vertical="center"/>
    </xf>
    <xf numFmtId="49" fontId="0" fillId="0" borderId="10" xfId="27" applyNumberFormat="1" applyBorder="1" applyAlignment="1" applyProtection="1">
      <alignment horizontal="left" vertical="top" wrapText="1"/>
      <protection locked="0"/>
    </xf>
    <xf numFmtId="49" fontId="2" fillId="0" borderId="11" xfId="27" applyNumberFormat="1" applyFont="1" applyBorder="1" applyAlignment="1" applyProtection="1">
      <alignment horizontal="left" vertical="top" wrapText="1"/>
      <protection locked="0"/>
    </xf>
    <xf numFmtId="0" fontId="4" fillId="0" borderId="48" xfId="27" applyFont="1" applyBorder="1" applyAlignment="1" applyProtection="1">
      <alignment horizontal="center" vertical="center"/>
      <protection locked="0"/>
    </xf>
    <xf numFmtId="0" fontId="0" fillId="5" borderId="21" xfId="27" applyFill="1" applyBorder="1" applyAlignment="1">
      <alignment horizontal="center" vertical="center"/>
    </xf>
    <xf numFmtId="0" fontId="2" fillId="5" borderId="8" xfId="27" applyFont="1" applyFill="1" applyBorder="1" applyAlignment="1">
      <alignment horizontal="center" vertical="center"/>
    </xf>
    <xf numFmtId="0" fontId="2" fillId="5" borderId="77" xfId="27" applyFont="1" applyFill="1" applyBorder="1" applyAlignment="1">
      <alignment horizontal="center" vertical="center"/>
    </xf>
    <xf numFmtId="0" fontId="4" fillId="0" borderId="29" xfId="27" applyFont="1" applyBorder="1" applyAlignment="1" applyProtection="1">
      <alignment horizontal="center" vertical="center"/>
      <protection locked="0"/>
    </xf>
    <xf numFmtId="0" fontId="2" fillId="6" borderId="26" xfId="27" applyFont="1" applyFill="1" applyBorder="1" applyAlignment="1" applyProtection="1">
      <alignment horizontal="center" vertical="center"/>
      <protection locked="0"/>
    </xf>
    <xf numFmtId="0" fontId="2" fillId="6" borderId="27" xfId="27" applyFont="1" applyFill="1" applyBorder="1" applyAlignment="1" applyProtection="1">
      <alignment horizontal="center" vertical="center"/>
      <protection locked="0"/>
    </xf>
    <xf numFmtId="0" fontId="2" fillId="6" borderId="29" xfId="27" applyFont="1" applyFill="1" applyBorder="1" applyAlignment="1" applyProtection="1">
      <alignment horizontal="center" vertical="center"/>
      <protection locked="0"/>
    </xf>
    <xf numFmtId="0" fontId="0" fillId="0" borderId="78" xfId="27" applyBorder="1" applyAlignment="1" applyProtection="1">
      <alignment horizontal="center" vertical="center"/>
      <protection locked="0"/>
    </xf>
    <xf numFmtId="0" fontId="4" fillId="0" borderId="52" xfId="27" applyFont="1" applyBorder="1" applyAlignment="1" applyProtection="1">
      <alignment horizontal="center" vertical="center"/>
      <protection locked="0"/>
    </xf>
    <xf numFmtId="0" fontId="29" fillId="5" borderId="78" xfId="27" applyFont="1" applyFill="1" applyBorder="1" applyAlignment="1">
      <alignment horizontal="center" vertical="center" shrinkToFit="1"/>
    </xf>
    <xf numFmtId="0" fontId="2" fillId="5" borderId="79" xfId="27" applyFont="1" applyFill="1" applyBorder="1" applyAlignment="1">
      <alignment horizontal="center" vertical="center" shrinkToFit="1"/>
    </xf>
    <xf numFmtId="0" fontId="2" fillId="5" borderId="80" xfId="27" applyFont="1" applyFill="1" applyBorder="1" applyAlignment="1">
      <alignment horizontal="center" vertical="center" shrinkToFit="1"/>
    </xf>
    <xf numFmtId="0" fontId="0" fillId="5" borderId="14" xfId="27" applyFill="1" applyBorder="1" applyAlignment="1">
      <alignment horizontal="center" vertical="center"/>
    </xf>
    <xf numFmtId="0" fontId="4" fillId="3" borderId="29" xfId="27" applyFont="1" applyFill="1" applyBorder="1" applyAlignment="1" applyProtection="1">
      <alignment horizontal="center" vertical="center"/>
      <protection locked="0"/>
    </xf>
    <xf numFmtId="0" fontId="8" fillId="0" borderId="27" xfId="27" applyFont="1" applyFill="1" applyBorder="1" applyAlignment="1" applyProtection="1">
      <alignment horizontal="right" vertical="center" shrinkToFit="1"/>
      <protection locked="0"/>
    </xf>
    <xf numFmtId="0" fontId="34" fillId="0" borderId="14" xfId="27" applyFont="1" applyBorder="1" applyAlignment="1" applyProtection="1">
      <alignment horizontal="center" vertical="center" shrinkToFit="1"/>
      <protection locked="0"/>
    </xf>
    <xf numFmtId="0" fontId="0" fillId="5" borderId="78" xfId="27" applyFill="1" applyBorder="1" applyAlignment="1">
      <alignment horizontal="center" vertical="center"/>
    </xf>
    <xf numFmtId="0" fontId="11" fillId="0" borderId="24" xfId="27" applyFont="1" applyBorder="1" applyAlignment="1" applyProtection="1">
      <alignment horizontal="center" vertical="center"/>
    </xf>
    <xf numFmtId="0" fontId="16" fillId="0" borderId="26" xfId="27" applyFont="1" applyBorder="1" applyAlignment="1" applyProtection="1">
      <alignment horizontal="center" vertical="center"/>
      <protection locked="0"/>
    </xf>
    <xf numFmtId="0" fontId="11" fillId="4" borderId="24" xfId="27" applyFont="1" applyFill="1" applyBorder="1">
      <alignment vertical="center"/>
    </xf>
    <xf numFmtId="0" fontId="16" fillId="4" borderId="16" xfId="27" applyFont="1" applyFill="1" applyBorder="1" applyAlignment="1">
      <alignment horizontal="center" vertical="center"/>
    </xf>
    <xf numFmtId="0" fontId="0" fillId="4" borderId="24" xfId="27" applyFill="1" applyBorder="1" applyAlignment="1">
      <alignment vertical="center"/>
    </xf>
    <xf numFmtId="0" fontId="0" fillId="4" borderId="16" xfId="27" applyFill="1" applyBorder="1" applyAlignment="1">
      <alignment vertical="center"/>
    </xf>
    <xf numFmtId="0" fontId="4" fillId="0" borderId="25" xfId="27" applyFont="1" applyBorder="1" applyAlignment="1" applyProtection="1">
      <alignment vertical="center"/>
      <protection locked="0"/>
    </xf>
    <xf numFmtId="0" fontId="4" fillId="0" borderId="28" xfId="27" applyFont="1" applyBorder="1" applyAlignment="1" applyProtection="1">
      <alignment vertical="center"/>
      <protection locked="0"/>
    </xf>
    <xf numFmtId="0" fontId="4" fillId="0" borderId="39" xfId="27" applyFont="1" applyBorder="1" applyAlignment="1" applyProtection="1">
      <alignment vertical="center"/>
      <protection locked="0"/>
    </xf>
    <xf numFmtId="0" fontId="4" fillId="0" borderId="40" xfId="27" applyFont="1" applyBorder="1" applyAlignment="1" applyProtection="1">
      <alignment vertical="center"/>
      <protection locked="0"/>
    </xf>
    <xf numFmtId="0" fontId="0" fillId="4" borderId="41" xfId="27" applyFill="1" applyBorder="1" applyAlignment="1">
      <alignment vertical="center"/>
    </xf>
    <xf numFmtId="0" fontId="0" fillId="5" borderId="20" xfId="27" applyFill="1" applyBorder="1" applyAlignment="1">
      <alignment horizontal="center" vertical="center"/>
    </xf>
    <xf numFmtId="0" fontId="2" fillId="0" borderId="25" xfId="27" applyFont="1" applyBorder="1" applyAlignment="1" applyProtection="1">
      <alignment horizontal="center" vertical="center"/>
      <protection locked="0"/>
    </xf>
    <xf numFmtId="0" fontId="2" fillId="0" borderId="27" xfId="27" applyFont="1" applyBorder="1" applyAlignment="1" applyProtection="1">
      <alignment horizontal="center" vertical="center"/>
      <protection locked="0"/>
    </xf>
    <xf numFmtId="0" fontId="31" fillId="0" borderId="24" xfId="27" applyFont="1" applyBorder="1" applyAlignment="1" applyProtection="1">
      <alignment horizontal="center" vertical="center"/>
      <protection locked="0"/>
    </xf>
    <xf numFmtId="0" fontId="31" fillId="0" borderId="24" xfId="27" applyFont="1" applyFill="1" applyBorder="1" applyAlignment="1" applyProtection="1">
      <alignment horizontal="center" vertical="center"/>
      <protection locked="0"/>
    </xf>
    <xf numFmtId="0" fontId="2" fillId="0" borderId="25" xfId="27" applyFont="1" applyFill="1" applyBorder="1" applyAlignment="1" applyProtection="1">
      <alignment horizontal="center" vertical="center"/>
      <protection locked="0"/>
    </xf>
    <xf numFmtId="0" fontId="2" fillId="0" borderId="27" xfId="27" applyFont="1" applyFill="1" applyBorder="1" applyAlignment="1" applyProtection="1">
      <alignment horizontal="center" vertical="center"/>
      <protection locked="0"/>
    </xf>
    <xf numFmtId="0" fontId="33" fillId="0" borderId="24" xfId="27" applyFont="1" applyFill="1" applyBorder="1" applyAlignment="1" applyProtection="1">
      <alignment horizontal="center" vertical="center"/>
      <protection locked="0"/>
    </xf>
    <xf numFmtId="0" fontId="2" fillId="0" borderId="41" xfId="27" applyFont="1" applyBorder="1" applyAlignment="1" applyProtection="1">
      <alignment horizontal="center" vertical="center"/>
      <protection locked="0"/>
    </xf>
    <xf numFmtId="0" fontId="2" fillId="0" borderId="39" xfId="27" applyFont="1" applyFill="1" applyBorder="1" applyAlignment="1" applyProtection="1">
      <alignment horizontal="center" vertical="center"/>
      <protection locked="0"/>
    </xf>
    <xf numFmtId="0" fontId="0" fillId="5" borderId="8" xfId="27" applyFill="1" applyBorder="1" applyAlignment="1">
      <alignment horizontal="center" vertical="center"/>
    </xf>
    <xf numFmtId="0" fontId="0" fillId="0" borderId="79" xfId="27" applyBorder="1" applyAlignment="1" applyProtection="1">
      <alignment horizontal="center" vertical="center"/>
      <protection locked="0"/>
    </xf>
    <xf numFmtId="0" fontId="8" fillId="0" borderId="14" xfId="27" applyFont="1" applyBorder="1" applyAlignment="1" applyProtection="1">
      <alignment horizontal="center" vertical="center" shrinkToFit="1"/>
      <protection locked="0"/>
    </xf>
    <xf numFmtId="0" fontId="0" fillId="5" borderId="79" xfId="27" applyFill="1" applyBorder="1" applyAlignment="1">
      <alignment horizontal="center" vertical="center"/>
    </xf>
    <xf numFmtId="0" fontId="11" fillId="0" borderId="25" xfId="27" applyFont="1" applyBorder="1" applyAlignment="1" applyProtection="1">
      <alignment horizontal="center" vertical="center"/>
    </xf>
    <xf numFmtId="49" fontId="11" fillId="0" borderId="25" xfId="27" applyNumberFormat="1" applyFont="1" applyBorder="1" applyAlignment="1" applyProtection="1">
      <alignment horizontal="right" vertical="center"/>
      <protection locked="0"/>
    </xf>
    <xf numFmtId="176" fontId="11" fillId="0" borderId="25" xfId="27" applyNumberFormat="1" applyFont="1" applyBorder="1" applyProtection="1">
      <alignment vertical="center"/>
    </xf>
    <xf numFmtId="49" fontId="11" fillId="0" borderId="25" xfId="27" applyNumberFormat="1" applyFont="1" applyBorder="1" applyAlignment="1" applyProtection="1">
      <alignment horizontal="left" vertical="center"/>
      <protection locked="0"/>
    </xf>
    <xf numFmtId="0" fontId="16" fillId="0" borderId="27" xfId="27" applyFont="1" applyBorder="1" applyAlignment="1" applyProtection="1">
      <alignment horizontal="center" vertical="center"/>
      <protection locked="0"/>
    </xf>
    <xf numFmtId="0" fontId="13" fillId="4" borderId="25" xfId="27" applyFont="1" applyFill="1" applyBorder="1">
      <alignment vertical="center"/>
    </xf>
    <xf numFmtId="0" fontId="11" fillId="4" borderId="25" xfId="27" applyFont="1" applyFill="1" applyBorder="1" applyAlignment="1">
      <alignment horizontal="center" vertical="center"/>
    </xf>
    <xf numFmtId="176" fontId="11" fillId="4" borderId="25" xfId="27" applyNumberFormat="1" applyFont="1" applyFill="1" applyBorder="1">
      <alignment vertical="center"/>
    </xf>
    <xf numFmtId="0" fontId="16" fillId="4" borderId="0" xfId="27" applyFont="1" applyFill="1" applyBorder="1" applyAlignment="1">
      <alignment horizontal="center" vertical="center"/>
    </xf>
    <xf numFmtId="0" fontId="0" fillId="4" borderId="25" xfId="27" applyFill="1" applyBorder="1" applyAlignment="1">
      <alignment vertical="center"/>
    </xf>
    <xf numFmtId="0" fontId="0" fillId="4" borderId="0" xfId="27" applyFill="1" applyBorder="1" applyAlignment="1">
      <alignment vertical="center"/>
    </xf>
    <xf numFmtId="0" fontId="0" fillId="4" borderId="39" xfId="27" applyFill="1" applyBorder="1" applyAlignment="1">
      <alignment vertical="center"/>
    </xf>
    <xf numFmtId="0" fontId="2" fillId="5" borderId="81" xfId="27" applyFont="1" applyFill="1" applyBorder="1" applyAlignment="1">
      <alignment horizontal="center" vertical="center"/>
    </xf>
    <xf numFmtId="0" fontId="2" fillId="0" borderId="0" xfId="27" applyFont="1" applyBorder="1" applyAlignment="1">
      <alignment horizontal="center" vertical="center"/>
    </xf>
    <xf numFmtId="0" fontId="2" fillId="5" borderId="23" xfId="27" applyFont="1" applyFill="1" applyBorder="1" applyAlignment="1">
      <alignment horizontal="center" vertical="center"/>
    </xf>
    <xf numFmtId="0" fontId="2" fillId="0" borderId="45" xfId="27" applyFont="1" applyBorder="1" applyAlignment="1" applyProtection="1">
      <alignment horizontal="center" vertical="center"/>
      <protection locked="0"/>
    </xf>
    <xf numFmtId="0" fontId="2" fillId="0" borderId="44" xfId="27" applyFont="1" applyBorder="1" applyAlignment="1" applyProtection="1">
      <alignment horizontal="center" vertical="center"/>
      <protection locked="0"/>
    </xf>
    <xf numFmtId="0" fontId="2" fillId="0" borderId="39" xfId="27" applyFont="1" applyBorder="1" applyAlignment="1" applyProtection="1">
      <alignment horizontal="center" vertical="center"/>
      <protection locked="0"/>
    </xf>
    <xf numFmtId="0" fontId="2" fillId="0" borderId="46" xfId="27" applyFont="1" applyBorder="1" applyAlignment="1" applyProtection="1">
      <alignment horizontal="center" vertical="center"/>
      <protection locked="0"/>
    </xf>
    <xf numFmtId="0" fontId="2" fillId="5" borderId="3" xfId="27" applyFont="1" applyFill="1" applyBorder="1" applyAlignment="1">
      <alignment horizontal="center" vertical="center"/>
    </xf>
    <xf numFmtId="0" fontId="11" fillId="5" borderId="1" xfId="27" applyFont="1" applyFill="1" applyBorder="1" applyAlignment="1">
      <alignment horizontal="center" vertical="center"/>
    </xf>
    <xf numFmtId="0" fontId="11" fillId="5" borderId="2" xfId="27" applyFont="1" applyFill="1" applyBorder="1" applyAlignment="1">
      <alignment horizontal="center" vertical="center"/>
    </xf>
    <xf numFmtId="49" fontId="2" fillId="0" borderId="12" xfId="27" applyNumberFormat="1" applyFont="1" applyBorder="1" applyAlignment="1" applyProtection="1">
      <alignment horizontal="left" vertical="top" wrapText="1"/>
      <protection locked="0"/>
    </xf>
    <xf numFmtId="0" fontId="35" fillId="3" borderId="4" xfId="27" applyFont="1" applyFill="1" applyBorder="1" applyAlignment="1">
      <alignment horizontal="center" vertical="center"/>
    </xf>
    <xf numFmtId="0" fontId="35" fillId="3" borderId="5" xfId="27" applyFont="1" applyFill="1" applyBorder="1" applyAlignment="1">
      <alignment horizontal="center" vertical="center"/>
    </xf>
    <xf numFmtId="0" fontId="0" fillId="5" borderId="2" xfId="27" applyFill="1" applyBorder="1" applyAlignment="1">
      <alignment horizontal="center" vertical="center"/>
    </xf>
    <xf numFmtId="0" fontId="0" fillId="6" borderId="14" xfId="27" applyFill="1" applyBorder="1" applyAlignment="1" applyProtection="1">
      <alignment horizontal="center" vertical="center"/>
      <protection locked="0"/>
    </xf>
    <xf numFmtId="0" fontId="0" fillId="5" borderId="7" xfId="27" applyFill="1" applyBorder="1" applyAlignment="1">
      <alignment horizontal="center" vertical="center"/>
    </xf>
    <xf numFmtId="179" fontId="2" fillId="0" borderId="37" xfId="27" applyNumberFormat="1" applyFont="1" applyBorder="1" applyAlignment="1" applyProtection="1">
      <alignment horizontal="center" vertical="center"/>
      <protection locked="0"/>
    </xf>
    <xf numFmtId="179" fontId="2" fillId="0" borderId="25" xfId="27" applyNumberFormat="1" applyFont="1" applyBorder="1" applyAlignment="1" applyProtection="1">
      <alignment horizontal="center" vertical="center"/>
      <protection locked="0"/>
    </xf>
    <xf numFmtId="179" fontId="2" fillId="0" borderId="38" xfId="27" applyNumberFormat="1" applyFont="1" applyBorder="1" applyAlignment="1" applyProtection="1">
      <alignment horizontal="center" vertical="center"/>
      <protection locked="0"/>
    </xf>
    <xf numFmtId="179" fontId="2" fillId="0" borderId="39" xfId="27" applyNumberFormat="1" applyFont="1" applyBorder="1" applyAlignment="1" applyProtection="1">
      <alignment horizontal="center" vertical="center"/>
      <protection locked="0"/>
    </xf>
    <xf numFmtId="0" fontId="2" fillId="0" borderId="37" xfId="27" applyNumberFormat="1" applyFont="1" applyBorder="1" applyAlignment="1" applyProtection="1">
      <alignment horizontal="center" vertical="center"/>
      <protection locked="0"/>
    </xf>
    <xf numFmtId="0" fontId="2" fillId="0" borderId="25" xfId="27" applyNumberFormat="1" applyFont="1" applyBorder="1" applyAlignment="1" applyProtection="1">
      <alignment horizontal="center" vertical="center"/>
      <protection locked="0"/>
    </xf>
    <xf numFmtId="0" fontId="2" fillId="0" borderId="38" xfId="27" applyNumberFormat="1" applyFont="1" applyBorder="1" applyAlignment="1" applyProtection="1">
      <alignment horizontal="center" vertical="center"/>
      <protection locked="0"/>
    </xf>
    <xf numFmtId="0" fontId="2" fillId="0" borderId="39" xfId="27" applyNumberFormat="1" applyFont="1" applyBorder="1" applyAlignment="1" applyProtection="1">
      <alignment horizontal="center" vertical="center"/>
      <protection locked="0"/>
    </xf>
    <xf numFmtId="0" fontId="11" fillId="5" borderId="3" xfId="27" applyFont="1" applyFill="1" applyBorder="1" applyAlignment="1">
      <alignment horizontal="center" vertical="center"/>
    </xf>
    <xf numFmtId="0" fontId="35" fillId="3" borderId="6" xfId="27" applyFont="1" applyFill="1" applyBorder="1" applyAlignment="1">
      <alignment horizontal="center" vertical="center"/>
    </xf>
    <xf numFmtId="0" fontId="8" fillId="0" borderId="71" xfId="27" applyFont="1" applyBorder="1" applyAlignment="1" applyProtection="1">
      <alignment horizontal="center" vertical="center" shrinkToFit="1"/>
      <protection locked="0"/>
    </xf>
    <xf numFmtId="0" fontId="0" fillId="5" borderId="71" xfId="27" applyFill="1" applyBorder="1" applyAlignment="1">
      <alignment horizontal="center" vertical="center"/>
    </xf>
    <xf numFmtId="0" fontId="11" fillId="0" borderId="24" xfId="27" applyFont="1" applyBorder="1" applyAlignment="1" applyProtection="1">
      <alignment horizontal="left" vertical="center"/>
    </xf>
    <xf numFmtId="49" fontId="11" fillId="0" borderId="25" xfId="27" applyNumberFormat="1" applyFont="1" applyBorder="1" applyAlignment="1" applyProtection="1">
      <alignment horizontal="center" vertical="center"/>
      <protection locked="0"/>
    </xf>
    <xf numFmtId="49" fontId="11" fillId="0" borderId="26" xfId="27" applyNumberFormat="1" applyFont="1" applyBorder="1" applyAlignment="1" applyProtection="1">
      <alignment horizontal="center" vertical="center"/>
      <protection locked="0"/>
    </xf>
    <xf numFmtId="49" fontId="11" fillId="0" borderId="27" xfId="27" applyNumberFormat="1" applyFont="1" applyBorder="1" applyAlignment="1" applyProtection="1">
      <alignment horizontal="center" vertical="center"/>
      <protection locked="0"/>
    </xf>
    <xf numFmtId="49" fontId="11" fillId="0" borderId="28" xfId="27" applyNumberFormat="1" applyFont="1" applyBorder="1" applyAlignment="1" applyProtection="1">
      <alignment horizontal="left" vertical="center"/>
      <protection locked="0"/>
    </xf>
    <xf numFmtId="0" fontId="16" fillId="0" borderId="29" xfId="27" applyFont="1" applyBorder="1" applyAlignment="1" applyProtection="1">
      <alignment horizontal="center" vertical="center"/>
      <protection locked="0"/>
    </xf>
    <xf numFmtId="0" fontId="11" fillId="4" borderId="28" xfId="27" applyFont="1" applyFill="1" applyBorder="1" applyAlignment="1">
      <alignment horizontal="center" vertical="center"/>
    </xf>
    <xf numFmtId="0" fontId="11" fillId="4" borderId="24" xfId="27" applyFont="1" applyFill="1" applyBorder="1" applyAlignment="1" applyProtection="1">
      <alignment horizontal="left" vertical="center"/>
    </xf>
    <xf numFmtId="49" fontId="11" fillId="4" borderId="25" xfId="27" applyNumberFormat="1" applyFont="1" applyFill="1" applyBorder="1" applyAlignment="1" applyProtection="1">
      <alignment horizontal="center" vertical="center"/>
      <protection locked="0"/>
    </xf>
    <xf numFmtId="0" fontId="16" fillId="4" borderId="35" xfId="27" applyFont="1" applyFill="1" applyBorder="1" applyAlignment="1">
      <alignment horizontal="center" vertical="center"/>
    </xf>
    <xf numFmtId="49" fontId="11" fillId="4" borderId="26" xfId="27" applyNumberFormat="1" applyFont="1" applyFill="1" applyBorder="1" applyAlignment="1" applyProtection="1">
      <alignment horizontal="center" vertical="center"/>
      <protection locked="0"/>
    </xf>
    <xf numFmtId="49" fontId="11" fillId="4" borderId="27" xfId="27" applyNumberFormat="1" applyFont="1" applyFill="1" applyBorder="1" applyAlignment="1" applyProtection="1">
      <alignment horizontal="center" vertical="center"/>
      <protection locked="0"/>
    </xf>
    <xf numFmtId="0" fontId="0" fillId="5" borderId="9" xfId="27" applyFill="1" applyBorder="1" applyAlignment="1">
      <alignment horizontal="center" vertical="center"/>
    </xf>
    <xf numFmtId="179" fontId="2" fillId="0" borderId="45" xfId="27" applyNumberFormat="1" applyFont="1" applyBorder="1" applyAlignment="1" applyProtection="1">
      <alignment horizontal="center" vertical="center"/>
      <protection locked="0"/>
    </xf>
    <xf numFmtId="179" fontId="2" fillId="0" borderId="46" xfId="27" applyNumberFormat="1" applyFont="1" applyBorder="1" applyAlignment="1" applyProtection="1">
      <alignment horizontal="center" vertical="center"/>
      <protection locked="0"/>
    </xf>
    <xf numFmtId="0" fontId="2" fillId="0" borderId="45" xfId="27" applyNumberFormat="1" applyFont="1" applyBorder="1" applyAlignment="1" applyProtection="1">
      <alignment horizontal="center" vertical="center"/>
      <protection locked="0"/>
    </xf>
    <xf numFmtId="0" fontId="2" fillId="0" borderId="46" xfId="27" applyNumberFormat="1" applyFont="1" applyBorder="1" applyAlignment="1" applyProtection="1">
      <alignment horizontal="center" vertical="center"/>
      <protection locked="0"/>
    </xf>
    <xf numFmtId="0" fontId="2" fillId="0" borderId="0" xfId="27" applyFont="1" applyBorder="1" applyAlignment="1">
      <alignment horizontal="right" vertical="center"/>
    </xf>
    <xf numFmtId="0" fontId="2" fillId="4" borderId="3" xfId="27" applyFont="1" applyFill="1" applyBorder="1">
      <alignment vertical="center"/>
    </xf>
    <xf numFmtId="0" fontId="29" fillId="0" borderId="0" xfId="27" applyFont="1">
      <alignment vertical="center"/>
    </xf>
    <xf numFmtId="0" fontId="0" fillId="6" borderId="78" xfId="27" applyFill="1" applyBorder="1" applyAlignment="1" applyProtection="1">
      <alignment horizontal="center" vertical="center"/>
      <protection locked="0"/>
    </xf>
    <xf numFmtId="0" fontId="2" fillId="4" borderId="23" xfId="27" applyFont="1" applyFill="1" applyBorder="1">
      <alignment vertical="center"/>
    </xf>
    <xf numFmtId="0" fontId="8" fillId="0" borderId="24" xfId="27" applyFont="1" applyBorder="1" applyAlignment="1" applyProtection="1">
      <alignment horizontal="center" vertical="center" shrinkToFit="1"/>
      <protection locked="0"/>
    </xf>
    <xf numFmtId="0" fontId="0" fillId="5" borderId="81" xfId="27" applyFill="1" applyBorder="1">
      <alignment vertical="center"/>
    </xf>
    <xf numFmtId="0" fontId="11" fillId="0" borderId="28" xfId="27" applyFont="1" applyBorder="1" applyAlignment="1" applyProtection="1">
      <alignment horizontal="left" vertical="center"/>
    </xf>
    <xf numFmtId="0" fontId="2" fillId="0" borderId="82" xfId="27" applyFont="1" applyBorder="1" applyAlignment="1" applyProtection="1">
      <alignment horizontal="center" vertical="center"/>
      <protection locked="0"/>
    </xf>
    <xf numFmtId="0" fontId="11" fillId="0" borderId="27" xfId="27" applyFont="1" applyBorder="1" applyAlignment="1" applyProtection="1">
      <alignment horizontal="left" vertical="center"/>
    </xf>
    <xf numFmtId="49" fontId="11" fillId="0" borderId="29" xfId="27" applyNumberFormat="1" applyFont="1" applyBorder="1" applyAlignment="1" applyProtection="1">
      <alignment horizontal="center" vertical="center"/>
      <protection locked="0"/>
    </xf>
    <xf numFmtId="0" fontId="2" fillId="0" borderId="23" xfId="27" applyFont="1" applyBorder="1" applyAlignment="1" applyProtection="1">
      <alignment horizontal="center" vertical="center"/>
      <protection locked="0"/>
    </xf>
    <xf numFmtId="0" fontId="11" fillId="4" borderId="28" xfId="27" applyFont="1" applyFill="1" applyBorder="1" applyAlignment="1" applyProtection="1">
      <alignment horizontal="left" vertical="center"/>
    </xf>
    <xf numFmtId="0" fontId="2" fillId="4" borderId="23" xfId="27" applyFont="1" applyFill="1" applyBorder="1" applyAlignment="1">
      <alignment horizontal="center" vertical="center"/>
    </xf>
    <xf numFmtId="0" fontId="11" fillId="4" borderId="27" xfId="27" applyFont="1" applyFill="1" applyBorder="1" applyAlignment="1" applyProtection="1">
      <alignment horizontal="left" vertical="center"/>
    </xf>
    <xf numFmtId="49" fontId="11" fillId="4" borderId="29" xfId="27" applyNumberFormat="1" applyFont="1" applyFill="1" applyBorder="1" applyAlignment="1" applyProtection="1">
      <alignment horizontal="center" vertical="center"/>
      <protection locked="0"/>
    </xf>
    <xf numFmtId="0" fontId="2" fillId="4" borderId="45" xfId="27" applyFont="1" applyFill="1" applyBorder="1">
      <alignment vertical="center"/>
    </xf>
    <xf numFmtId="0" fontId="2" fillId="4" borderId="43" xfId="27" applyFont="1" applyFill="1" applyBorder="1">
      <alignment vertical="center"/>
    </xf>
    <xf numFmtId="0" fontId="2" fillId="4" borderId="46" xfId="27" applyFont="1" applyFill="1" applyBorder="1">
      <alignment vertical="center"/>
    </xf>
    <xf numFmtId="0" fontId="6" fillId="0" borderId="14" xfId="27" applyFont="1" applyBorder="1" applyAlignment="1" applyProtection="1" quotePrefix="1">
      <alignment horizontal="center" vertical="center"/>
      <protection locked="0"/>
    </xf>
    <xf numFmtId="0" fontId="6" fillId="0" borderId="14" xfId="27" applyFont="1" applyBorder="1" applyAlignment="1" quotePrefix="1">
      <alignment horizontal="center" vertical="center"/>
    </xf>
    <xf numFmtId="0" fontId="20" fillId="0" borderId="14" xfId="27" applyFont="1" applyBorder="1" applyAlignment="1" quotePrefix="1">
      <alignment horizontal="center" vertical="center"/>
    </xf>
    <xf numFmtId="0" fontId="1" fillId="0" borderId="14" xfId="40" applyBorder="1" applyAlignment="1" quotePrefix="1">
      <alignment vertical="center" shrinkToFit="1"/>
    </xf>
  </cellXfs>
  <cellStyles count="51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標準" xfId="27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標準 2" xfId="40"/>
    <cellStyle name="20% - Accent3" xfId="41" builtinId="38"/>
    <cellStyle name="Accent4" xfId="42" builtinId="41"/>
    <cellStyle name="20% - Accent4" xfId="43" builtinId="42"/>
    <cellStyle name="40% - Accent4" xfId="44" builtinId="43"/>
    <cellStyle name="Accent5" xfId="45" builtinId="45"/>
    <cellStyle name="40% - Accent5" xfId="46" builtinId="47"/>
    <cellStyle name="60% - Accent5" xfId="47" builtinId="48"/>
    <cellStyle name="Accent6" xfId="48" builtinId="49"/>
    <cellStyle name="40% - Accent6" xfId="49" builtinId="51"/>
    <cellStyle name="60% - Accent6" xfId="50" builtinId="52"/>
  </cellStyles>
  <dxfs count="1">
    <dxf>
      <fill>
        <patternFill patternType="solid">
          <bgColor indexed="10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114935</xdr:rowOff>
    </xdr:from>
    <xdr:to>
      <xdr:col>34</xdr:col>
      <xdr:colOff>0</xdr:colOff>
      <xdr:row>30</xdr:row>
      <xdr:rowOff>76200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434580" y="5764530"/>
          <a:ext cx="1085850" cy="87693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434580" y="7585710"/>
          <a:ext cx="10858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7855585" y="1162685"/>
          <a:ext cx="20764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474835" y="1162685"/>
          <a:ext cx="19812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55775" y="4571365"/>
          <a:ext cx="16764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738755" y="4571365"/>
          <a:ext cx="15811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775460" y="9525"/>
          <a:ext cx="297942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798195" y="2257425"/>
          <a:ext cx="178498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283845" y="3248025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283845" y="4038600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293370" y="3638550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283845" y="4448175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836295" y="324802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836295" y="364807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836295" y="404812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836295" y="444817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108585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1954530" y="542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6165850" y="542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280285" y="33051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280285" y="37052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280285" y="41052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280285" y="45053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280285" y="37052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280285" y="41052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108585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1954530" y="581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6165850" y="581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1954530" y="581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6165850" y="581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10540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tabSelected="1" view="pageBreakPreview" zoomScale="85" zoomScaleNormal="100" zoomScaleSheetLayoutView="85" topLeftCell="A22" workbookViewId="0">
      <selection activeCell="AU31" sqref="AU31"/>
    </sheetView>
  </sheetViews>
  <sheetFormatPr defaultColWidth="9" defaultRowHeight="15"/>
  <cols>
    <col min="1" max="2" width="6.12380952380952" style="36" customWidth="1"/>
    <col min="3" max="6" width="7.37142857142857" style="36" customWidth="1"/>
    <col min="7" max="15" width="6.12380952380952" style="36" customWidth="1"/>
    <col min="16" max="45" width="1.62857142857143" customWidth="1"/>
    <col min="46" max="46" width="5.87619047619048" style="36" customWidth="1"/>
    <col min="47" max="47" width="20.1238095238095" style="36" customWidth="1"/>
    <col min="48" max="48" width="9.24761904761905" style="36" customWidth="1"/>
    <col min="49" max="49" width="12" style="36" customWidth="1"/>
    <col min="50" max="50" width="12.1238095238095" style="36" customWidth="1"/>
    <col min="51" max="51" width="11.3714285714286" style="36" customWidth="1"/>
    <col min="52" max="52" width="6.62857142857143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7"/>
      <c r="J2" s="328" t="s">
        <v>3</v>
      </c>
      <c r="K2" s="329"/>
      <c r="L2" s="329"/>
      <c r="M2" s="329"/>
      <c r="N2" s="329"/>
      <c r="O2" s="330"/>
      <c r="P2" s="328" t="s">
        <v>4</v>
      </c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95" t="s">
        <v>5</v>
      </c>
      <c r="AF2" s="395"/>
      <c r="AG2" s="395"/>
      <c r="AH2" s="395"/>
      <c r="AI2" s="395"/>
      <c r="AJ2" s="395"/>
      <c r="AK2" s="395"/>
      <c r="AL2" s="395"/>
      <c r="AM2" s="395"/>
      <c r="AN2" s="395"/>
      <c r="AO2" s="395"/>
      <c r="AP2" s="395"/>
      <c r="AQ2" s="395"/>
      <c r="AR2" s="395"/>
      <c r="AS2" s="328"/>
      <c r="AT2" s="428"/>
      <c r="AV2" s="429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31"/>
      <c r="J3" s="332" t="s">
        <v>11</v>
      </c>
      <c r="K3" s="333"/>
      <c r="L3" s="333"/>
      <c r="M3" s="333"/>
      <c r="N3" s="333"/>
      <c r="O3" s="334"/>
      <c r="P3" s="335" t="s">
        <v>12</v>
      </c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96" t="s">
        <v>13</v>
      </c>
      <c r="AF3" s="396"/>
      <c r="AG3" s="396"/>
      <c r="AH3" s="396"/>
      <c r="AI3" s="396"/>
      <c r="AJ3" s="396"/>
      <c r="AK3" s="396"/>
      <c r="AL3" s="396"/>
      <c r="AM3" s="396"/>
      <c r="AN3" s="396"/>
      <c r="AO3" s="396"/>
      <c r="AP3" s="396"/>
      <c r="AQ3" s="396"/>
      <c r="AR3" s="396"/>
      <c r="AS3" s="430"/>
      <c r="AT3" s="431"/>
      <c r="AV3" s="429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433698727</v>
      </c>
      <c r="D4" s="246"/>
      <c r="E4" s="246"/>
      <c r="F4" s="246"/>
      <c r="G4" s="246"/>
      <c r="H4" s="246"/>
      <c r="I4" s="336"/>
      <c r="J4" s="337" t="s">
        <v>17</v>
      </c>
      <c r="K4" s="338"/>
      <c r="L4" s="338"/>
      <c r="M4" s="338"/>
      <c r="N4" s="338"/>
      <c r="O4" s="339"/>
      <c r="P4" s="340" t="s">
        <v>18</v>
      </c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40"/>
      <c r="AF4" s="340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40"/>
      <c r="AS4" s="344"/>
      <c r="AT4" s="431"/>
      <c r="AV4" s="429" t="s">
        <v>19</v>
      </c>
      <c r="AW4" t="str">
        <f t="shared" ref="AW4:AY4" si="0">AW3</f>
        <v>北西支部</v>
      </c>
      <c r="AX4" t="str">
        <f t="shared" si="0"/>
        <v>北東支部</v>
      </c>
      <c r="AY4" t="str">
        <f t="shared" si="0"/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41"/>
      <c r="J5" s="342"/>
      <c r="K5" s="342"/>
      <c r="L5" s="342"/>
      <c r="M5" s="342"/>
      <c r="N5" s="342"/>
      <c r="O5" s="342"/>
      <c r="P5" s="343" t="s">
        <v>21</v>
      </c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43" t="s">
        <v>22</v>
      </c>
      <c r="AF5" s="368"/>
      <c r="AG5" s="368"/>
      <c r="AH5" s="368"/>
      <c r="AI5" s="368"/>
      <c r="AJ5" s="368"/>
      <c r="AK5" s="408"/>
      <c r="AL5" s="408"/>
      <c r="AM5" s="408"/>
      <c r="AN5" s="408"/>
      <c r="AO5" s="408"/>
      <c r="AP5" s="408"/>
      <c r="AQ5" s="408"/>
      <c r="AR5" s="408"/>
      <c r="AS5" s="432"/>
      <c r="AT5" s="431"/>
      <c r="AV5" s="429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4" t="s">
        <v>31</v>
      </c>
      <c r="Q6" s="369"/>
      <c r="R6" s="369"/>
      <c r="S6" s="369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409" t="s">
        <v>32</v>
      </c>
      <c r="AL6" s="409"/>
      <c r="AM6" s="409"/>
      <c r="AN6" s="409"/>
      <c r="AO6" s="409"/>
      <c r="AP6" s="409"/>
      <c r="AQ6" s="409"/>
      <c r="AR6" s="409"/>
      <c r="AS6" s="409"/>
      <c r="AT6" s="433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508568089</v>
      </c>
      <c r="H7" s="262"/>
      <c r="I7" s="262"/>
      <c r="J7" s="262"/>
      <c r="K7" s="262"/>
      <c r="L7" s="262"/>
      <c r="M7" s="446" t="s">
        <v>36</v>
      </c>
      <c r="N7" s="262"/>
      <c r="O7" s="262"/>
      <c r="P7" s="345" t="s">
        <v>37</v>
      </c>
      <c r="Q7" s="370"/>
      <c r="R7" s="371" t="s">
        <v>38</v>
      </c>
      <c r="S7" s="371"/>
      <c r="T7" s="371"/>
      <c r="U7" s="371"/>
      <c r="V7" s="372" t="s">
        <v>39</v>
      </c>
      <c r="W7" s="373" t="s">
        <v>40</v>
      </c>
      <c r="X7" s="373"/>
      <c r="Y7" s="373"/>
      <c r="Z7" s="373"/>
      <c r="AA7" s="373"/>
      <c r="AB7" s="373"/>
      <c r="AC7" s="373"/>
      <c r="AD7" s="373"/>
      <c r="AE7" s="373"/>
      <c r="AF7" s="373"/>
      <c r="AG7" s="373"/>
      <c r="AH7" s="373"/>
      <c r="AI7" s="373"/>
      <c r="AJ7" s="373"/>
      <c r="AK7" s="410" t="s">
        <v>41</v>
      </c>
      <c r="AL7" s="411" t="s">
        <v>42</v>
      </c>
      <c r="AM7" s="411"/>
      <c r="AN7" s="411"/>
      <c r="AO7" s="411"/>
      <c r="AP7" s="411"/>
      <c r="AQ7" s="411"/>
      <c r="AR7" s="411"/>
      <c r="AS7" s="434" t="s">
        <v>43</v>
      </c>
      <c r="AT7" s="435">
        <v>46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6" t="s">
        <v>46</v>
      </c>
      <c r="Q8" s="374"/>
      <c r="R8" s="374"/>
      <c r="S8" s="374"/>
      <c r="T8" s="374"/>
      <c r="U8" s="374"/>
      <c r="V8" s="374"/>
      <c r="W8" s="374"/>
      <c r="X8" s="374"/>
      <c r="Y8" s="374"/>
      <c r="Z8" s="374"/>
      <c r="AA8" s="374"/>
      <c r="AB8" s="374"/>
      <c r="AC8" s="374"/>
      <c r="AD8" s="374"/>
      <c r="AE8" s="374"/>
      <c r="AF8" s="374"/>
      <c r="AG8" s="374"/>
      <c r="AH8" s="374"/>
      <c r="AI8" s="374"/>
      <c r="AJ8" s="374"/>
      <c r="AK8" s="412" t="s">
        <v>47</v>
      </c>
      <c r="AL8" s="413"/>
      <c r="AM8" s="413"/>
      <c r="AN8" s="413"/>
      <c r="AO8" s="436" t="s">
        <v>39</v>
      </c>
      <c r="AP8" s="413" t="s">
        <v>48</v>
      </c>
      <c r="AQ8" s="413"/>
      <c r="AR8" s="413"/>
      <c r="AS8" s="437"/>
      <c r="AT8" s="435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512395268</v>
      </c>
      <c r="H9" s="262"/>
      <c r="I9" s="262"/>
      <c r="J9" s="262"/>
      <c r="K9" s="262"/>
      <c r="L9" s="262"/>
      <c r="M9" s="262"/>
      <c r="N9" s="262"/>
      <c r="O9" s="262"/>
      <c r="P9" s="345" t="s">
        <v>37</v>
      </c>
      <c r="Q9" s="370"/>
      <c r="R9" s="371" t="s">
        <v>52</v>
      </c>
      <c r="S9" s="371"/>
      <c r="T9" s="371"/>
      <c r="U9" s="371"/>
      <c r="V9" s="372" t="s">
        <v>39</v>
      </c>
      <c r="W9" s="373"/>
      <c r="X9" s="373"/>
      <c r="Y9" s="373"/>
      <c r="Z9" s="373"/>
      <c r="AA9" s="373"/>
      <c r="AB9" s="373"/>
      <c r="AC9" s="373"/>
      <c r="AD9" s="373"/>
      <c r="AE9" s="373"/>
      <c r="AF9" s="373"/>
      <c r="AG9" s="373"/>
      <c r="AH9" s="373"/>
      <c r="AI9" s="373"/>
      <c r="AJ9" s="414"/>
      <c r="AK9" s="410" t="s">
        <v>41</v>
      </c>
      <c r="AL9" s="411" t="s">
        <v>42</v>
      </c>
      <c r="AM9" s="411"/>
      <c r="AN9" s="411"/>
      <c r="AO9" s="411"/>
      <c r="AP9" s="411"/>
      <c r="AQ9" s="411"/>
      <c r="AR9" s="411"/>
      <c r="AS9" s="434" t="s">
        <v>43</v>
      </c>
      <c r="AT9" s="438">
        <v>40</v>
      </c>
    </row>
    <row r="10" ht="18" customHeight="1" spans="1:46">
      <c r="A10" s="251"/>
      <c r="B10" s="252"/>
      <c r="C10" s="263" t="s">
        <v>53</v>
      </c>
      <c r="D10" s="264"/>
      <c r="E10" s="265" t="s">
        <v>54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6" t="s">
        <v>55</v>
      </c>
      <c r="Q10" s="374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415"/>
      <c r="AK10" s="412" t="s">
        <v>56</v>
      </c>
      <c r="AL10" s="413"/>
      <c r="AM10" s="413"/>
      <c r="AN10" s="413"/>
      <c r="AO10" s="436" t="s">
        <v>39</v>
      </c>
      <c r="AP10" s="413" t="s">
        <v>57</v>
      </c>
      <c r="AQ10" s="413"/>
      <c r="AR10" s="413"/>
      <c r="AS10" s="437"/>
      <c r="AT10" s="438"/>
    </row>
    <row r="11" ht="14.45" customHeight="1" spans="1:46">
      <c r="A11" s="251" t="s">
        <v>58</v>
      </c>
      <c r="B11" s="252"/>
      <c r="C11" s="258" t="s">
        <v>59</v>
      </c>
      <c r="D11" s="259"/>
      <c r="E11" s="260" t="s">
        <v>60</v>
      </c>
      <c r="F11" s="261"/>
      <c r="G11" s="262">
        <v>513561113</v>
      </c>
      <c r="H11" s="262"/>
      <c r="I11" s="262"/>
      <c r="J11" s="262"/>
      <c r="K11" s="262"/>
      <c r="L11" s="262"/>
      <c r="M11" s="262"/>
      <c r="N11" s="262"/>
      <c r="O11" s="262"/>
      <c r="P11" s="345" t="s">
        <v>37</v>
      </c>
      <c r="Q11" s="370"/>
      <c r="R11" s="371" t="s">
        <v>52</v>
      </c>
      <c r="S11" s="371"/>
      <c r="T11" s="371"/>
      <c r="U11" s="371"/>
      <c r="V11" s="372" t="s">
        <v>39</v>
      </c>
      <c r="W11" s="373" t="s">
        <v>61</v>
      </c>
      <c r="X11" s="373"/>
      <c r="Y11" s="373"/>
      <c r="Z11" s="373"/>
      <c r="AA11" s="373"/>
      <c r="AB11" s="373"/>
      <c r="AC11" s="373"/>
      <c r="AD11" s="373"/>
      <c r="AE11" s="373"/>
      <c r="AF11" s="373"/>
      <c r="AG11" s="373"/>
      <c r="AH11" s="373"/>
      <c r="AI11" s="373"/>
      <c r="AJ11" s="414"/>
      <c r="AK11" s="410" t="s">
        <v>41</v>
      </c>
      <c r="AL11" s="411" t="s">
        <v>42</v>
      </c>
      <c r="AM11" s="411"/>
      <c r="AN11" s="411"/>
      <c r="AO11" s="411"/>
      <c r="AP11" s="411"/>
      <c r="AQ11" s="411"/>
      <c r="AR11" s="411"/>
      <c r="AS11" s="434" t="s">
        <v>43</v>
      </c>
      <c r="AT11" s="438">
        <v>46</v>
      </c>
    </row>
    <row r="12" ht="18" customHeight="1" spans="1:46">
      <c r="A12" s="251"/>
      <c r="B12" s="252"/>
      <c r="C12" s="263" t="s">
        <v>62</v>
      </c>
      <c r="D12" s="264"/>
      <c r="E12" s="265" t="s">
        <v>63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6" t="s">
        <v>64</v>
      </c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415"/>
      <c r="AK12" s="412" t="s">
        <v>65</v>
      </c>
      <c r="AL12" s="413"/>
      <c r="AM12" s="413"/>
      <c r="AN12" s="413"/>
      <c r="AO12" s="436" t="s">
        <v>39</v>
      </c>
      <c r="AP12" s="413" t="s">
        <v>66</v>
      </c>
      <c r="AQ12" s="413"/>
      <c r="AR12" s="413"/>
      <c r="AS12" s="437"/>
      <c r="AT12" s="438"/>
    </row>
    <row r="13" customHeight="1" spans="1:46">
      <c r="A13" s="251" t="s">
        <v>67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7"/>
      <c r="Q13" s="375"/>
      <c r="R13" s="376"/>
      <c r="S13" s="376"/>
      <c r="T13" s="376"/>
      <c r="U13" s="376"/>
      <c r="V13" s="377"/>
      <c r="W13" s="376"/>
      <c r="X13" s="376"/>
      <c r="Y13" s="376"/>
      <c r="Z13" s="376"/>
      <c r="AA13" s="376"/>
      <c r="AB13" s="376"/>
      <c r="AC13" s="376"/>
      <c r="AD13" s="376"/>
      <c r="AE13" s="376"/>
      <c r="AF13" s="376"/>
      <c r="AG13" s="376"/>
      <c r="AH13" s="376"/>
      <c r="AI13" s="376"/>
      <c r="AJ13" s="416"/>
      <c r="AK13" s="417"/>
      <c r="AL13" s="418"/>
      <c r="AM13" s="418"/>
      <c r="AN13" s="418"/>
      <c r="AO13" s="418"/>
      <c r="AP13" s="418"/>
      <c r="AQ13" s="418"/>
      <c r="AR13" s="418"/>
      <c r="AS13" s="439"/>
      <c r="AT13" s="440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8"/>
      <c r="Q14" s="378"/>
      <c r="R14" s="378"/>
      <c r="S14" s="378"/>
      <c r="T14" s="378"/>
      <c r="U14" s="378"/>
      <c r="V14" s="378"/>
      <c r="W14" s="378"/>
      <c r="X14" s="378"/>
      <c r="Y14" s="378"/>
      <c r="Z14" s="378"/>
      <c r="AA14" s="378"/>
      <c r="AB14" s="378"/>
      <c r="AC14" s="378"/>
      <c r="AD14" s="378"/>
      <c r="AE14" s="378"/>
      <c r="AF14" s="378"/>
      <c r="AG14" s="378"/>
      <c r="AH14" s="378"/>
      <c r="AI14" s="378"/>
      <c r="AJ14" s="419"/>
      <c r="AK14" s="420"/>
      <c r="AL14" s="421"/>
      <c r="AM14" s="421"/>
      <c r="AN14" s="421"/>
      <c r="AO14" s="441"/>
      <c r="AP14" s="421"/>
      <c r="AQ14" s="421"/>
      <c r="AR14" s="421"/>
      <c r="AS14" s="442"/>
      <c r="AT14" s="440"/>
    </row>
    <row r="15" customHeight="1" spans="1:46">
      <c r="A15" s="267" t="s">
        <v>68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5" t="s">
        <v>37</v>
      </c>
      <c r="Q15" s="370"/>
      <c r="R15" s="371" t="s">
        <v>52</v>
      </c>
      <c r="S15" s="371"/>
      <c r="T15" s="371"/>
      <c r="U15" s="371"/>
      <c r="V15" s="372" t="s">
        <v>39</v>
      </c>
      <c r="W15" s="373" t="s">
        <v>40</v>
      </c>
      <c r="X15" s="373"/>
      <c r="Y15" s="373"/>
      <c r="Z15" s="373"/>
      <c r="AA15" s="373"/>
      <c r="AB15" s="373"/>
      <c r="AC15" s="373"/>
      <c r="AD15" s="373"/>
      <c r="AE15" s="373"/>
      <c r="AF15" s="373"/>
      <c r="AG15" s="373"/>
      <c r="AH15" s="373"/>
      <c r="AI15" s="373"/>
      <c r="AJ15" s="414"/>
      <c r="AK15" s="410" t="s">
        <v>41</v>
      </c>
      <c r="AL15" s="411" t="s">
        <v>42</v>
      </c>
      <c r="AM15" s="411"/>
      <c r="AN15" s="411"/>
      <c r="AO15" s="411"/>
      <c r="AP15" s="411"/>
      <c r="AQ15" s="411"/>
      <c r="AR15" s="411"/>
      <c r="AS15" s="434" t="s">
        <v>43</v>
      </c>
      <c r="AT15" s="438">
        <v>46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6" t="s">
        <v>46</v>
      </c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415"/>
      <c r="AK16" s="412" t="s">
        <v>47</v>
      </c>
      <c r="AL16" s="413"/>
      <c r="AM16" s="413"/>
      <c r="AN16" s="413"/>
      <c r="AO16" s="436" t="s">
        <v>39</v>
      </c>
      <c r="AP16" s="413" t="s">
        <v>48</v>
      </c>
      <c r="AQ16" s="413"/>
      <c r="AR16" s="413"/>
      <c r="AS16" s="437"/>
      <c r="AT16" s="438"/>
    </row>
    <row r="17" spans="1:46">
      <c r="A17" s="251" t="s">
        <v>69</v>
      </c>
      <c r="B17" s="252"/>
      <c r="C17" s="268" t="str">
        <f>IF(P16="","",P16)</f>
        <v>松戸市常盤平3-6-2-303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9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79"/>
      <c r="AB17" s="379"/>
      <c r="AC17" s="379"/>
      <c r="AD17" s="379"/>
      <c r="AE17" s="379"/>
      <c r="AF17" s="379"/>
      <c r="AG17" s="379"/>
      <c r="AH17" s="379"/>
      <c r="AI17" s="379"/>
      <c r="AJ17" s="379"/>
      <c r="AK17" s="379"/>
      <c r="AL17" s="379"/>
      <c r="AM17" s="379"/>
      <c r="AN17" s="379"/>
      <c r="AO17" s="379"/>
      <c r="AP17" s="379"/>
      <c r="AQ17" s="379"/>
      <c r="AR17" s="379"/>
      <c r="AS17" s="379"/>
      <c r="AT17" s="443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50"/>
      <c r="Q18" s="380"/>
      <c r="R18" s="380"/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444"/>
    </row>
    <row r="19" ht="14.45" customHeight="1" spans="1:46">
      <c r="A19" s="251" t="s">
        <v>70</v>
      </c>
      <c r="B19" s="252"/>
      <c r="C19" s="268" t="str">
        <f>IF(AL15="","",AL15&amp;"-"&amp;AK16&amp;"-"&amp;AP16)</f>
        <v>047-386-2932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50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/>
      <c r="AE19" s="380"/>
      <c r="AF19" s="380"/>
      <c r="AG19" s="380"/>
      <c r="AH19" s="380"/>
      <c r="AI19" s="380"/>
      <c r="AJ19" s="380"/>
      <c r="AK19" s="380"/>
      <c r="AL19" s="380"/>
      <c r="AM19" s="380"/>
      <c r="AN19" s="380"/>
      <c r="AO19" s="380"/>
      <c r="AP19" s="380"/>
      <c r="AQ19" s="380"/>
      <c r="AR19" s="380"/>
      <c r="AS19" s="380"/>
      <c r="AT19" s="444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50"/>
      <c r="Q20" s="380"/>
      <c r="R20" s="380"/>
      <c r="S20" s="380"/>
      <c r="T20" s="380"/>
      <c r="U20" s="380"/>
      <c r="V20" s="380"/>
      <c r="W20" s="380"/>
      <c r="X20" s="380"/>
      <c r="Y20" s="380"/>
      <c r="Z20" s="380"/>
      <c r="AA20" s="380"/>
      <c r="AB20" s="380"/>
      <c r="AC20" s="380"/>
      <c r="AD20" s="380"/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/>
      <c r="AT20" s="444"/>
    </row>
    <row r="21" ht="14.45" customHeight="1" spans="1:46">
      <c r="A21" s="251" t="s">
        <v>71</v>
      </c>
      <c r="B21" s="252"/>
      <c r="C21" s="269" t="s">
        <v>72</v>
      </c>
      <c r="D21" s="270"/>
      <c r="E21" s="270">
        <v>7735</v>
      </c>
      <c r="F21" s="270"/>
      <c r="G21" s="270">
        <v>7560</v>
      </c>
      <c r="H21" s="270"/>
      <c r="I21" s="351"/>
      <c r="J21" s="351"/>
      <c r="K21" s="351"/>
      <c r="L21" s="351"/>
      <c r="M21" s="351"/>
      <c r="N21" s="351"/>
      <c r="O21" s="352"/>
      <c r="P21" s="350"/>
      <c r="Q21" s="380"/>
      <c r="R21" s="380"/>
      <c r="S21" s="380"/>
      <c r="T21" s="380"/>
      <c r="U21" s="380"/>
      <c r="V21" s="380"/>
      <c r="W21" s="380"/>
      <c r="X21" s="380"/>
      <c r="Y21" s="380"/>
      <c r="Z21" s="380"/>
      <c r="AA21" s="380"/>
      <c r="AB21" s="380"/>
      <c r="AC21" s="380"/>
      <c r="AD21" s="380"/>
      <c r="AE21" s="380"/>
      <c r="AF21" s="380"/>
      <c r="AG21" s="380"/>
      <c r="AH21" s="380"/>
      <c r="AI21" s="380"/>
      <c r="AJ21" s="380"/>
      <c r="AK21" s="380"/>
      <c r="AL21" s="380"/>
      <c r="AM21" s="380"/>
      <c r="AN21" s="380"/>
      <c r="AO21" s="380"/>
      <c r="AP21" s="380"/>
      <c r="AQ21" s="380"/>
      <c r="AR21" s="380"/>
      <c r="AS21" s="380"/>
      <c r="AT21" s="444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3"/>
      <c r="J22" s="353"/>
      <c r="K22" s="353"/>
      <c r="L22" s="353"/>
      <c r="M22" s="353"/>
      <c r="N22" s="353"/>
      <c r="O22" s="354"/>
      <c r="P22" s="355"/>
      <c r="Q22" s="381"/>
      <c r="R22" s="381"/>
      <c r="S22" s="381"/>
      <c r="T22" s="381"/>
      <c r="U22" s="381"/>
      <c r="V22" s="381"/>
      <c r="W22" s="381"/>
      <c r="X22" s="381"/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  <c r="AJ22" s="381"/>
      <c r="AK22" s="381"/>
      <c r="AL22" s="381"/>
      <c r="AM22" s="381"/>
      <c r="AN22" s="381"/>
      <c r="AO22" s="381"/>
      <c r="AP22" s="381"/>
      <c r="AQ22" s="381"/>
      <c r="AR22" s="381"/>
      <c r="AS22" s="381"/>
      <c r="AT22" s="445"/>
    </row>
    <row r="23" ht="14.1" customHeight="1" spans="1:45">
      <c r="A23" s="275" t="s">
        <v>73</v>
      </c>
      <c r="B23" s="276" t="s">
        <v>74</v>
      </c>
      <c r="C23" s="277" t="s">
        <v>75</v>
      </c>
      <c r="D23" s="278"/>
      <c r="E23" s="279" t="s">
        <v>76</v>
      </c>
      <c r="F23" s="280"/>
      <c r="G23" s="276" t="s">
        <v>77</v>
      </c>
      <c r="H23" s="276"/>
      <c r="I23" s="276" t="s">
        <v>78</v>
      </c>
      <c r="J23" s="276"/>
      <c r="K23" s="276"/>
      <c r="L23" s="276"/>
      <c r="M23" s="276" t="s">
        <v>79</v>
      </c>
      <c r="N23" s="276"/>
      <c r="O23" s="276"/>
      <c r="P23" s="356" t="s">
        <v>80</v>
      </c>
      <c r="Q23" s="276"/>
      <c r="R23" s="276"/>
      <c r="S23" s="276"/>
      <c r="T23" s="382"/>
      <c r="U23" s="383"/>
      <c r="V23" s="383"/>
      <c r="W23" s="383"/>
      <c r="X23" s="383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81</v>
      </c>
      <c r="D24" s="283"/>
      <c r="E24" s="284" t="s">
        <v>82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4"/>
      <c r="U24" s="36"/>
      <c r="V24" s="36"/>
      <c r="W24" s="36"/>
      <c r="X24" s="36"/>
      <c r="Y24" s="397" t="s">
        <v>83</v>
      </c>
      <c r="Z24" s="366"/>
      <c r="AA24" s="366"/>
      <c r="AB24" s="366"/>
      <c r="AC24" s="366"/>
      <c r="AD24" s="366"/>
      <c r="AE24" s="366"/>
      <c r="AF24" s="366"/>
      <c r="AG24" s="422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 t="s">
        <v>84</v>
      </c>
      <c r="C25" s="258" t="s">
        <v>85</v>
      </c>
      <c r="D25" s="259"/>
      <c r="E25" s="260" t="s">
        <v>86</v>
      </c>
      <c r="F25" s="261"/>
      <c r="G25" s="288">
        <v>6</v>
      </c>
      <c r="H25" s="289"/>
      <c r="I25" s="288" t="s">
        <v>87</v>
      </c>
      <c r="J25" s="357"/>
      <c r="K25" s="357"/>
      <c r="L25" s="289"/>
      <c r="M25" s="288">
        <v>509859839</v>
      </c>
      <c r="N25" s="357"/>
      <c r="O25" s="289"/>
      <c r="P25" s="288">
        <v>156</v>
      </c>
      <c r="Q25" s="357"/>
      <c r="R25" s="357"/>
      <c r="S25" s="357"/>
      <c r="T25" s="385"/>
      <c r="U25" s="36"/>
      <c r="V25" s="36"/>
      <c r="W25" s="36"/>
      <c r="X25" s="36"/>
      <c r="Y25" s="398">
        <v>12</v>
      </c>
      <c r="Z25" s="399"/>
      <c r="AA25" s="399"/>
      <c r="AB25" s="399"/>
      <c r="AC25" s="399"/>
      <c r="AD25" s="399"/>
      <c r="AE25" s="399"/>
      <c r="AF25" s="399"/>
      <c r="AG25" s="423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92" t="s">
        <v>88</v>
      </c>
      <c r="D26" s="264"/>
      <c r="E26" s="265" t="s">
        <v>89</v>
      </c>
      <c r="F26" s="266"/>
      <c r="G26" s="293"/>
      <c r="H26" s="294"/>
      <c r="I26" s="293"/>
      <c r="J26" s="358"/>
      <c r="K26" s="358"/>
      <c r="L26" s="294"/>
      <c r="M26" s="293"/>
      <c r="N26" s="358"/>
      <c r="O26" s="294"/>
      <c r="P26" s="293"/>
      <c r="Q26" s="358"/>
      <c r="R26" s="358"/>
      <c r="S26" s="358"/>
      <c r="T26" s="386"/>
      <c r="U26" s="36"/>
      <c r="V26" s="36"/>
      <c r="W26" s="36"/>
      <c r="X26" s="36"/>
      <c r="Y26" s="400"/>
      <c r="Z26" s="401"/>
      <c r="AA26" s="401"/>
      <c r="AB26" s="401"/>
      <c r="AC26" s="401"/>
      <c r="AD26" s="401"/>
      <c r="AE26" s="401"/>
      <c r="AF26" s="401"/>
      <c r="AG26" s="424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95">
        <v>2</v>
      </c>
      <c r="C27" s="258" t="s">
        <v>50</v>
      </c>
      <c r="D27" s="259"/>
      <c r="E27" s="260" t="s">
        <v>90</v>
      </c>
      <c r="F27" s="261"/>
      <c r="G27" s="288">
        <v>6</v>
      </c>
      <c r="H27" s="289"/>
      <c r="I27" s="359" t="s">
        <v>91</v>
      </c>
      <c r="J27" s="357"/>
      <c r="K27" s="357"/>
      <c r="L27" s="289"/>
      <c r="M27" s="288">
        <v>511689814</v>
      </c>
      <c r="N27" s="357"/>
      <c r="O27" s="289"/>
      <c r="P27" s="288">
        <v>146</v>
      </c>
      <c r="Q27" s="357"/>
      <c r="R27" s="357"/>
      <c r="S27" s="357"/>
      <c r="T27" s="385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92" t="s">
        <v>53</v>
      </c>
      <c r="D28" s="264"/>
      <c r="E28" s="265" t="s">
        <v>92</v>
      </c>
      <c r="F28" s="266"/>
      <c r="G28" s="293"/>
      <c r="H28" s="294"/>
      <c r="I28" s="293"/>
      <c r="J28" s="358"/>
      <c r="K28" s="358"/>
      <c r="L28" s="294"/>
      <c r="M28" s="293"/>
      <c r="N28" s="358"/>
      <c r="O28" s="294"/>
      <c r="P28" s="293"/>
      <c r="Q28" s="358"/>
      <c r="R28" s="358"/>
      <c r="S28" s="358"/>
      <c r="T28" s="38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95">
        <v>3</v>
      </c>
      <c r="C29" s="296" t="s">
        <v>93</v>
      </c>
      <c r="D29" s="259"/>
      <c r="E29" s="260" t="s">
        <v>94</v>
      </c>
      <c r="F29" s="261"/>
      <c r="G29" s="288">
        <v>6</v>
      </c>
      <c r="H29" s="289"/>
      <c r="I29" s="359" t="s">
        <v>95</v>
      </c>
      <c r="J29" s="357"/>
      <c r="K29" s="357"/>
      <c r="L29" s="289"/>
      <c r="M29" s="288">
        <v>511689833</v>
      </c>
      <c r="N29" s="357"/>
      <c r="O29" s="289"/>
      <c r="P29" s="288">
        <v>148</v>
      </c>
      <c r="Q29" s="357"/>
      <c r="R29" s="357"/>
      <c r="S29" s="357"/>
      <c r="T29" s="385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92" t="s">
        <v>96</v>
      </c>
      <c r="D30" s="264"/>
      <c r="E30" s="265" t="s">
        <v>97</v>
      </c>
      <c r="F30" s="266"/>
      <c r="G30" s="293"/>
      <c r="H30" s="294"/>
      <c r="I30" s="293"/>
      <c r="J30" s="358"/>
      <c r="K30" s="358"/>
      <c r="L30" s="294"/>
      <c r="M30" s="293"/>
      <c r="N30" s="358"/>
      <c r="O30" s="294"/>
      <c r="P30" s="293"/>
      <c r="Q30" s="358"/>
      <c r="R30" s="358"/>
      <c r="S30" s="358"/>
      <c r="T30" s="38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95">
        <v>4</v>
      </c>
      <c r="C31" s="258" t="s">
        <v>98</v>
      </c>
      <c r="D31" s="259"/>
      <c r="E31" s="260" t="s">
        <v>99</v>
      </c>
      <c r="F31" s="261"/>
      <c r="G31" s="288">
        <v>6</v>
      </c>
      <c r="H31" s="289"/>
      <c r="I31" s="359" t="s">
        <v>100</v>
      </c>
      <c r="J31" s="357"/>
      <c r="K31" s="357"/>
      <c r="L31" s="289"/>
      <c r="M31" s="288">
        <v>511936548</v>
      </c>
      <c r="N31" s="357"/>
      <c r="O31" s="289"/>
      <c r="P31" s="288">
        <v>165</v>
      </c>
      <c r="Q31" s="357"/>
      <c r="R31" s="357"/>
      <c r="S31" s="357"/>
      <c r="T31" s="385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92" t="s">
        <v>101</v>
      </c>
      <c r="D32" s="264"/>
      <c r="E32" s="265" t="s">
        <v>102</v>
      </c>
      <c r="F32" s="266"/>
      <c r="G32" s="293"/>
      <c r="H32" s="294"/>
      <c r="I32" s="293"/>
      <c r="J32" s="358"/>
      <c r="K32" s="358"/>
      <c r="L32" s="294"/>
      <c r="M32" s="293"/>
      <c r="N32" s="358"/>
      <c r="O32" s="294"/>
      <c r="P32" s="293"/>
      <c r="Q32" s="358"/>
      <c r="R32" s="358"/>
      <c r="S32" s="358"/>
      <c r="T32" s="386"/>
      <c r="U32" s="36"/>
      <c r="V32" s="36"/>
      <c r="W32" s="36"/>
      <c r="X32" s="36"/>
      <c r="Y32" s="397" t="s">
        <v>103</v>
      </c>
      <c r="Z32" s="366"/>
      <c r="AA32" s="366"/>
      <c r="AB32" s="366"/>
      <c r="AC32" s="366"/>
      <c r="AD32" s="366"/>
      <c r="AE32" s="366"/>
      <c r="AF32" s="366"/>
      <c r="AG32" s="422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95">
        <v>5</v>
      </c>
      <c r="C33" s="258" t="s">
        <v>104</v>
      </c>
      <c r="D33" s="259"/>
      <c r="E33" s="260" t="s">
        <v>105</v>
      </c>
      <c r="F33" s="261"/>
      <c r="G33" s="288">
        <v>6</v>
      </c>
      <c r="H33" s="289"/>
      <c r="I33" s="359" t="s">
        <v>106</v>
      </c>
      <c r="J33" s="357"/>
      <c r="K33" s="357"/>
      <c r="L33" s="289"/>
      <c r="M33" s="288">
        <v>511936555</v>
      </c>
      <c r="N33" s="357"/>
      <c r="O33" s="289"/>
      <c r="P33" s="288">
        <v>158</v>
      </c>
      <c r="Q33" s="357"/>
      <c r="R33" s="357"/>
      <c r="S33" s="357"/>
      <c r="T33" s="385"/>
      <c r="U33" s="36"/>
      <c r="V33" s="36"/>
      <c r="W33" s="36"/>
      <c r="X33" s="36"/>
      <c r="Y33" s="402">
        <v>1</v>
      </c>
      <c r="Z33" s="403"/>
      <c r="AA33" s="403"/>
      <c r="AB33" s="403"/>
      <c r="AC33" s="403"/>
      <c r="AD33" s="403"/>
      <c r="AE33" s="403"/>
      <c r="AF33" s="403"/>
      <c r="AG33" s="425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107</v>
      </c>
      <c r="D34" s="264"/>
      <c r="E34" s="265" t="s">
        <v>108</v>
      </c>
      <c r="F34" s="266"/>
      <c r="G34" s="293"/>
      <c r="H34" s="294"/>
      <c r="I34" s="293"/>
      <c r="J34" s="358"/>
      <c r="K34" s="358"/>
      <c r="L34" s="294"/>
      <c r="M34" s="293"/>
      <c r="N34" s="358"/>
      <c r="O34" s="294"/>
      <c r="P34" s="293"/>
      <c r="Q34" s="358"/>
      <c r="R34" s="358"/>
      <c r="S34" s="358"/>
      <c r="T34" s="386"/>
      <c r="U34" s="36"/>
      <c r="V34" s="36"/>
      <c r="W34" s="36"/>
      <c r="X34" s="36"/>
      <c r="Y34" s="404"/>
      <c r="Z34" s="405"/>
      <c r="AA34" s="405"/>
      <c r="AB34" s="405"/>
      <c r="AC34" s="405"/>
      <c r="AD34" s="405"/>
      <c r="AE34" s="405"/>
      <c r="AF34" s="405"/>
      <c r="AG34" s="42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95">
        <v>6</v>
      </c>
      <c r="C35" s="297" t="s">
        <v>109</v>
      </c>
      <c r="D35" s="259"/>
      <c r="E35" s="260" t="s">
        <v>110</v>
      </c>
      <c r="F35" s="261"/>
      <c r="G35" s="288">
        <v>6</v>
      </c>
      <c r="H35" s="289"/>
      <c r="I35" s="359" t="s">
        <v>111</v>
      </c>
      <c r="J35" s="357"/>
      <c r="K35" s="357"/>
      <c r="L35" s="289"/>
      <c r="M35" s="288">
        <v>515711747</v>
      </c>
      <c r="N35" s="357"/>
      <c r="O35" s="289"/>
      <c r="P35" s="288">
        <v>156</v>
      </c>
      <c r="Q35" s="357"/>
      <c r="R35" s="357"/>
      <c r="S35" s="357"/>
      <c r="T35" s="385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112</v>
      </c>
      <c r="D36" s="264"/>
      <c r="E36" s="265" t="s">
        <v>113</v>
      </c>
      <c r="F36" s="266"/>
      <c r="G36" s="293"/>
      <c r="H36" s="294"/>
      <c r="I36" s="293"/>
      <c r="J36" s="358"/>
      <c r="K36" s="358"/>
      <c r="L36" s="294"/>
      <c r="M36" s="293"/>
      <c r="N36" s="358"/>
      <c r="O36" s="294"/>
      <c r="P36" s="293"/>
      <c r="Q36" s="358"/>
      <c r="R36" s="358"/>
      <c r="S36" s="358"/>
      <c r="T36" s="38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98">
        <v>7</v>
      </c>
      <c r="C37" s="299" t="s">
        <v>114</v>
      </c>
      <c r="D37" s="300"/>
      <c r="E37" s="301" t="s">
        <v>115</v>
      </c>
      <c r="F37" s="302"/>
      <c r="G37" s="303">
        <v>5</v>
      </c>
      <c r="H37" s="304"/>
      <c r="I37" s="360" t="s">
        <v>116</v>
      </c>
      <c r="J37" s="361"/>
      <c r="K37" s="361"/>
      <c r="L37" s="304"/>
      <c r="M37" s="303">
        <v>514548361</v>
      </c>
      <c r="N37" s="361"/>
      <c r="O37" s="304"/>
      <c r="P37" s="288">
        <v>153</v>
      </c>
      <c r="Q37" s="357"/>
      <c r="R37" s="357"/>
      <c r="S37" s="357"/>
      <c r="T37" s="385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305"/>
      <c r="C38" s="306" t="s">
        <v>117</v>
      </c>
      <c r="D38" s="307"/>
      <c r="E38" s="308" t="s">
        <v>118</v>
      </c>
      <c r="F38" s="309"/>
      <c r="G38" s="310"/>
      <c r="H38" s="311"/>
      <c r="I38" s="310"/>
      <c r="J38" s="362"/>
      <c r="K38" s="362"/>
      <c r="L38" s="311"/>
      <c r="M38" s="310"/>
      <c r="N38" s="362"/>
      <c r="O38" s="311"/>
      <c r="P38" s="293"/>
      <c r="Q38" s="358"/>
      <c r="R38" s="358"/>
      <c r="S38" s="358"/>
      <c r="T38" s="38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98">
        <v>8</v>
      </c>
      <c r="C39" s="299" t="s">
        <v>119</v>
      </c>
      <c r="D39" s="300"/>
      <c r="E39" s="301" t="s">
        <v>120</v>
      </c>
      <c r="F39" s="302"/>
      <c r="G39" s="303">
        <v>5</v>
      </c>
      <c r="H39" s="304"/>
      <c r="I39" s="360" t="s">
        <v>121</v>
      </c>
      <c r="J39" s="361"/>
      <c r="K39" s="361"/>
      <c r="L39" s="304"/>
      <c r="M39" s="303">
        <v>513673015</v>
      </c>
      <c r="N39" s="361"/>
      <c r="O39" s="304"/>
      <c r="P39" s="288">
        <v>145</v>
      </c>
      <c r="Q39" s="357"/>
      <c r="R39" s="357"/>
      <c r="S39" s="357"/>
      <c r="T39" s="385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305"/>
      <c r="C40" s="306" t="s">
        <v>122</v>
      </c>
      <c r="D40" s="307"/>
      <c r="E40" s="308" t="s">
        <v>123</v>
      </c>
      <c r="F40" s="309"/>
      <c r="G40" s="310"/>
      <c r="H40" s="311"/>
      <c r="I40" s="310"/>
      <c r="J40" s="362"/>
      <c r="K40" s="362"/>
      <c r="L40" s="311"/>
      <c r="M40" s="310"/>
      <c r="N40" s="362"/>
      <c r="O40" s="311"/>
      <c r="P40" s="293"/>
      <c r="Q40" s="358"/>
      <c r="R40" s="358"/>
      <c r="S40" s="358"/>
      <c r="T40" s="38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98">
        <v>9</v>
      </c>
      <c r="C41" s="299" t="s">
        <v>124</v>
      </c>
      <c r="D41" s="300"/>
      <c r="E41" s="301" t="s">
        <v>125</v>
      </c>
      <c r="F41" s="302"/>
      <c r="G41" s="303">
        <v>5</v>
      </c>
      <c r="H41" s="304"/>
      <c r="I41" s="360" t="s">
        <v>116</v>
      </c>
      <c r="J41" s="361"/>
      <c r="K41" s="361"/>
      <c r="L41" s="304"/>
      <c r="M41" s="303">
        <v>515657820</v>
      </c>
      <c r="N41" s="361"/>
      <c r="O41" s="304"/>
      <c r="P41" s="288">
        <v>145</v>
      </c>
      <c r="Q41" s="357"/>
      <c r="R41" s="357"/>
      <c r="S41" s="357"/>
      <c r="T41" s="385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305"/>
      <c r="C42" s="306" t="s">
        <v>126</v>
      </c>
      <c r="D42" s="307"/>
      <c r="E42" s="308" t="s">
        <v>127</v>
      </c>
      <c r="F42" s="309"/>
      <c r="G42" s="310"/>
      <c r="H42" s="311"/>
      <c r="I42" s="310"/>
      <c r="J42" s="362"/>
      <c r="K42" s="362"/>
      <c r="L42" s="311"/>
      <c r="M42" s="310"/>
      <c r="N42" s="362"/>
      <c r="O42" s="311"/>
      <c r="P42" s="293"/>
      <c r="Q42" s="358"/>
      <c r="R42" s="358"/>
      <c r="S42" s="358"/>
      <c r="T42" s="38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98">
        <v>10</v>
      </c>
      <c r="C43" s="299" t="s">
        <v>128</v>
      </c>
      <c r="D43" s="300"/>
      <c r="E43" s="301" t="s">
        <v>129</v>
      </c>
      <c r="F43" s="302"/>
      <c r="G43" s="303">
        <v>5</v>
      </c>
      <c r="H43" s="304"/>
      <c r="I43" s="360" t="s">
        <v>116</v>
      </c>
      <c r="J43" s="361"/>
      <c r="K43" s="361"/>
      <c r="L43" s="304"/>
      <c r="M43" s="303">
        <v>515657841</v>
      </c>
      <c r="N43" s="361"/>
      <c r="O43" s="304"/>
      <c r="P43" s="288">
        <v>145</v>
      </c>
      <c r="Q43" s="357"/>
      <c r="R43" s="357"/>
      <c r="S43" s="357"/>
      <c r="T43" s="385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305"/>
      <c r="C44" s="306" t="s">
        <v>130</v>
      </c>
      <c r="D44" s="307"/>
      <c r="E44" s="308" t="s">
        <v>131</v>
      </c>
      <c r="F44" s="309"/>
      <c r="G44" s="310"/>
      <c r="H44" s="311"/>
      <c r="I44" s="310"/>
      <c r="J44" s="362"/>
      <c r="K44" s="362"/>
      <c r="L44" s="311"/>
      <c r="M44" s="310"/>
      <c r="N44" s="362"/>
      <c r="O44" s="311"/>
      <c r="P44" s="293"/>
      <c r="Q44" s="358"/>
      <c r="R44" s="358"/>
      <c r="S44" s="358"/>
      <c r="T44" s="38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98">
        <v>11</v>
      </c>
      <c r="C45" s="299" t="s">
        <v>132</v>
      </c>
      <c r="D45" s="300"/>
      <c r="E45" s="301" t="s">
        <v>133</v>
      </c>
      <c r="F45" s="302"/>
      <c r="G45" s="303">
        <v>4</v>
      </c>
      <c r="H45" s="304"/>
      <c r="I45" s="360" t="s">
        <v>134</v>
      </c>
      <c r="J45" s="361"/>
      <c r="K45" s="361"/>
      <c r="L45" s="304"/>
      <c r="M45" s="303">
        <v>512451977</v>
      </c>
      <c r="N45" s="361"/>
      <c r="O45" s="304"/>
      <c r="P45" s="288">
        <v>136</v>
      </c>
      <c r="Q45" s="357"/>
      <c r="R45" s="357"/>
      <c r="S45" s="357"/>
      <c r="T45" s="385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305"/>
      <c r="C46" s="306" t="s">
        <v>135</v>
      </c>
      <c r="D46" s="307"/>
      <c r="E46" s="308" t="s">
        <v>136</v>
      </c>
      <c r="F46" s="309"/>
      <c r="G46" s="310"/>
      <c r="H46" s="311"/>
      <c r="I46" s="310"/>
      <c r="J46" s="362"/>
      <c r="K46" s="362"/>
      <c r="L46" s="311"/>
      <c r="M46" s="310"/>
      <c r="N46" s="362"/>
      <c r="O46" s="311"/>
      <c r="P46" s="293"/>
      <c r="Q46" s="358"/>
      <c r="R46" s="358"/>
      <c r="S46" s="358"/>
      <c r="T46" s="38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98">
        <v>12</v>
      </c>
      <c r="C47" s="312" t="s">
        <v>137</v>
      </c>
      <c r="D47" s="300"/>
      <c r="E47" s="313" t="s">
        <v>138</v>
      </c>
      <c r="F47" s="302"/>
      <c r="G47" s="303">
        <v>4</v>
      </c>
      <c r="H47" s="304"/>
      <c r="I47" s="363" t="s">
        <v>139</v>
      </c>
      <c r="J47" s="361"/>
      <c r="K47" s="361"/>
      <c r="L47" s="304"/>
      <c r="M47" s="303">
        <v>515657816</v>
      </c>
      <c r="N47" s="361"/>
      <c r="O47" s="304"/>
      <c r="P47" s="288">
        <v>135</v>
      </c>
      <c r="Q47" s="357"/>
      <c r="R47" s="357"/>
      <c r="S47" s="357"/>
      <c r="T47" s="385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314"/>
      <c r="B48" s="305"/>
      <c r="C48" s="315" t="s">
        <v>140</v>
      </c>
      <c r="D48" s="316"/>
      <c r="E48" s="308" t="s">
        <v>141</v>
      </c>
      <c r="F48" s="309"/>
      <c r="G48" s="310"/>
      <c r="H48" s="311"/>
      <c r="I48" s="310"/>
      <c r="J48" s="362"/>
      <c r="K48" s="362"/>
      <c r="L48" s="311"/>
      <c r="M48" s="310"/>
      <c r="N48" s="362"/>
      <c r="O48" s="311"/>
      <c r="P48" s="364"/>
      <c r="Q48" s="387"/>
      <c r="R48" s="387"/>
      <c r="S48" s="387"/>
      <c r="T48" s="388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17">
        <v>13</v>
      </c>
      <c r="B49" s="298">
        <v>13</v>
      </c>
      <c r="C49" s="312" t="s">
        <v>142</v>
      </c>
      <c r="D49" s="300"/>
      <c r="E49" s="313" t="s">
        <v>143</v>
      </c>
      <c r="F49" s="302"/>
      <c r="G49" s="303">
        <v>4</v>
      </c>
      <c r="H49" s="304"/>
      <c r="I49" s="359" t="s">
        <v>95</v>
      </c>
      <c r="J49" s="357"/>
      <c r="K49" s="357"/>
      <c r="L49" s="289"/>
      <c r="M49" s="303">
        <v>515657862</v>
      </c>
      <c r="N49" s="361"/>
      <c r="O49" s="304"/>
      <c r="P49" s="288">
        <v>135</v>
      </c>
      <c r="Q49" s="357"/>
      <c r="R49" s="357"/>
      <c r="S49" s="357"/>
      <c r="T49" s="385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8"/>
      <c r="C50" s="315" t="s">
        <v>144</v>
      </c>
      <c r="D50" s="316"/>
      <c r="E50" s="319" t="s">
        <v>145</v>
      </c>
      <c r="F50" s="320"/>
      <c r="G50" s="321"/>
      <c r="H50" s="322"/>
      <c r="I50" s="293"/>
      <c r="J50" s="358"/>
      <c r="K50" s="358"/>
      <c r="L50" s="294"/>
      <c r="M50" s="321"/>
      <c r="N50" s="365"/>
      <c r="O50" s="322"/>
      <c r="P50" s="293"/>
      <c r="Q50" s="358"/>
      <c r="R50" s="358"/>
      <c r="S50" s="358"/>
      <c r="T50" s="38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298">
        <v>14</v>
      </c>
      <c r="C51" s="312" t="s">
        <v>146</v>
      </c>
      <c r="D51" s="300"/>
      <c r="E51" s="313" t="s">
        <v>147</v>
      </c>
      <c r="F51" s="302"/>
      <c r="G51" s="303">
        <v>3</v>
      </c>
      <c r="H51" s="304"/>
      <c r="I51" s="360" t="s">
        <v>87</v>
      </c>
      <c r="J51" s="361"/>
      <c r="K51" s="361"/>
      <c r="L51" s="304"/>
      <c r="M51" s="303">
        <v>513554794</v>
      </c>
      <c r="N51" s="361"/>
      <c r="O51" s="304"/>
      <c r="P51" s="288">
        <v>123</v>
      </c>
      <c r="Q51" s="357"/>
      <c r="R51" s="357"/>
      <c r="S51" s="357"/>
      <c r="T51" s="385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8"/>
      <c r="C52" s="315" t="s">
        <v>148</v>
      </c>
      <c r="D52" s="316"/>
      <c r="E52" s="319" t="s">
        <v>149</v>
      </c>
      <c r="F52" s="320"/>
      <c r="G52" s="321"/>
      <c r="H52" s="322"/>
      <c r="I52" s="310"/>
      <c r="J52" s="362"/>
      <c r="K52" s="362"/>
      <c r="L52" s="311"/>
      <c r="M52" s="321"/>
      <c r="N52" s="365"/>
      <c r="O52" s="322"/>
      <c r="P52" s="293"/>
      <c r="Q52" s="358"/>
      <c r="R52" s="358"/>
      <c r="S52" s="358"/>
      <c r="T52" s="38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ht="15.75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3" t="s">
        <v>150</v>
      </c>
      <c r="B54" s="324"/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89"/>
      <c r="U54" s="116"/>
      <c r="V54" s="390" t="s">
        <v>151</v>
      </c>
      <c r="W54" s="391"/>
      <c r="X54" s="391"/>
      <c r="Y54" s="391"/>
      <c r="Z54" s="391"/>
      <c r="AA54" s="391"/>
      <c r="AB54" s="391"/>
      <c r="AC54" s="391"/>
      <c r="AD54" s="391"/>
      <c r="AE54" s="391"/>
      <c r="AF54" s="406"/>
      <c r="AG54" s="427"/>
      <c r="AH54" s="427"/>
      <c r="AI54" s="427"/>
      <c r="AJ54" s="427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5" t="s">
        <v>152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92"/>
      <c r="U55" s="116"/>
      <c r="V55" s="393">
        <f>LEN(A55)</f>
        <v>120</v>
      </c>
      <c r="W55" s="394"/>
      <c r="X55" s="394"/>
      <c r="Y55" s="394"/>
      <c r="Z55" s="394"/>
      <c r="AA55" s="394"/>
      <c r="AB55" s="394"/>
      <c r="AC55" s="394"/>
      <c r="AD55" s="394"/>
      <c r="AE55" s="394"/>
      <c r="AF55" s="407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A55:T55">
    <cfRule type="expression" dxfId="0" priority="1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2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topLeftCell="A23" workbookViewId="0">
      <selection activeCell="Q22" sqref="Q22"/>
    </sheetView>
  </sheetViews>
  <sheetFormatPr defaultColWidth="9" defaultRowHeight="15"/>
  <cols>
    <col min="1" max="2" width="6.12380952380952" style="36" customWidth="1"/>
    <col min="3" max="6" width="7.37142857142857" style="36" customWidth="1"/>
    <col min="7" max="15" width="6.12380952380952" style="36" customWidth="1"/>
    <col min="16" max="22" width="6.62857142857143" style="36" customWidth="1"/>
    <col min="23" max="16384" width="9" style="36"/>
  </cols>
  <sheetData>
    <row r="1" ht="26.25" spans="1:15">
      <c r="A1" s="232" t="s">
        <v>153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spans="1:15">
      <c r="A2" s="38" t="s">
        <v>154</v>
      </c>
      <c r="B2" s="38"/>
      <c r="C2" s="39" t="str">
        <f>IF(入力!C3="","",入力!C3)</f>
        <v>松戸ミライズバレーボールクラブ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155</v>
      </c>
      <c r="B4" s="38"/>
      <c r="C4" s="40">
        <f>IF(入力!C4="","",IF(入力!C5="",入力!C4,入力!C4&amp;"　　"&amp;入力!C5))</f>
        <v>433698727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156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47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堀川　勤</v>
      </c>
      <c r="D9" s="45"/>
      <c r="E9" s="45"/>
      <c r="F9" s="45"/>
      <c r="G9" s="49">
        <f>IF(入力!G9="","",入力!G9)</f>
        <v>512395268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58</v>
      </c>
      <c r="B11" s="38"/>
      <c r="C11" s="44" t="str">
        <f>IF(入力!C12="","",入力!C12&amp;"　"&amp;入力!E12)</f>
        <v>宮本　久雄</v>
      </c>
      <c r="D11" s="45"/>
      <c r="E11" s="45"/>
      <c r="F11" s="45"/>
      <c r="G11" s="49">
        <f>IF(入力!G11="","",入力!G11)</f>
        <v>513561113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67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157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158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spans="1:15">
      <c r="A17" s="38" t="s">
        <v>69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70</v>
      </c>
      <c r="B19" s="38"/>
      <c r="C19" s="39" t="str">
        <f>IF(入力!C19="","",入力!C19&amp;"　"&amp;入力!E19)</f>
        <v>047-386-2932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71</v>
      </c>
      <c r="B21" s="38"/>
      <c r="C21" s="39" t="str">
        <f>IF(入力!C21="","",入力!C21&amp;"－"&amp;入力!E21&amp;"－"&amp;入力!G21)</f>
        <v>81+90－7735－7560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>
      <c r="A23" s="38"/>
      <c r="B23" s="38" t="s">
        <v>74</v>
      </c>
      <c r="C23" s="38" t="s">
        <v>159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金井　玲蒼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松戸市立和名ヶ谷小学校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509859839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堀川　夢花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松戸市立河原塚小学校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511689814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岩崎　日那乃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松戸市立寒風台小学校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511689833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関口　舞佳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松戸市立常盤平第三小学校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511936548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畑家　優樹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松戸市立松飛台小学校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511936555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阪尾　瑚橙</v>
      </c>
      <c r="D35" s="45"/>
      <c r="E35" s="45"/>
      <c r="F35" s="45"/>
      <c r="G35" s="38">
        <f>IF(入力!G35="","",入力!G35)</f>
        <v>6</v>
      </c>
      <c r="H35" s="38" t="str">
        <f>IF(入力!H35="","",入力!H35)</f>
        <v/>
      </c>
      <c r="I35" s="38" t="str">
        <f>IF(入力!I35="","",入力!I35)</f>
        <v>松戸市立高木第二小学校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515711747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細井　莉音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松戸市立松ヶ丘小学校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514548361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木林　桂音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松戸市立相模台小学校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513673015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 田中　 心海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松戸市立松ヶ丘小学校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515657820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西牧　杏</v>
      </c>
      <c r="D43" s="45"/>
      <c r="E43" s="45"/>
      <c r="F43" s="45"/>
      <c r="G43" s="38">
        <f>IF(入力!G43="","",入力!G43)</f>
        <v>5</v>
      </c>
      <c r="H43" s="38" t="str">
        <f>IF(入力!H43="","",入力!H43)</f>
        <v/>
      </c>
      <c r="I43" s="38" t="str">
        <f>IF(入力!I43="","",入力!I43)</f>
        <v>松戸市立松ヶ丘小学校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515657841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高橋　里衣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松戸市立和名ヶ谷小学校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512451977</v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市東　里緒子</v>
      </c>
      <c r="D47" s="45"/>
      <c r="E47" s="45"/>
      <c r="F47" s="45"/>
      <c r="G47" s="38">
        <f>IF(入力!G47="","",入力!G47)</f>
        <v>4</v>
      </c>
      <c r="H47" s="38" t="str">
        <f>IF(入力!H47="","",入力!H47)</f>
        <v/>
      </c>
      <c r="I47" s="38" t="str">
        <f>IF(入力!I47="","",入力!I47)</f>
        <v>松戸市立北部小学校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515657816</v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scale="9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topLeftCell="A29" workbookViewId="0">
      <selection activeCell="BR27" sqref="BR27"/>
    </sheetView>
  </sheetViews>
  <sheetFormatPr defaultColWidth="1.62857142857143" defaultRowHeight="15"/>
  <cols>
    <col min="58" max="58" width="2.24761904761905" customWidth="1"/>
  </cols>
  <sheetData>
    <row r="1" spans="45:58">
      <c r="AS1" s="69" t="s">
        <v>160</v>
      </c>
      <c r="AT1" s="69"/>
      <c r="AU1" s="69"/>
      <c r="AV1" s="200"/>
      <c r="AW1" s="200"/>
      <c r="AX1" s="69" t="s">
        <v>161</v>
      </c>
      <c r="AY1" s="209"/>
      <c r="AZ1" s="200"/>
      <c r="BA1" s="200"/>
      <c r="BB1" s="69" t="s">
        <v>162</v>
      </c>
      <c r="BC1" s="209"/>
      <c r="BD1" s="200"/>
      <c r="BE1" s="200"/>
      <c r="BF1" s="69" t="s">
        <v>163</v>
      </c>
    </row>
    <row r="3" ht="9.75" customHeight="1"/>
    <row r="4" ht="9.75" customHeight="1"/>
    <row r="5" ht="28.5" spans="1:60">
      <c r="A5" s="59"/>
      <c r="B5" s="59"/>
      <c r="C5" s="60" t="s">
        <v>164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165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166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167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168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ht="13.5" customHeight="1" spans="6:17">
      <c r="F13" s="69" t="s">
        <v>169</v>
      </c>
      <c r="G13" s="69"/>
      <c r="H13" s="71"/>
      <c r="I13" s="119"/>
      <c r="J13" s="120"/>
      <c r="K13" s="69" t="s">
        <v>170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171</v>
      </c>
      <c r="D16" s="75"/>
      <c r="E16" s="75"/>
      <c r="F16" s="75"/>
      <c r="G16" s="76"/>
      <c r="H16" s="77" t="s">
        <v>172</v>
      </c>
      <c r="I16" s="124"/>
      <c r="J16" s="124"/>
      <c r="K16" s="75" t="str">
        <f>IF(入力!C2="","",入力!C2)</f>
        <v>マツドミライズバレーボールクラブ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173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174</v>
      </c>
      <c r="AK16" s="185"/>
      <c r="AL16" s="185"/>
      <c r="AM16" s="186"/>
      <c r="AN16" s="187" t="str">
        <f>IF(入力!P3="","",入力!P3)</f>
        <v>松戸市</v>
      </c>
      <c r="AO16" s="201"/>
      <c r="AP16" s="201"/>
      <c r="AQ16" s="201"/>
      <c r="AR16" s="201"/>
      <c r="AS16" s="201"/>
      <c r="AT16" s="185" t="s">
        <v>175</v>
      </c>
      <c r="AU16" s="186"/>
      <c r="AV16" s="202" t="s">
        <v>18</v>
      </c>
      <c r="AW16" s="75"/>
      <c r="AX16" s="75"/>
      <c r="AY16" s="76"/>
      <c r="AZ16" s="210" t="str">
        <f>IF(入力!P5="","",入力!P5)</f>
        <v>新京成</v>
      </c>
      <c r="BA16" s="211"/>
      <c r="BB16" s="211"/>
      <c r="BC16" s="211"/>
      <c r="BD16" s="211"/>
      <c r="BE16" s="211"/>
      <c r="BF16" s="220" t="s">
        <v>176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松戸ミライズバレーボールクラブ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433698727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上本郷</v>
      </c>
      <c r="BA18" s="215"/>
      <c r="BB18" s="215"/>
      <c r="BC18" s="215"/>
      <c r="BD18" s="215"/>
      <c r="BE18" s="215"/>
      <c r="BF18" s="222" t="s">
        <v>177</v>
      </c>
    </row>
    <row r="19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178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179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180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customHeight="1" spans="3:58">
      <c r="C20" s="88" t="s">
        <v>181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 t="str">
        <f>IF(入力!J7="","",入力!J7)</f>
        <v/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customHeight="1" spans="3:58">
      <c r="C21" s="88" t="s">
        <v>182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48" t="str">
        <f>IF(入力!M7="","",入力!M7)</f>
        <v>0364207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172</v>
      </c>
      <c r="D22" s="91"/>
      <c r="E22" s="91"/>
      <c r="F22" s="91"/>
      <c r="G22" s="92"/>
      <c r="H22" s="93" t="str">
        <f>IF(入力!C7="","",入力!C7&amp;"　"&amp;入力!E7)</f>
        <v>フジカネ　ヒロシ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183</v>
      </c>
      <c r="S22" s="128"/>
      <c r="T22" s="144">
        <f>IF(入力!AT7="","",入力!AT7)</f>
        <v>46</v>
      </c>
      <c r="U22" s="145"/>
      <c r="V22" s="146"/>
      <c r="W22" s="143" t="s">
        <v>184</v>
      </c>
      <c r="X22" s="143"/>
      <c r="Y22" s="143"/>
      <c r="Z22" s="178" t="s">
        <v>37</v>
      </c>
      <c r="AA22" s="179"/>
      <c r="AB22" s="128" t="str">
        <f>IF(入力!R7="","",入力!R7)</f>
        <v>270</v>
      </c>
      <c r="AC22" s="128"/>
      <c r="AD22" s="128"/>
      <c r="AE22" s="128"/>
      <c r="AF22" s="180" t="s">
        <v>39</v>
      </c>
      <c r="AG22" s="128" t="str">
        <f>IF(入力!W7="","",入力!W7)</f>
        <v>2261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185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186</v>
      </c>
      <c r="D23" s="83"/>
      <c r="E23" s="83"/>
      <c r="F23" s="83"/>
      <c r="G23" s="84"/>
      <c r="H23" s="73" t="str">
        <f>IF(入力!C8="","",入力!C8&amp;"　"&amp;入力!E8)</f>
        <v>藤兼　寛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松戸市常盤平3-6-2-303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386</v>
      </c>
      <c r="AY23" s="83"/>
      <c r="AZ23" s="83"/>
      <c r="BA23" s="83"/>
      <c r="BB23" s="217" t="s">
        <v>39</v>
      </c>
      <c r="BC23" s="83" t="str">
        <f>IF(入力!AP8="","",入力!AP8)</f>
        <v>2932</v>
      </c>
      <c r="BD23" s="83"/>
      <c r="BE23" s="83"/>
      <c r="BF23" s="226"/>
    </row>
    <row r="24" ht="12" customHeight="1" spans="3:58">
      <c r="C24" s="90" t="s">
        <v>172</v>
      </c>
      <c r="D24" s="91"/>
      <c r="E24" s="91"/>
      <c r="F24" s="91"/>
      <c r="G24" s="92"/>
      <c r="H24" s="93" t="str">
        <f>IF(入力!C9="","",入力!C9&amp;"　"&amp;入力!E9)</f>
        <v>ホリカワ　ツトム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183</v>
      </c>
      <c r="S24" s="128"/>
      <c r="T24" s="144">
        <f>IF(入力!AT9="","",入力!AT9)</f>
        <v>40</v>
      </c>
      <c r="U24" s="145"/>
      <c r="V24" s="146"/>
      <c r="W24" s="143" t="s">
        <v>184</v>
      </c>
      <c r="X24" s="143"/>
      <c r="Y24" s="143"/>
      <c r="Z24" s="178" t="s">
        <v>37</v>
      </c>
      <c r="AA24" s="179"/>
      <c r="AB24" s="128" t="str">
        <f>IF(入力!R9="","",入力!R9)</f>
        <v>271</v>
      </c>
      <c r="AC24" s="128"/>
      <c r="AD24" s="128"/>
      <c r="AE24" s="128"/>
      <c r="AF24" s="180" t="s">
        <v>39</v>
      </c>
      <c r="AG24" s="128" t="str">
        <f>IF(入力!W9="","",入力!W9)</f>
        <v/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185</v>
      </c>
      <c r="AV24" s="128"/>
      <c r="AW24" s="128"/>
      <c r="AX24" s="216" t="s">
        <v>41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179</v>
      </c>
      <c r="D25" s="83"/>
      <c r="E25" s="83"/>
      <c r="F25" s="83"/>
      <c r="G25" s="84"/>
      <c r="H25" s="73" t="str">
        <f>IF(入力!C10="","",入力!C10&amp;"　"&amp;入力!E10)</f>
        <v>堀川　勤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松戸市河原塚211-160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392</v>
      </c>
      <c r="AY25" s="83"/>
      <c r="AZ25" s="83"/>
      <c r="BA25" s="83"/>
      <c r="BB25" s="217" t="s">
        <v>39</v>
      </c>
      <c r="BC25" s="83" t="str">
        <f>IF(入力!AP10="","",入力!AP10)</f>
        <v>5113</v>
      </c>
      <c r="BD25" s="83"/>
      <c r="BE25" s="83"/>
      <c r="BF25" s="226"/>
    </row>
    <row r="26" ht="12" customHeight="1" spans="3:58">
      <c r="C26" s="90" t="s">
        <v>172</v>
      </c>
      <c r="D26" s="91"/>
      <c r="E26" s="91"/>
      <c r="F26" s="91"/>
      <c r="G26" s="92"/>
      <c r="H26" s="93" t="str">
        <f>IF(入力!C11="","",入力!C11&amp;"　"&amp;入力!E11)</f>
        <v>ミヤモト　ヒサオ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183</v>
      </c>
      <c r="S26" s="128"/>
      <c r="T26" s="144">
        <f>IF(入力!AT11="","",入力!AT11)</f>
        <v>46</v>
      </c>
      <c r="U26" s="145"/>
      <c r="V26" s="146"/>
      <c r="W26" s="143" t="s">
        <v>184</v>
      </c>
      <c r="X26" s="143"/>
      <c r="Y26" s="143"/>
      <c r="Z26" s="178" t="s">
        <v>37</v>
      </c>
      <c r="AA26" s="179"/>
      <c r="AB26" s="128" t="str">
        <f>IF(入力!R11="","",入力!R11)</f>
        <v>271</v>
      </c>
      <c r="AC26" s="128"/>
      <c r="AD26" s="128"/>
      <c r="AE26" s="128"/>
      <c r="AF26" s="180" t="s">
        <v>39</v>
      </c>
      <c r="AG26" s="128" t="str">
        <f>IF(入力!W11="","",入力!W11)</f>
        <v>0092</v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185</v>
      </c>
      <c r="AV26" s="128"/>
      <c r="AW26" s="128"/>
      <c r="AX26" s="216" t="s">
        <v>41</v>
      </c>
      <c r="AY26" s="128" t="str">
        <f>IF(入力!AL11="","",入力!AL11)</f>
        <v>047</v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180</v>
      </c>
      <c r="D27" s="83"/>
      <c r="E27" s="83"/>
      <c r="F27" s="83"/>
      <c r="G27" s="84"/>
      <c r="H27" s="73" t="str">
        <f>IF(入力!C12="","",入力!C12&amp;"　"&amp;入力!E12)</f>
        <v>宮本　久雄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松戸市松戸2285-21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>361</v>
      </c>
      <c r="AY27" s="83"/>
      <c r="AZ27" s="83"/>
      <c r="BA27" s="83"/>
      <c r="BB27" s="217" t="s">
        <v>39</v>
      </c>
      <c r="BC27" s="83" t="str">
        <f>IF(入力!AP12="","",入力!AP12)</f>
        <v>1150</v>
      </c>
      <c r="BD27" s="83"/>
      <c r="BE27" s="83"/>
      <c r="BF27" s="226"/>
    </row>
    <row r="28" ht="12" customHeight="1" spans="3:58">
      <c r="C28" s="90" t="s">
        <v>172</v>
      </c>
      <c r="D28" s="91"/>
      <c r="E28" s="91"/>
      <c r="F28" s="91"/>
      <c r="G28" s="92"/>
      <c r="H28" s="93" t="str">
        <f>IF(入力!C15="","",入力!C15&amp;"　"&amp;入力!E15)</f>
        <v>フジカネ　ヒロシ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183</v>
      </c>
      <c r="S28" s="128"/>
      <c r="T28" s="144">
        <f>IF(入力!AT15="","",入力!AT15)</f>
        <v>46</v>
      </c>
      <c r="U28" s="145"/>
      <c r="V28" s="146"/>
      <c r="W28" s="143" t="s">
        <v>184</v>
      </c>
      <c r="X28" s="143"/>
      <c r="Y28" s="143"/>
      <c r="Z28" s="178" t="s">
        <v>37</v>
      </c>
      <c r="AA28" s="179"/>
      <c r="AB28" s="128" t="str">
        <f>IF(入力!R15="","",入力!R15)</f>
        <v>271</v>
      </c>
      <c r="AC28" s="128"/>
      <c r="AD28" s="128"/>
      <c r="AE28" s="128"/>
      <c r="AF28" s="180" t="s">
        <v>39</v>
      </c>
      <c r="AG28" s="128" t="str">
        <f>IF(入力!W15="","",入力!W15)</f>
        <v>2261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185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187</v>
      </c>
      <c r="D29" s="95"/>
      <c r="E29" s="95"/>
      <c r="F29" s="95"/>
      <c r="G29" s="96"/>
      <c r="H29" s="97" t="str">
        <f>IF(入力!C16="","",入力!C16&amp;"　"&amp;入力!E16)</f>
        <v>藤兼　寛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松戸市常盤平3-6-2-303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386</v>
      </c>
      <c r="AY29" s="95"/>
      <c r="AZ29" s="95"/>
      <c r="BA29" s="95"/>
      <c r="BB29" s="219" t="s">
        <v>39</v>
      </c>
      <c r="BC29" s="95" t="str">
        <f>IF(入力!AP16="","",入力!AP16)</f>
        <v>2932</v>
      </c>
      <c r="BD29" s="95"/>
      <c r="BE29" s="95"/>
      <c r="BF29" s="227"/>
    </row>
    <row r="30" ht="7.5" customHeight="1"/>
    <row r="31" ht="16.5" customHeight="1" spans="3:9">
      <c r="C31" s="98" t="s">
        <v>188</v>
      </c>
      <c r="D31" s="69"/>
      <c r="E31" s="69"/>
      <c r="F31" s="69"/>
      <c r="G31" s="69"/>
      <c r="H31" s="69"/>
      <c r="I31" s="130" t="s">
        <v>189</v>
      </c>
    </row>
    <row r="32" ht="3" customHeight="1"/>
    <row r="33" customHeight="1" spans="3:58">
      <c r="C33" s="99" t="s">
        <v>190</v>
      </c>
      <c r="D33" s="100"/>
      <c r="E33" s="100"/>
      <c r="F33" s="100" t="s">
        <v>191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192</v>
      </c>
      <c r="R33" s="100"/>
      <c r="S33" s="100"/>
      <c r="T33" s="100" t="s">
        <v>193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194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195</v>
      </c>
      <c r="BA33" s="100"/>
      <c r="BB33" s="100"/>
      <c r="BC33" s="100"/>
      <c r="BD33" s="100"/>
      <c r="BE33" s="100"/>
      <c r="BF33" s="228"/>
    </row>
    <row r="34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カナイ　レイア
金井　玲蒼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松戸市立和名ヶ谷小学校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509859839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156</v>
      </c>
      <c r="BA34" s="157"/>
      <c r="BB34" s="157"/>
      <c r="BC34" s="157"/>
      <c r="BD34" s="157"/>
      <c r="BE34" s="157"/>
      <c r="BF34" s="229"/>
    </row>
    <row r="3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ホリカワ　ユメカ
堀川　夢花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松戸市立河原塚小学校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511689814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146</v>
      </c>
      <c r="BA36" s="157"/>
      <c r="BB36" s="157"/>
      <c r="BC36" s="157"/>
      <c r="BD36" s="157"/>
      <c r="BE36" s="157"/>
      <c r="BF36" s="229"/>
    </row>
    <row r="37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イワサキ　ヒナノ
岩崎　日那乃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松戸市立寒風台小学校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511689833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148</v>
      </c>
      <c r="BA38" s="157"/>
      <c r="BB38" s="157"/>
      <c r="BC38" s="157"/>
      <c r="BD38" s="157"/>
      <c r="BE38" s="157"/>
      <c r="BF38" s="229"/>
    </row>
    <row r="39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セキグチ　マイカ
関口　舞佳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6</v>
      </c>
      <c r="R40" s="157"/>
      <c r="S40" s="158"/>
      <c r="T40" s="159" t="str">
        <f>IF(入力!I31="","",入力!I31)</f>
        <v>松戸市立常盤平第三小学校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511936548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165</v>
      </c>
      <c r="BA40" s="157"/>
      <c r="BB40" s="157"/>
      <c r="BC40" s="157"/>
      <c r="BD40" s="157"/>
      <c r="BE40" s="157"/>
      <c r="BF40" s="229"/>
    </row>
    <row r="41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ハタヤ　ユキ
畑家　優樹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6</v>
      </c>
      <c r="R42" s="157"/>
      <c r="S42" s="158"/>
      <c r="T42" s="159" t="str">
        <f>IF(入力!I33="","",入力!I33)</f>
        <v>松戸市立松飛台小学校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511936555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158</v>
      </c>
      <c r="BA42" s="157"/>
      <c r="BB42" s="157"/>
      <c r="BC42" s="157"/>
      <c r="BD42" s="157"/>
      <c r="BE42" s="157"/>
      <c r="BF42" s="229"/>
    </row>
    <row r="43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サカオ　コト
阪尾　瑚橙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6</v>
      </c>
      <c r="R44" s="157"/>
      <c r="S44" s="158"/>
      <c r="T44" s="159" t="str">
        <f>IF(入力!I35="","",入力!I35)</f>
        <v>松戸市立高木第二小学校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515711747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156</v>
      </c>
      <c r="BA44" s="157"/>
      <c r="BB44" s="157"/>
      <c r="BC44" s="157"/>
      <c r="BD44" s="157"/>
      <c r="BE44" s="157"/>
      <c r="BF44" s="229"/>
    </row>
    <row r="4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ホソイ　リオ
細井　莉音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5</v>
      </c>
      <c r="R46" s="157"/>
      <c r="S46" s="158"/>
      <c r="T46" s="159" t="str">
        <f>IF(入力!I37="","",入力!I37)</f>
        <v>松戸市立松ヶ丘小学校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514548361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153</v>
      </c>
      <c r="BA46" s="157"/>
      <c r="BB46" s="157"/>
      <c r="BC46" s="157"/>
      <c r="BD46" s="157"/>
      <c r="BE46" s="157"/>
      <c r="BF46" s="229"/>
    </row>
    <row r="47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キバヤシ　カノン
木林　桂音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5</v>
      </c>
      <c r="R48" s="157"/>
      <c r="S48" s="158"/>
      <c r="T48" s="159" t="str">
        <f>IF(入力!I39="","",入力!I39)</f>
        <v>松戸市立相模台小学校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513673015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145</v>
      </c>
      <c r="BA48" s="157"/>
      <c r="BB48" s="157"/>
      <c r="BC48" s="157"/>
      <c r="BD48" s="157"/>
      <c r="BE48" s="157"/>
      <c r="BF48" s="229"/>
    </row>
    <row r="49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タナカ　ココア
 田中　 心海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5</v>
      </c>
      <c r="R50" s="157"/>
      <c r="S50" s="158"/>
      <c r="T50" s="159" t="str">
        <f>IF(入力!I41="","",入力!I41)</f>
        <v>松戸市立松ヶ丘小学校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515657820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145</v>
      </c>
      <c r="BA50" s="157"/>
      <c r="BB50" s="157"/>
      <c r="BC50" s="157"/>
      <c r="BD50" s="157"/>
      <c r="BE50" s="157"/>
      <c r="BF50" s="229"/>
    </row>
    <row r="51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ニシマキ　アンズ
西牧　杏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5</v>
      </c>
      <c r="R52" s="157"/>
      <c r="S52" s="158"/>
      <c r="T52" s="159" t="str">
        <f>IF(入力!I43="","",入力!I43)</f>
        <v>松戸市立松ヶ丘小学校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515657841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145</v>
      </c>
      <c r="BA52" s="157"/>
      <c r="BB52" s="157"/>
      <c r="BC52" s="157"/>
      <c r="BD52" s="157"/>
      <c r="BE52" s="157"/>
      <c r="BF52" s="229"/>
    </row>
    <row r="53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>タカハシ　リイ
高橋　里衣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>
        <f>IF(入力!G45="","",入力!G45)</f>
        <v>4</v>
      </c>
      <c r="R54" s="157"/>
      <c r="S54" s="158"/>
      <c r="T54" s="159" t="str">
        <f>IF(入力!I45="","",入力!I45)</f>
        <v>松戸市立和名ヶ谷小学校</v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>
        <f>IF(入力!M45="","",入力!M45)</f>
        <v>512451977</v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>
        <f>IF(入力!P45="","",入力!P45)</f>
        <v>136</v>
      </c>
      <c r="BA54" s="157"/>
      <c r="BB54" s="157"/>
      <c r="BC54" s="157"/>
      <c r="BD54" s="157"/>
      <c r="BE54" s="157"/>
      <c r="BF54" s="229"/>
    </row>
    <row r="5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customHeight="1" spans="3:58">
      <c r="C56" s="101">
        <f>IF(入力!B47="","",入力!B47)</f>
        <v>12</v>
      </c>
      <c r="D56" s="102"/>
      <c r="E56" s="103"/>
      <c r="F56" s="104" t="str">
        <f>IF(入力!C48="","",入力!C47&amp;"　"&amp;入力!E47&amp;"
"&amp;入力!C48&amp;"　"&amp;入力!E48)</f>
        <v>シトウ　リオコ
市東　里緒子</v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>
        <f>IF(入力!G47="","",入力!G47)</f>
        <v>4</v>
      </c>
      <c r="R56" s="157"/>
      <c r="S56" s="158"/>
      <c r="T56" s="159" t="str">
        <f>IF(入力!I47="","",入力!I47)</f>
        <v>松戸市立北部小学校</v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>
        <f>IF(入力!M47="","",入力!M47)</f>
        <v>515657816</v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>
        <f>IF(入力!P47="","",入力!P47)</f>
        <v>135</v>
      </c>
      <c r="BA56" s="157"/>
      <c r="BB56" s="157"/>
      <c r="BC56" s="157"/>
      <c r="BD56" s="157"/>
      <c r="BE56" s="157"/>
      <c r="BF56" s="229"/>
    </row>
    <row r="57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196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197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198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199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200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201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202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topLeftCell="A23" workbookViewId="0">
      <selection activeCell="R25" sqref="R25"/>
    </sheetView>
  </sheetViews>
  <sheetFormatPr defaultColWidth="9" defaultRowHeight="15"/>
  <cols>
    <col min="1" max="2" width="6.12380952380952" style="36" customWidth="1"/>
    <col min="3" max="6" width="7.37142857142857" style="36" customWidth="1"/>
    <col min="7" max="15" width="6.12380952380952" style="36" customWidth="1"/>
    <col min="16" max="22" width="6.62857142857143" style="36" customWidth="1"/>
    <col min="23" max="16384" width="9" style="36"/>
  </cols>
  <sheetData>
    <row r="1" ht="28.5" spans="1:15">
      <c r="A1" s="37" t="s">
        <v>203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154</v>
      </c>
      <c r="B2" s="38"/>
      <c r="C2" s="39" t="str">
        <f>IF(入力!C3="","",入力!C3)</f>
        <v>松戸ミライズバレーボールクラブ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155</v>
      </c>
      <c r="B4" s="38"/>
      <c r="C4" s="40">
        <f>IF(入力!C4="","",IF(入力!C5="",入力!C4,入力!C4&amp;"　　"&amp;入力!C5))</f>
        <v>433698727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156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47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堀川　勤</v>
      </c>
      <c r="D9" s="45"/>
      <c r="E9" s="45"/>
      <c r="F9" s="45"/>
      <c r="G9" s="49">
        <f>IF(入力!G9="","",入力!G9)</f>
        <v>512395268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58</v>
      </c>
      <c r="B11" s="38"/>
      <c r="C11" s="44" t="str">
        <f>IF(入力!C12="","",入力!C12&amp;"　"&amp;入力!E12)</f>
        <v>宮本　久雄</v>
      </c>
      <c r="D11" s="45"/>
      <c r="E11" s="45"/>
      <c r="F11" s="45"/>
      <c r="G11" s="49">
        <f>IF(入力!G11="","",入力!G11)</f>
        <v>513561113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67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157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158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69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70</v>
      </c>
      <c r="B19" s="38"/>
      <c r="C19" s="39" t="str">
        <f>IF(入力!C19="","",入力!C19&amp;"　"&amp;入力!E19)</f>
        <v>047-386-2932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71</v>
      </c>
      <c r="B21" s="38"/>
      <c r="C21" s="39" t="str">
        <f>IF(入力!C21="","",入力!C21&amp;"－"&amp;入力!E21&amp;"－"&amp;入力!G21)</f>
        <v>81+90－7735－7560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>
      <c r="A23" s="38"/>
      <c r="B23" s="38" t="s">
        <v>74</v>
      </c>
      <c r="C23" s="38" t="s">
        <v>159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金井　玲蒼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松戸市立和名ヶ谷小学校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509859839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堀川　夢花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松戸市立河原塚小学校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511689814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岩崎　日那乃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松戸市立寒風台小学校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511689833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関口　舞佳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松戸市立常盤平第三小学校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511936548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畑家　優樹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松戸市立松飛台小学校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511936555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阪尾　瑚橙</v>
      </c>
      <c r="D35" s="45"/>
      <c r="E35" s="45"/>
      <c r="F35" s="45"/>
      <c r="G35" s="38">
        <f>IF(入力!G35="","",入力!G35)</f>
        <v>6</v>
      </c>
      <c r="H35" s="38" t="str">
        <f>IF(入力!H35="","",入力!H35)</f>
        <v/>
      </c>
      <c r="I35" s="38" t="str">
        <f>IF(入力!I35="","",入力!I35)</f>
        <v>松戸市立高木第二小学校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515711747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細井　莉音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松戸市立松ヶ丘小学校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514548361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木林　桂音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松戸市立相模台小学校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513673015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 田中　 心海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松戸市立松ヶ丘小学校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515657820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西牧　杏</v>
      </c>
      <c r="D43" s="45"/>
      <c r="E43" s="45"/>
      <c r="F43" s="45"/>
      <c r="G43" s="38">
        <f>IF(入力!G43="","",入力!G43)</f>
        <v>5</v>
      </c>
      <c r="H43" s="38" t="str">
        <f>IF(入力!H43="","",入力!H43)</f>
        <v/>
      </c>
      <c r="I43" s="38" t="str">
        <f>IF(入力!I43="","",入力!I43)</f>
        <v>松戸市立松ヶ丘小学校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515657841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高橋　里衣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松戸市立和名ヶ谷小学校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512451977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市東　里緒子</v>
      </c>
      <c r="D47" s="45"/>
      <c r="E47" s="45"/>
      <c r="F47" s="45"/>
      <c r="G47" s="38">
        <f>IF(入力!G47="","",入力!G47)</f>
        <v>4</v>
      </c>
      <c r="H47" s="38" t="str">
        <f>IF(入力!H47="","",入力!H47)</f>
        <v/>
      </c>
      <c r="I47" s="38" t="str">
        <f>IF(入力!I47="","",入力!I47)</f>
        <v>松戸市立北部小学校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515657816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>
        <f>IF(入力!B49="","",入力!B49)</f>
        <v>13</v>
      </c>
      <c r="C49" s="44" t="str">
        <f>IF(入力!C50="","",入力!C50&amp;"　"&amp;入力!E50)</f>
        <v>平原　小鈴</v>
      </c>
      <c r="D49" s="45"/>
      <c r="E49" s="45"/>
      <c r="F49" s="45"/>
      <c r="G49" s="38">
        <f>IF(入力!G49="","",入力!G49)</f>
        <v>4</v>
      </c>
      <c r="H49" s="38" t="str">
        <f>IF(入力!H49="","",入力!H49)</f>
        <v/>
      </c>
      <c r="I49" s="38" t="str">
        <f>IF(入力!I49="","",入力!I49)</f>
        <v>松戸市立寒風台小学校</v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>
        <f>IF(入力!M49="","",入力!M49)</f>
        <v>515657862</v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>
        <f>IF(入力!B51="","",入力!B51)</f>
        <v>14</v>
      </c>
      <c r="C51" s="44" t="str">
        <f>IF(入力!C52="","",入力!C52&amp;"　"&amp;入力!E52)</f>
        <v>河上　茉央</v>
      </c>
      <c r="D51" s="45"/>
      <c r="E51" s="45"/>
      <c r="F51" s="45"/>
      <c r="G51" s="38">
        <f>IF(入力!G51="","",入力!G51)</f>
        <v>3</v>
      </c>
      <c r="H51" s="38" t="str">
        <f>IF(入力!H51="","",入力!H51)</f>
        <v/>
      </c>
      <c r="I51" s="38" t="str">
        <f>IF(入力!I51="","",入力!I51)</f>
        <v>松戸市立和名ヶ谷小学校</v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>
        <f>IF(入力!M51="","",入力!M51)</f>
        <v>513554794</v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7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/>
  <cols>
    <col min="1" max="2" width="6.12380952380952" style="36" customWidth="1"/>
    <col min="3" max="6" width="7.37142857142857" style="36" customWidth="1"/>
    <col min="7" max="15" width="6.12380952380952" style="36" customWidth="1"/>
    <col min="16" max="22" width="6.62857142857143" style="36" customWidth="1"/>
    <col min="23" max="16384" width="9" style="36"/>
  </cols>
  <sheetData>
    <row r="1" ht="28.5" spans="1:15">
      <c r="A1" s="37" t="s">
        <v>204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154</v>
      </c>
      <c r="B2" s="38"/>
      <c r="C2" s="39" t="str">
        <f>IF(入力!C3="","",入力!C3)</f>
        <v>松戸ミライズバレーボールクラブ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155</v>
      </c>
      <c r="B4" s="38"/>
      <c r="C4" s="40">
        <f>IF(入力!C4="","",IF(入力!C5="",入力!C4,入力!C4&amp;"　　"&amp;入力!C5))</f>
        <v>433698727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156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47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堀川　勤</v>
      </c>
      <c r="D9" s="45"/>
      <c r="E9" s="45"/>
      <c r="F9" s="45"/>
      <c r="G9" s="49">
        <f>IF(入力!G9="","",入力!G9)</f>
        <v>512395268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58</v>
      </c>
      <c r="B11" s="38"/>
      <c r="C11" s="44" t="str">
        <f>IF(入力!C12="","",入力!C12&amp;"　"&amp;入力!E12)</f>
        <v>宮本　久雄</v>
      </c>
      <c r="D11" s="45"/>
      <c r="E11" s="45"/>
      <c r="F11" s="45"/>
      <c r="G11" s="49">
        <f>IF(入力!G11="","",入力!G11)</f>
        <v>513561113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67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157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158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69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70</v>
      </c>
      <c r="B19" s="38"/>
      <c r="C19" s="39" t="str">
        <f>IF(入力!C19="","",入力!C19&amp;"　"&amp;入力!E19)</f>
        <v>047-386-2932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71</v>
      </c>
      <c r="B21" s="38"/>
      <c r="C21" s="39" t="str">
        <f>IF(入力!C21="","",入力!C21&amp;"－"&amp;入力!E21&amp;"－"&amp;入力!G21)</f>
        <v>81+90－7735－7560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>
      <c r="A23" s="38"/>
      <c r="B23" s="38" t="s">
        <v>74</v>
      </c>
      <c r="C23" s="38" t="s">
        <v>159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金井　玲蒼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松戸市立和名ヶ谷小学校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509859839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堀川　夢花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松戸市立河原塚小学校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511689814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岩崎　日那乃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松戸市立寒風台小学校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511689833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関口　舞佳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松戸市立常盤平第三小学校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511936548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畑家　優樹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松戸市立松飛台小学校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511936555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阪尾　瑚橙</v>
      </c>
      <c r="D35" s="45"/>
      <c r="E35" s="45"/>
      <c r="F35" s="45"/>
      <c r="G35" s="38">
        <f>IF(入力!G35="","",入力!G35)</f>
        <v>6</v>
      </c>
      <c r="H35" s="38" t="str">
        <f>IF(入力!H35="","",入力!H35)</f>
        <v/>
      </c>
      <c r="I35" s="38" t="str">
        <f>IF(入力!I35="","",入力!I35)</f>
        <v>松戸市立高木第二小学校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515711747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細井　莉音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松戸市立松ヶ丘小学校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514548361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木林　桂音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松戸市立相模台小学校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513673015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 田中　 心海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松戸市立松ヶ丘小学校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515657820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西牧　杏</v>
      </c>
      <c r="D43" s="45"/>
      <c r="E43" s="45"/>
      <c r="F43" s="45"/>
      <c r="G43" s="38">
        <f>IF(入力!G43="","",入力!G43)</f>
        <v>5</v>
      </c>
      <c r="H43" s="38" t="str">
        <f>IF(入力!H43="","",入力!H43)</f>
        <v/>
      </c>
      <c r="I43" s="38" t="str">
        <f>IF(入力!I43="","",入力!I43)</f>
        <v>松戸市立松ヶ丘小学校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515657841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高橋　里衣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松戸市立和名ヶ谷小学校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512451977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市東　里緒子</v>
      </c>
      <c r="D47" s="45"/>
      <c r="E47" s="45"/>
      <c r="F47" s="45"/>
      <c r="G47" s="38">
        <f>IF(入力!G47="","",入力!G47)</f>
        <v>4</v>
      </c>
      <c r="H47" s="38" t="str">
        <f>IF(入力!H47="","",入力!H47)</f>
        <v/>
      </c>
      <c r="I47" s="38" t="str">
        <f>IF(入力!I47="","",入力!I47)</f>
        <v>松戸市立北部小学校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515657816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>
        <f>IF(入力!B49="","",入力!B49)</f>
        <v>13</v>
      </c>
      <c r="C49" s="44" t="str">
        <f>IF(入力!C50="","",入力!C50&amp;"　"&amp;入力!E50)</f>
        <v>平原　小鈴</v>
      </c>
      <c r="D49" s="45"/>
      <c r="E49" s="45"/>
      <c r="F49" s="45"/>
      <c r="G49" s="38">
        <f>IF(入力!G49="","",入力!G49)</f>
        <v>4</v>
      </c>
      <c r="H49" s="38" t="str">
        <f>IF(入力!H49="","",入力!H49)</f>
        <v/>
      </c>
      <c r="I49" s="38" t="str">
        <f>IF(入力!I49="","",入力!I49)</f>
        <v>松戸市立寒風台小学校</v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>
        <f>IF(入力!M49="","",入力!M49)</f>
        <v>515657862</v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>
        <f>IF(入力!B51="","",入力!B51)</f>
        <v>14</v>
      </c>
      <c r="C51" s="44" t="str">
        <f>IF(入力!C52="","",入力!C52&amp;"　"&amp;入力!E52)</f>
        <v>河上　茉央</v>
      </c>
      <c r="D51" s="45"/>
      <c r="E51" s="45"/>
      <c r="F51" s="45"/>
      <c r="G51" s="38">
        <f>IF(入力!G51="","",入力!G51)</f>
        <v>3</v>
      </c>
      <c r="H51" s="38" t="str">
        <f>IF(入力!H51="","",入力!H51)</f>
        <v/>
      </c>
      <c r="I51" s="38" t="str">
        <f>IF(入力!I51="","",入力!I51)</f>
        <v>松戸市立和名ヶ谷小学校</v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>
        <f>IF(入力!M51="","",入力!M51)</f>
        <v>513554794</v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205</v>
      </c>
      <c r="B1" s="2"/>
      <c r="D1" s="3" t="s">
        <v>206</v>
      </c>
      <c r="E1" s="4" t="s">
        <v>207</v>
      </c>
      <c r="F1" s="5" t="s">
        <v>208</v>
      </c>
      <c r="G1" s="3" t="s">
        <v>206</v>
      </c>
      <c r="H1" s="4" t="s">
        <v>209</v>
      </c>
      <c r="I1" s="5" t="s">
        <v>210</v>
      </c>
      <c r="J1" s="3" t="s">
        <v>206</v>
      </c>
      <c r="K1" s="4" t="s">
        <v>209</v>
      </c>
      <c r="L1" s="5" t="s">
        <v>210</v>
      </c>
      <c r="M1" s="3" t="s">
        <v>206</v>
      </c>
      <c r="N1" s="4" t="s">
        <v>209</v>
      </c>
      <c r="O1" s="5" t="s">
        <v>210</v>
      </c>
      <c r="P1" s="3" t="s">
        <v>206</v>
      </c>
      <c r="Q1" s="4" t="s">
        <v>209</v>
      </c>
      <c r="R1" s="5" t="s">
        <v>210</v>
      </c>
      <c r="S1" s="3" t="s">
        <v>206</v>
      </c>
      <c r="T1" s="4" t="s">
        <v>209</v>
      </c>
      <c r="U1" s="5" t="s">
        <v>210</v>
      </c>
      <c r="V1" s="3" t="s">
        <v>206</v>
      </c>
      <c r="W1" s="4" t="s">
        <v>209</v>
      </c>
      <c r="X1" s="5" t="s">
        <v>210</v>
      </c>
      <c r="Y1" s="3" t="s">
        <v>206</v>
      </c>
      <c r="Z1" s="4" t="s">
        <v>209</v>
      </c>
      <c r="AA1" s="5" t="s">
        <v>210</v>
      </c>
      <c r="AB1" s="3" t="s">
        <v>206</v>
      </c>
      <c r="AC1" s="4" t="s">
        <v>209</v>
      </c>
      <c r="AD1" s="5" t="s">
        <v>210</v>
      </c>
      <c r="AE1" s="3" t="s">
        <v>206</v>
      </c>
      <c r="AF1" s="4" t="s">
        <v>209</v>
      </c>
      <c r="AG1" s="5" t="s">
        <v>210</v>
      </c>
      <c r="AH1" s="3" t="s">
        <v>206</v>
      </c>
      <c r="AI1" s="4" t="s">
        <v>209</v>
      </c>
      <c r="AJ1" s="5" t="s">
        <v>210</v>
      </c>
    </row>
    <row r="2" ht="14.25" spans="1:36">
      <c r="A2" s="2"/>
      <c r="B2" s="2"/>
      <c r="C2" s="6"/>
      <c r="D2" s="7">
        <v>1</v>
      </c>
      <c r="E2" s="8" t="s">
        <v>211</v>
      </c>
      <c r="F2" s="9">
        <v>42443</v>
      </c>
      <c r="G2" s="7">
        <v>1.01</v>
      </c>
      <c r="H2" s="8" t="s">
        <v>211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212</v>
      </c>
      <c r="B4" s="12"/>
      <c r="C4" s="12"/>
      <c r="D4" s="12"/>
      <c r="E4" s="12"/>
      <c r="F4" s="12"/>
      <c r="G4" s="13"/>
      <c r="H4" s="4" t="s">
        <v>213</v>
      </c>
      <c r="I4" s="4" t="s">
        <v>83</v>
      </c>
      <c r="J4" s="29" t="s">
        <v>214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12</v>
      </c>
      <c r="J5" s="30" t="str">
        <f>IF(入力!A55="","",入力!A55)</f>
        <v>今期で7期目に突入し、大きな会場での大会・試合にも慣れた感じがします。今年度最後の県小連公式戦では、今までの練習・遠征の集大成として、皆さんの眼に強く焼き付けられる様な全力・粘りのプレーを魅せる事でしょう。試合中は笑顔で楽しくを実践します！</v>
      </c>
      <c r="K5" s="31"/>
      <c r="L5" s="31"/>
      <c r="M5" s="31"/>
      <c r="N5" s="31"/>
      <c r="O5" s="31"/>
      <c r="P5" s="31"/>
      <c r="Q5" s="32"/>
    </row>
    <row r="6" spans="1:41">
      <c r="A6" s="3" t="s">
        <v>215</v>
      </c>
      <c r="B6" s="4" t="s">
        <v>9</v>
      </c>
      <c r="C6" s="4" t="s">
        <v>216</v>
      </c>
      <c r="D6" s="4" t="s">
        <v>217</v>
      </c>
      <c r="E6" s="4" t="s">
        <v>213</v>
      </c>
      <c r="F6" s="4" t="s">
        <v>218</v>
      </c>
      <c r="G6" s="4" t="s">
        <v>219</v>
      </c>
      <c r="H6" s="4" t="s">
        <v>165</v>
      </c>
      <c r="I6" s="4" t="s">
        <v>220</v>
      </c>
      <c r="J6" s="4" t="s">
        <v>221</v>
      </c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  <c r="T6" s="33" t="s">
        <v>231</v>
      </c>
      <c r="U6" s="33" t="s">
        <v>232</v>
      </c>
      <c r="V6" s="33" t="s">
        <v>232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 t="str">
        <f>IF(入力!J5="","",入力!J5)</f>
        <v/>
      </c>
      <c r="B7" s="18" t="str">
        <f>IF(入力!C3="","",入力!C3)</f>
        <v>松戸ミライズバレーボールクラブ</v>
      </c>
      <c r="C7" s="18" t="str">
        <f>IF(入力!C2="","",入力!C2)</f>
        <v>マツドミライズバレーボールクラブ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新京成</v>
      </c>
      <c r="S7" s="18" t="str">
        <f>IF(入力!AE5="","",入力!AE5)</f>
        <v>上本郷</v>
      </c>
      <c r="T7" s="18"/>
      <c r="U7" s="18">
        <f>IF(入力!C4="","",入力!C4)</f>
        <v>433698727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233</v>
      </c>
      <c r="B15" s="4" t="s">
        <v>234</v>
      </c>
      <c r="C15" s="4" t="s">
        <v>235</v>
      </c>
      <c r="D15" s="4" t="s">
        <v>236</v>
      </c>
      <c r="E15" s="4" t="s">
        <v>237</v>
      </c>
      <c r="F15" s="4" t="s">
        <v>238</v>
      </c>
      <c r="G15" s="4" t="s">
        <v>239</v>
      </c>
      <c r="H15" s="4" t="s">
        <v>240</v>
      </c>
      <c r="I15" s="4" t="s">
        <v>241</v>
      </c>
      <c r="J15" s="4" t="s">
        <v>242</v>
      </c>
      <c r="K15" s="4" t="s">
        <v>243</v>
      </c>
      <c r="L15" s="4" t="s">
        <v>33</v>
      </c>
      <c r="M15" s="4" t="s">
        <v>244</v>
      </c>
      <c r="N15" s="4" t="s">
        <v>245</v>
      </c>
      <c r="O15" s="4" t="s">
        <v>246</v>
      </c>
      <c r="P15" s="4" t="s">
        <v>247</v>
      </c>
      <c r="Q15" s="4" t="s">
        <v>248</v>
      </c>
      <c r="R15" s="4" t="s">
        <v>218</v>
      </c>
      <c r="S15" s="4" t="s">
        <v>219</v>
      </c>
      <c r="T15" s="4" t="s">
        <v>249</v>
      </c>
      <c r="U15" s="4" t="s">
        <v>250</v>
      </c>
      <c r="V15" s="4" t="s">
        <v>251</v>
      </c>
      <c r="W15" s="4" t="s">
        <v>252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253</v>
      </c>
      <c r="C16" s="18" t="str">
        <f>IF(入力!C8="","",入力!C8)</f>
        <v>藤兼</v>
      </c>
      <c r="D16" s="18" t="str">
        <f>IF(入力!E8="","",入力!E8)</f>
        <v>寛</v>
      </c>
      <c r="E16" s="18" t="str">
        <f>IF(入力!C7="","",入力!C7)</f>
        <v>フジカネ</v>
      </c>
      <c r="F16" s="18" t="str">
        <f>IF(入力!E7="","",入力!E7)</f>
        <v>ヒロシ</v>
      </c>
      <c r="G16" s="18">
        <f>IF(入力!G7="","",入力!G7)</f>
        <v>508568089</v>
      </c>
      <c r="H16" s="18" t="str">
        <f>IF(入力!J7="","",入力!J7)</f>
        <v/>
      </c>
      <c r="I16" s="449" t="str">
        <f>IF(入力!M7="","",入力!M7)</f>
        <v>0364207</v>
      </c>
      <c r="J16" s="18"/>
      <c r="K16" s="18"/>
      <c r="L16" s="18">
        <f>IF(入力!AT7="","",入力!AT7)</f>
        <v>46</v>
      </c>
      <c r="M16" s="18"/>
      <c r="N16" s="18"/>
      <c r="O16" s="18"/>
      <c r="P16" s="18"/>
      <c r="Q16" s="18"/>
      <c r="R16" s="18" t="str">
        <f>IF(入力!R7="","",入力!R7)</f>
        <v>270</v>
      </c>
      <c r="S16" s="18" t="str">
        <f>IF(入力!W7="","",入力!W7)</f>
        <v>2261</v>
      </c>
      <c r="T16" s="18" t="str">
        <f>IF(入力!P8="","",入力!P8)</f>
        <v>松戸市常盤平3-6-2-303</v>
      </c>
      <c r="U16" s="18" t="str">
        <f>IF(入力!AL7="","",入力!AL7)</f>
        <v>047</v>
      </c>
      <c r="V16" s="18" t="str">
        <f>IF(入力!AK8="","",入力!AK8)</f>
        <v>386</v>
      </c>
      <c r="W16" s="18" t="str">
        <f>IF(入力!AP8="","",入力!AP8)</f>
        <v>2932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254</v>
      </c>
      <c r="C17" s="18" t="str">
        <f>IF(入力!C10="","",入力!C10)</f>
        <v>堀川</v>
      </c>
      <c r="D17" s="18" t="str">
        <f>IF(入力!E10="","",入力!E10)</f>
        <v>勤</v>
      </c>
      <c r="E17" s="18" t="str">
        <f>IF(入力!C9="","",入力!C9)</f>
        <v>ホリカワ</v>
      </c>
      <c r="F17" s="18" t="str">
        <f>IF(入力!E9="","",入力!E9)</f>
        <v>ツトム</v>
      </c>
      <c r="G17" s="18">
        <f>IF(入力!G9="","",入力!G9)</f>
        <v>512395268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40</v>
      </c>
      <c r="M17" s="18"/>
      <c r="N17" s="18"/>
      <c r="O17" s="18"/>
      <c r="P17" s="18"/>
      <c r="Q17" s="18"/>
      <c r="R17" s="18" t="str">
        <f>IF(入力!R9="","",入力!R9)</f>
        <v>271</v>
      </c>
      <c r="S17" s="18" t="str">
        <f>IF(入力!W9="","",入力!W9)</f>
        <v/>
      </c>
      <c r="T17" s="18" t="str">
        <f>IF(入力!P10="","",入力!P10)</f>
        <v>松戸市河原塚211-160</v>
      </c>
      <c r="U17" s="18" t="str">
        <f>IF(入力!AL9="","",入力!AL9)</f>
        <v>047</v>
      </c>
      <c r="V17" s="18" t="str">
        <f>IF(入力!AK10="","",入力!AK10)</f>
        <v>392</v>
      </c>
      <c r="W17" s="18" t="str">
        <f>IF(入力!AP10="","",入力!AP10)</f>
        <v>5113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255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256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180</v>
      </c>
      <c r="C20" s="18" t="str">
        <f>IF(入力!C12="","",入力!C12)</f>
        <v>宮本</v>
      </c>
      <c r="D20" s="18" t="str">
        <f>IF(入力!E12="","",入力!E12)</f>
        <v>久雄</v>
      </c>
      <c r="E20" s="18" t="str">
        <f>IF(入力!C11="","",入力!C11)</f>
        <v>ミヤモト</v>
      </c>
      <c r="F20" s="18" t="str">
        <f>IF(入力!E11="","",入力!E11)</f>
        <v>ヒサオ</v>
      </c>
      <c r="G20" s="18">
        <f>IF(入力!G11="","",入力!G11)</f>
        <v>513561113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46</v>
      </c>
      <c r="M20" s="18"/>
      <c r="N20" s="18"/>
      <c r="O20" s="18"/>
      <c r="P20" s="18"/>
      <c r="Q20" s="18"/>
      <c r="R20" s="18" t="str">
        <f>IF(入力!R11="","",入力!R11)</f>
        <v>271</v>
      </c>
      <c r="S20" s="18" t="str">
        <f>IF(入力!W11="","",入力!W11)</f>
        <v>0092</v>
      </c>
      <c r="T20" s="18" t="str">
        <f>IF(入力!P12="","",入力!P12)</f>
        <v>松戸市松戸2285-21</v>
      </c>
      <c r="U20" s="18" t="str">
        <f>IF(入力!AL11="","",入力!AL11)</f>
        <v>047</v>
      </c>
      <c r="V20" s="18" t="str">
        <f>IF(入力!AK12="","",入力!AK12)</f>
        <v>361</v>
      </c>
      <c r="W20" s="18" t="str">
        <f>IF(入力!AP12="","",入力!AP12)</f>
        <v>1150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257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258</v>
      </c>
      <c r="C22" s="18" t="str">
        <f>IF(入力!C16="","",入力!C16)</f>
        <v>藤兼</v>
      </c>
      <c r="D22" s="18" t="str">
        <f>IF(入力!E16="","",入力!E16)</f>
        <v>寛</v>
      </c>
      <c r="E22" s="18" t="str">
        <f>IF(入力!C15="","",入力!C15)</f>
        <v>フジカネ</v>
      </c>
      <c r="F22" s="18" t="str">
        <f>IF(入力!E15="","",入力!E15)</f>
        <v>ヒロシ</v>
      </c>
      <c r="G22" s="18"/>
      <c r="H22" s="18"/>
      <c r="I22" s="18"/>
      <c r="J22" s="18"/>
      <c r="K22" s="18"/>
      <c r="L22" s="18">
        <f>IF(入力!AT15="","",入力!AT15)</f>
        <v>46</v>
      </c>
      <c r="M22" s="18"/>
      <c r="N22" s="18" t="str">
        <f>IF(入力!C21="","",入力!C21)</f>
        <v>81+90</v>
      </c>
      <c r="O22" s="18">
        <f>IF(入力!E21="","",入力!E21)</f>
        <v>7735</v>
      </c>
      <c r="P22" s="18">
        <f>IF(入力!G21="","",入力!G21)</f>
        <v>7560</v>
      </c>
      <c r="Q22" s="18"/>
      <c r="R22" s="18" t="str">
        <f>IF(入力!R15="","",入力!R15)</f>
        <v>271</v>
      </c>
      <c r="S22" s="18" t="str">
        <f>IF(入力!W15="","",入力!W15)</f>
        <v>2261</v>
      </c>
      <c r="T22" s="18" t="str">
        <f>IF(入力!P16="","",入力!P16)</f>
        <v>松戸市常盤平3-6-2-303</v>
      </c>
      <c r="U22" s="18" t="str">
        <f>IF(入力!AL15="","",入力!AL15)</f>
        <v>047</v>
      </c>
      <c r="V22" s="18" t="str">
        <f>IF(入力!AK16="","",入力!AK16)</f>
        <v>386</v>
      </c>
      <c r="W22" s="18" t="str">
        <f>IF(入力!AP16="","",入力!AP16)</f>
        <v>2932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259</v>
      </c>
      <c r="C23" s="18" t="str">
        <f>IF(入力!$C$14="","",入力!$C$14)</f>
        <v>藤兼</v>
      </c>
      <c r="D23" s="18" t="str">
        <f>IF(入力!$E$14="","",入力!$E$14)</f>
        <v>寛</v>
      </c>
      <c r="E23" s="18" t="str">
        <f>IF(入力!$C$13="","",入力!$C$13)</f>
        <v>フジカネ</v>
      </c>
      <c r="F23" s="18" t="str">
        <f>IF(入力!$E$13="","",入力!$E$13)</f>
        <v>ヒロシ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103</v>
      </c>
      <c r="C24" s="22" t="str">
        <f>VLOOKUP($B$51,$A$53:$F$352,3)</f>
        <v>金井</v>
      </c>
      <c r="D24" s="22" t="str">
        <f>VLOOKUP($B$51,$A$53:$F$352,4)</f>
        <v>玲蒼</v>
      </c>
      <c r="E24" s="22" t="str">
        <f>VLOOKUP($B$51,$A$53:$F$352,5)</f>
        <v>カナイ</v>
      </c>
      <c r="F24" s="22" t="str">
        <f>VLOOKUP($B$51,$A$53:$F$352,6)</f>
        <v>レイア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260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261</v>
      </c>
      <c r="B52" s="28" t="s">
        <v>190</v>
      </c>
      <c r="C52" s="4" t="s">
        <v>262</v>
      </c>
      <c r="D52" s="4" t="s">
        <v>263</v>
      </c>
      <c r="E52" s="4" t="s">
        <v>264</v>
      </c>
      <c r="F52" s="4" t="s">
        <v>265</v>
      </c>
      <c r="G52" s="4" t="s">
        <v>239</v>
      </c>
      <c r="H52" s="4" t="s">
        <v>266</v>
      </c>
      <c r="I52" s="4" t="s">
        <v>192</v>
      </c>
      <c r="J52" s="4" t="s">
        <v>267</v>
      </c>
      <c r="K52" s="4" t="s">
        <v>268</v>
      </c>
      <c r="L52" s="4" t="s">
        <v>269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金井</v>
      </c>
      <c r="D53" s="18" t="str">
        <f>IF(入力!E26="","",入力!E26)</f>
        <v>玲蒼</v>
      </c>
      <c r="E53" s="18" t="str">
        <f>IF(入力!C25="","",入力!C25)</f>
        <v>カナイ</v>
      </c>
      <c r="F53" s="18" t="str">
        <f>IF(入力!E25="","",入力!E25)</f>
        <v>レイア</v>
      </c>
      <c r="G53" s="18">
        <f>IF(入力!M25="","",入力!M25)</f>
        <v>509859839</v>
      </c>
      <c r="H53" s="18" t="str">
        <f>IF(入力!I25="","",入力!I25)</f>
        <v>松戸市立和名ヶ谷小学校</v>
      </c>
      <c r="I53" s="18">
        <f>IF(入力!G25="","",入力!G25)</f>
        <v>6</v>
      </c>
      <c r="J53" s="18">
        <f>IF(入力!P25="","",入力!P25)</f>
        <v>156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堀川</v>
      </c>
      <c r="D54" s="18" t="str">
        <f>IF(入力!E28="","",入力!E28)</f>
        <v>夢花</v>
      </c>
      <c r="E54" s="18" t="str">
        <f>IF(入力!C27="","",入力!C27)</f>
        <v>ホリカワ</v>
      </c>
      <c r="F54" s="18" t="str">
        <f>IF(入力!E27="","",入力!E27)</f>
        <v>ユメカ</v>
      </c>
      <c r="G54" s="18">
        <f>IF(入力!M27="","",入力!M27)</f>
        <v>511689814</v>
      </c>
      <c r="H54" s="18" t="str">
        <f>IF(入力!I27="","",入力!I27)</f>
        <v>松戸市立河原塚小学校</v>
      </c>
      <c r="I54" s="18">
        <f>IF(入力!G27="","",入力!G27)</f>
        <v>6</v>
      </c>
      <c r="J54" s="18">
        <f>IF(入力!P27="","",入力!P27)</f>
        <v>146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岩崎</v>
      </c>
      <c r="D55" s="18" t="str">
        <f>IF(入力!E30="","",入力!E30)</f>
        <v>日那乃</v>
      </c>
      <c r="E55" s="18" t="str">
        <f>IF(入力!C29="","",入力!C29)</f>
        <v>イワサキ</v>
      </c>
      <c r="F55" s="18" t="str">
        <f>IF(入力!E29="","",入力!E29)</f>
        <v>ヒナノ</v>
      </c>
      <c r="G55" s="18">
        <f>IF(入力!M29="","",入力!M29)</f>
        <v>511689833</v>
      </c>
      <c r="H55" s="18" t="str">
        <f>IF(入力!I29="","",入力!I29)</f>
        <v>松戸市立寒風台小学校</v>
      </c>
      <c r="I55" s="18">
        <f>IF(入力!G29="","",入力!G29)</f>
        <v>6</v>
      </c>
      <c r="J55" s="18">
        <f>IF(入力!P29="","",入力!P29)</f>
        <v>148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関口</v>
      </c>
      <c r="D56" s="18" t="str">
        <f>IF(入力!E32="","",入力!E32)</f>
        <v>舞佳</v>
      </c>
      <c r="E56" s="18" t="str">
        <f>IF(入力!C31="","",入力!C31)</f>
        <v>セキグチ</v>
      </c>
      <c r="F56" s="18" t="str">
        <f>IF(入力!E31="","",入力!E31)</f>
        <v>マイカ</v>
      </c>
      <c r="G56" s="18">
        <f>IF(入力!M31="","",入力!M31)</f>
        <v>511936548</v>
      </c>
      <c r="H56" s="18" t="str">
        <f>IF(入力!I31="","",入力!I31)</f>
        <v>松戸市立常盤平第三小学校</v>
      </c>
      <c r="I56" s="18">
        <f>IF(入力!G31="","",入力!G31)</f>
        <v>6</v>
      </c>
      <c r="J56" s="18">
        <f>IF(入力!P31="","",入力!P31)</f>
        <v>165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畑家</v>
      </c>
      <c r="D57" s="18" t="str">
        <f>IF(入力!E34="","",入力!E34)</f>
        <v>優樹</v>
      </c>
      <c r="E57" s="18" t="str">
        <f>IF(入力!C33="","",入力!C33)</f>
        <v>ハタヤ</v>
      </c>
      <c r="F57" s="18" t="str">
        <f>IF(入力!E33="","",入力!E33)</f>
        <v>ユキ</v>
      </c>
      <c r="G57" s="18">
        <f>IF(入力!M33="","",入力!M33)</f>
        <v>511936555</v>
      </c>
      <c r="H57" s="18" t="str">
        <f>IF(入力!I33="","",入力!I33)</f>
        <v>松戸市立松飛台小学校</v>
      </c>
      <c r="I57" s="18">
        <f>IF(入力!G33="","",入力!G33)</f>
        <v>6</v>
      </c>
      <c r="J57" s="18">
        <f>IF(入力!P33="","",入力!P33)</f>
        <v>158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阪尾</v>
      </c>
      <c r="D58" s="18" t="str">
        <f>IF(入力!E36="","",入力!E36)</f>
        <v>瑚橙</v>
      </c>
      <c r="E58" s="18" t="str">
        <f>IF(入力!C35="","",入力!C35)</f>
        <v>サカオ</v>
      </c>
      <c r="F58" s="18" t="str">
        <f>IF(入力!E35="","",入力!E35)</f>
        <v>コト</v>
      </c>
      <c r="G58" s="18">
        <f>IF(入力!M35="","",入力!M35)</f>
        <v>515711747</v>
      </c>
      <c r="H58" s="18" t="str">
        <f>IF(入力!I35="","",入力!I35)</f>
        <v>松戸市立高木第二小学校</v>
      </c>
      <c r="I58" s="18">
        <f>IF(入力!G35="","",入力!G35)</f>
        <v>6</v>
      </c>
      <c r="J58" s="18">
        <f>IF(入力!P35="","",入力!P35)</f>
        <v>156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細井</v>
      </c>
      <c r="D59" s="18" t="str">
        <f>IF(入力!E38="","",入力!E38)</f>
        <v>莉音</v>
      </c>
      <c r="E59" s="18" t="str">
        <f>IF(入力!C37="","",入力!C37)</f>
        <v>ホソイ</v>
      </c>
      <c r="F59" s="18" t="str">
        <f>IF(入力!E37="","",入力!E37)</f>
        <v>リオ</v>
      </c>
      <c r="G59" s="18">
        <f>IF(入力!M37="","",入力!M37)</f>
        <v>514548361</v>
      </c>
      <c r="H59" s="18" t="str">
        <f>IF(入力!I37="","",入力!I37)</f>
        <v>松戸市立松ヶ丘小学校</v>
      </c>
      <c r="I59" s="18">
        <f>IF(入力!G37="","",入力!G37)</f>
        <v>5</v>
      </c>
      <c r="J59" s="18">
        <f>IF(入力!P37="","",入力!P37)</f>
        <v>153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木林</v>
      </c>
      <c r="D60" s="18" t="str">
        <f>IF(入力!E40="","",入力!E40)</f>
        <v>桂音</v>
      </c>
      <c r="E60" s="18" t="str">
        <f>IF(入力!C39="","",入力!C39)</f>
        <v>キバヤシ</v>
      </c>
      <c r="F60" s="18" t="str">
        <f>IF(入力!E39="","",入力!E39)</f>
        <v>カノン</v>
      </c>
      <c r="G60" s="18">
        <f>IF(入力!M39="","",入力!M39)</f>
        <v>513673015</v>
      </c>
      <c r="H60" s="18" t="str">
        <f>IF(入力!I39="","",入力!I39)</f>
        <v>松戸市立相模台小学校</v>
      </c>
      <c r="I60" s="18">
        <f>IF(入力!G39="","",入力!G39)</f>
        <v>5</v>
      </c>
      <c r="J60" s="18">
        <f>IF(入力!P39="","",入力!P39)</f>
        <v>145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 田中</v>
      </c>
      <c r="D61" s="18" t="str">
        <f>IF(入力!E42="","",入力!E42)</f>
        <v> 心海</v>
      </c>
      <c r="E61" s="18" t="str">
        <f>IF(入力!C41="","",入力!C41)</f>
        <v>タナカ</v>
      </c>
      <c r="F61" s="18" t="str">
        <f>IF(入力!E41="","",入力!E41)</f>
        <v>ココア</v>
      </c>
      <c r="G61" s="18">
        <f>IF(入力!M41="","",入力!M41)</f>
        <v>515657820</v>
      </c>
      <c r="H61" s="18" t="str">
        <f>IF(入力!I41="","",入力!I41)</f>
        <v>松戸市立松ヶ丘小学校</v>
      </c>
      <c r="I61" s="18">
        <f>IF(入力!G41="","",入力!G41)</f>
        <v>5</v>
      </c>
      <c r="J61" s="18">
        <f>IF(入力!P41="","",入力!P41)</f>
        <v>145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西牧</v>
      </c>
      <c r="D62" s="18" t="str">
        <f>IF(入力!E44="","",入力!E44)</f>
        <v>杏</v>
      </c>
      <c r="E62" s="18" t="str">
        <f>IF(入力!C43="","",入力!C43)</f>
        <v>ニシマキ</v>
      </c>
      <c r="F62" s="18" t="str">
        <f>IF(入力!E43="","",入力!E43)</f>
        <v>アンズ</v>
      </c>
      <c r="G62" s="18">
        <f>IF(入力!M43="","",入力!M43)</f>
        <v>515657841</v>
      </c>
      <c r="H62" s="18" t="str">
        <f>IF(入力!I43="","",入力!I43)</f>
        <v>松戸市立松ヶ丘小学校</v>
      </c>
      <c r="I62" s="18">
        <f>IF(入力!G43="","",入力!G43)</f>
        <v>5</v>
      </c>
      <c r="J62" s="18">
        <f>IF(入力!P43="","",入力!P43)</f>
        <v>145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高橋</v>
      </c>
      <c r="D63" s="18" t="str">
        <f>IF(入力!E46="","",入力!E46)</f>
        <v>里衣</v>
      </c>
      <c r="E63" s="18" t="str">
        <f>IF(入力!C45="","",入力!C45)</f>
        <v>タカハシ</v>
      </c>
      <c r="F63" s="18" t="str">
        <f>IF(入力!E45="","",入力!E45)</f>
        <v>リイ</v>
      </c>
      <c r="G63" s="18">
        <f>IF(入力!M45="","",入力!M45)</f>
        <v>512451977</v>
      </c>
      <c r="H63" s="18" t="str">
        <f>IF(入力!I45="","",入力!I45)</f>
        <v>松戸市立和名ヶ谷小学校</v>
      </c>
      <c r="I63" s="18">
        <f>IF(入力!G45="","",入力!G45)</f>
        <v>4</v>
      </c>
      <c r="J63" s="18">
        <f>IF(入力!P45="","",入力!P45)</f>
        <v>136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市東</v>
      </c>
      <c r="D64" s="18" t="str">
        <f>IF(入力!E48="","",入力!E48)</f>
        <v>里緒子</v>
      </c>
      <c r="E64" s="18" t="str">
        <f>IF(入力!C47="","",入力!C47)</f>
        <v>シトウ</v>
      </c>
      <c r="F64" s="18" t="str">
        <f>IF(入力!E47="","",入力!E47)</f>
        <v>リオコ</v>
      </c>
      <c r="G64" s="18">
        <f>IF(入力!M47="","",入力!M47)</f>
        <v>515657816</v>
      </c>
      <c r="H64" s="18" t="str">
        <f>IF(入力!I47="","",入力!I47)</f>
        <v>松戸市立北部小学校</v>
      </c>
      <c r="I64" s="18">
        <f>IF(入力!G47="","",入力!G47)</f>
        <v>4</v>
      </c>
      <c r="J64" s="18">
        <f>IF(入力!P47="","",入力!P47)</f>
        <v>135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>
        <f>IF(入力!B49="","",入力!B49)</f>
        <v>13</v>
      </c>
      <c r="C65" s="18" t="str">
        <f>IF(入力!C50="","",入力!C50)</f>
        <v>平原</v>
      </c>
      <c r="D65" s="18" t="str">
        <f>IF(入力!E50="","",入力!E50)</f>
        <v>小鈴</v>
      </c>
      <c r="E65" s="18" t="str">
        <f>IF(入力!C49="","",入力!C49)</f>
        <v>ヒラハラ</v>
      </c>
      <c r="F65" s="18" t="str">
        <f>IF(入力!E49="","",入力!E49)</f>
        <v>コスズ</v>
      </c>
      <c r="G65" s="18">
        <f>IF(入力!M49="","",入力!M49)</f>
        <v>515657862</v>
      </c>
      <c r="H65" s="18" t="str">
        <f>IF(入力!I49="","",入力!I49)</f>
        <v>松戸市立寒風台小学校</v>
      </c>
      <c r="I65" s="18">
        <f>IF(入力!G49="","",入力!G49)</f>
        <v>4</v>
      </c>
      <c r="J65" s="18">
        <f>IF(入力!P49="","",入力!P49)</f>
        <v>135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>
        <f>IF(入力!B51="","",入力!B51)</f>
        <v>14</v>
      </c>
      <c r="C66" s="18" t="str">
        <f>IF(入力!C52="","",入力!C52)</f>
        <v>河上</v>
      </c>
      <c r="D66" s="18" t="str">
        <f>IF(入力!E52="","",入力!E52)</f>
        <v>茉央</v>
      </c>
      <c r="E66" s="18" t="str">
        <f>IF(入力!C51="","",入力!C51)</f>
        <v>カワカミ</v>
      </c>
      <c r="F66" s="18" t="str">
        <f>IF(入力!E51="","",入力!E51)</f>
        <v>マオ</v>
      </c>
      <c r="G66" s="18">
        <f>IF(入力!M51="","",入力!M51)</f>
        <v>513554794</v>
      </c>
      <c r="H66" s="18" t="str">
        <f>IF(入力!I51="","",入力!I51)</f>
        <v>松戸市立和名ヶ谷小学校</v>
      </c>
      <c r="I66" s="18">
        <f>IF(入力!G51="","",入力!G51)</f>
        <v>3</v>
      </c>
      <c r="J66" s="18">
        <f>IF(入力!P51="","",入力!P51)</f>
        <v>123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2016-09-19T08:33:26Z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1033-10.1.0.5674</vt:lpwstr>
  </property>
</Properties>
</file>