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<sst xmlns="http://schemas.openxmlformats.org/spreadsheetml/2006/main" count="435" uniqueCount="273">
  <si>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</si>
  <si>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</si>
  <si>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</si>
  <si>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</si>
  <si>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</si>
  <si>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</si>
  <si>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</si>
  <si>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</si>
  <si>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</si>
  <si>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</si>
  <si>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</si>
  <si>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</si>
  <si>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</si>
  <si>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</si>
  <si>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</si>
  <si>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</si>
  <si>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</si>
  <si>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</si>
  <si>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</si>
  <si>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</si>
  <si>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</si>
  <si>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</si>
  <si>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</si>
  <si>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</si>
  <si>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</si>
  <si>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</si>
  <si>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</si>
  <si>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</si>
  <si>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</si>
  <si>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</si>
  <si>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</si>
  <si>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</si>
  <si>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</si>
  <si>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</si>
  <si>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</si>
  <si>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</si>
  <si>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</si>
  <si>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</si>
  <si>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</si>
  <si>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</si>
  <si>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</si>
  <si>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</si>
  <si>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</si>
  <si>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</si>
  <si>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</si>
  <si>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</si>
  <si>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</si>
  <si>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</si>
  <si>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</si>
  <si>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</si>
  <si>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</si>
  <si>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</si>
  <si>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</si>
  <si>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</si>
  <si>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</si>
  <si>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</si>
  <si>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</si>
  <si>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</si>
  <si>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</si>
  <si>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</si>
  <si>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</si>
  <si>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</si>
  <si>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</si>
  <si>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</si>
  <si>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</si>
  <si>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</si>
  <si>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</si>
  <si>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</si>
  <si>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</si>
  <si>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</si>
  <si>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</si>
  <si>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</si>
  <si>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</si>
  <si>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</si>
  <si>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</si>
  <si>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</si>
  <si>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</si>
  <si>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</si>
  <si>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</si>
  <si>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</si>
  <si>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</si>
  <si>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</si>
  <si>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</si>
  <si>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</si>
  <si>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</si>
  <si>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</si>
  <si>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</si>
  <si>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</si>
  <si>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</si>
  <si>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</si>
  <si>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</si>
  <si>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</si>
  <si>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</si>
  <si>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</si>
  <si>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</si>
  <si>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</si>
  <si>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</si>
  <si>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</si>
  <si>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</si>
  <si>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</si>
  <si>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</si>
  <si>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</si>
  <si>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</si>
  <si>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</si>
  <si>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</si>
  <si>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</si>
  <si>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</si>
  <si>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</si>
  <si>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</si>
  <si>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</si>
  <si>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</si>
  <si>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</si>
  <si>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</si>
  <si>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</si>
  <si>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</si>
  <si>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</si>
  <si>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</si>
  <si>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</si>
  <si>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</si>
  <si>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</si>
  <si>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</si>
  <si>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</si>
  <si>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</si>
  <si>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</si>
  <si>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</si>
  <si>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</si>
  <si>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</si>
  <si>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</si>
  <si>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</si>
  <si>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</si>
  <si>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</si>
  <si>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</si>
  <si>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</si>
  <si>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</si>
  <si>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</si>
  <si>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</si>
  <si>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</si>
  <si>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</si>
  <si>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</si>
  <si>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</si>
  <si>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</si>
  <si>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</si>
  <si>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</si>
  <si>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</si>
  <si>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</si>
  <si>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</si>
  <si>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</si>
  <si>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</si>
  <si>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</si>
  <si>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</si>
  <si>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</si>
  <si>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</si>
  <si>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</si>
  <si>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</si>
  <si>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</si>
  <si>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</si>
  <si>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</si>
  <si>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</si>
  <si>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</si>
  <si>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</si>
  <si>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</si>
  <si>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</si>
  <si>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</si>
  <si>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</si>
  <si>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</si>
  <si>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</si>
  <si>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</si>
  <si>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</si>
  <si>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</si>
  <si>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</si>
  <si>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</si>
  <si>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</si>
  <si>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</si>
  <si>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</si>
  <si>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</si>
  <si>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</si>
  <si>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</si>
  <si>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</si>
  <si>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</si>
  <si>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</si>
  <si>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</si>
  <si>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</si>
  <si>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</si>
  <si>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</si>
  <si>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</si>
  <si>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</si>
  <si>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</si>
  <si>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</si>
  <si>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</si>
  <si>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</si>
  <si>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</si>
  <si>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</si>
  <si>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</si>
  <si>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</si>
  <si>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</si>
  <si>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</si>
  <si>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</si>
  <si>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</si>
  <si>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</si>
  <si>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</si>
  <si>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</si>
  <si>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</si>
  <si>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</si>
  <si>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</si>
  <si>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</si>
  <si>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</si>
  <si>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</si>
  <si>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</si>
  <si>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</si>
  <si>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ｲﾊﾞﾔｼ</t>
  </si>
  <si>
    <t>ｺｳｲﾁ</t>
  </si>
  <si>
    <t>伊林</t>
    <rPh sb="0" eb="2">
      <t>イバヤシ</t>
    </rPh>
    <phoneticPr fontId="2"/>
  </si>
  <si>
    <t>考一</t>
    <rPh sb="0" eb="2">
      <t>コウイチ</t>
    </rPh>
    <phoneticPr fontId="2"/>
  </si>
  <si>
    <t>ﾖｼﾉ</t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</si>
  <si>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</si>
  <si>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</si>
  <si>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</si>
  <si>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</si>
  <si>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柏市豊四季678-121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</si>
  <si>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</si>
  <si>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</si>
  <si>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</si>
  <si>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</si>
  <si>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04</t>
    <phoneticPr fontId="2"/>
  </si>
  <si>
    <t>7103</t>
    <phoneticPr fontId="2"/>
  </si>
  <si>
    <t>8968</t>
    <phoneticPr fontId="2"/>
  </si>
  <si>
    <t>7139</t>
  </si>
  <si>
    <t>0759</t>
  </si>
  <si>
    <t>0825</t>
    <phoneticPr fontId="2"/>
  </si>
  <si>
    <t>柏市布施686-4</t>
    <rPh sb="0" eb="2">
      <t>カシワシ</t>
    </rPh>
    <rPh sb="2" eb="4">
      <t>フセ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</si>
  <si>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</si>
  <si>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</si>
  <si>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</si>
  <si>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</si>
  <si>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080</t>
    <phoneticPr fontId="2"/>
  </si>
  <si>
    <t>0851</t>
    <phoneticPr fontId="2"/>
  </si>
  <si>
    <t>ｱｵｷ</t>
  </si>
  <si>
    <t>ﾘｻ</t>
  </si>
  <si>
    <t>青木</t>
    <rPh sb="0" eb="2">
      <t>アオキ</t>
    </rPh>
    <phoneticPr fontId="2"/>
  </si>
  <si>
    <t>理紗</t>
    <rPh sb="0" eb="2">
      <t>リサ</t>
    </rPh>
    <phoneticPr fontId="2"/>
  </si>
  <si>
    <t>ﾀﾆｸﾞﾁ</t>
  </si>
  <si>
    <t>ﾒｲ</t>
  </si>
  <si>
    <t>谷口</t>
    <rPh sb="0" eb="2">
      <t>タニグチ</t>
    </rPh>
    <phoneticPr fontId="2"/>
  </si>
  <si>
    <t>芽唯</t>
    <rPh sb="0" eb="1">
      <t>メ</t>
    </rPh>
    <rPh sb="1" eb="2">
      <t>ユイ</t>
    </rPh>
    <phoneticPr fontId="2"/>
  </si>
  <si>
    <t>ﾏｲ</t>
  </si>
  <si>
    <t>磨唯</t>
    <rPh sb="0" eb="1">
      <t>マ</t>
    </rPh>
    <rPh sb="1" eb="2">
      <t>ユイ</t>
    </rPh>
    <phoneticPr fontId="2"/>
  </si>
  <si>
    <t>ﾐﾅｶﾞﾜ</t>
  </si>
  <si>
    <t>ｻｷ</t>
  </si>
  <si>
    <t>皆川</t>
    <rPh sb="0" eb="2">
      <t>ミナガワ</t>
    </rPh>
    <phoneticPr fontId="2"/>
  </si>
  <si>
    <t>咲</t>
    <rPh sb="0" eb="1">
      <t>サキ</t>
    </rPh>
    <phoneticPr fontId="2"/>
  </si>
  <si>
    <t>ｻﾕﾘ</t>
  </si>
  <si>
    <t>𠮷野</t>
    <rPh sb="0" eb="3">
      <t>ヨシノ</t>
    </rPh>
    <phoneticPr fontId="2"/>
  </si>
  <si>
    <t>早百合</t>
    <rPh sb="0" eb="3">
      <t>サユリ</t>
    </rPh>
    <phoneticPr fontId="2"/>
  </si>
  <si>
    <t>ｲﾉｳｴ</t>
    <phoneticPr fontId="2"/>
  </si>
  <si>
    <t>井上</t>
    <rPh sb="0" eb="2">
      <t>イノウエ</t>
    </rPh>
    <phoneticPr fontId="2"/>
  </si>
  <si>
    <t>ﾏｳﾅ</t>
    <phoneticPr fontId="2"/>
  </si>
  <si>
    <t>麻海</t>
    <rPh sb="0" eb="1">
      <t>アサ</t>
    </rPh>
    <rPh sb="1" eb="2">
      <t>ウミ</t>
    </rPh>
    <phoneticPr fontId="2"/>
  </si>
  <si>
    <t>ﾀｶﾊｼ</t>
    <phoneticPr fontId="2"/>
  </si>
  <si>
    <t>高橋</t>
    <rPh sb="0" eb="2">
      <t>タカハシ</t>
    </rPh>
    <phoneticPr fontId="2"/>
  </si>
  <si>
    <t>ﾓﾓ</t>
    <phoneticPr fontId="2"/>
  </si>
  <si>
    <t>桃</t>
    <rPh sb="0" eb="1">
      <t>モモ</t>
    </rPh>
    <phoneticPr fontId="2"/>
  </si>
  <si>
    <t>ｸﾜﾊﾞﾗ</t>
    <phoneticPr fontId="2"/>
  </si>
  <si>
    <t>桒原</t>
    <rPh sb="0" eb="2">
      <t>クワバラ</t>
    </rPh>
    <phoneticPr fontId="2"/>
  </si>
  <si>
    <t>ｼｵﾘ</t>
    <phoneticPr fontId="2"/>
  </si>
  <si>
    <t>汐里</t>
    <rPh sb="0" eb="2">
      <t>シオリ</t>
    </rPh>
    <phoneticPr fontId="2"/>
  </si>
  <si>
    <t/>
  </si>
  <si>
    <t>柏市立富勢東小学校</t>
  </si>
  <si>
    <t>柏市立富勢小学校</t>
    <phoneticPr fontId="2"/>
  </si>
  <si>
    <t>流山市立向小金小学校</t>
  </si>
  <si>
    <t>柏市立西原小学校</t>
  </si>
  <si>
    <t>練習の成果をコートで出せるよう、チーム一丸となって頑張ります。</t>
    <rPh sb="0" eb="2">
      <t>レンシュウ</t>
    </rPh>
    <rPh sb="3" eb="5">
      <t>セイカ</t>
    </rPh>
    <rPh sb="10" eb="11">
      <t>ダ</t>
    </rPh>
    <rPh sb="19" eb="21">
      <t>イチガン</t>
    </rPh>
    <rPh sb="25" eb="27">
      <t>ガンバ</t>
    </rPh>
    <phoneticPr fontId="2"/>
  </si>
  <si>
    <t>7131</t>
    <phoneticPr fontId="2"/>
  </si>
  <si>
    <t>1821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</si>
</sst>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7" sqref="M7:O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4" t="s">
        <v>178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434694367</v>
      </c>
      <c r="D4" s="252"/>
      <c r="E4" s="252"/>
      <c r="F4" s="252"/>
      <c r="G4" s="252"/>
      <c r="H4" s="252"/>
      <c r="I4" s="253"/>
      <c r="J4" s="220" t="s">
        <v>185</v>
      </c>
      <c r="K4" s="221"/>
      <c r="L4" s="221"/>
      <c r="M4" s="221"/>
      <c r="N4" s="221"/>
      <c r="O4" s="222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7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3">
        <v>21007</v>
      </c>
      <c r="K5" s="223"/>
      <c r="L5" s="223"/>
      <c r="M5" s="223"/>
      <c r="N5" s="223"/>
      <c r="O5" s="223"/>
      <c r="P5" s="190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1" t="s">
        <v>163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 t="s">
        <v>164</v>
      </c>
      <c r="AL6" s="173"/>
      <c r="AM6" s="173"/>
      <c r="AN6" s="173"/>
      <c r="AO6" s="173"/>
      <c r="AP6" s="173"/>
      <c r="AQ6" s="173"/>
      <c r="AR6" s="173"/>
      <c r="AS6" s="173"/>
      <c r="AT6" s="57" t="s">
        <v>192</v>
      </c>
    </row>
    <row r="7" spans="1:51" ht="13.5" customHeight="1">
      <c r="A7" s="96"/>
      <c r="B7" s="163"/>
      <c r="C7" s="131" t="s">
        <v>205</v>
      </c>
      <c r="D7" s="132"/>
      <c r="E7" s="132" t="s">
        <v>206</v>
      </c>
      <c r="F7" s="133"/>
      <c r="G7" s="225">
        <v>512465424</v>
      </c>
      <c r="H7" s="225"/>
      <c r="I7" s="225"/>
      <c r="J7" s="225">
        <v>26985</v>
      </c>
      <c r="K7" s="225"/>
      <c r="L7" s="225"/>
      <c r="M7" s="225"/>
      <c r="N7" s="225"/>
      <c r="O7" s="225"/>
      <c r="P7" s="240" t="s">
        <v>72</v>
      </c>
      <c r="Q7" s="241"/>
      <c r="R7" s="165" t="s">
        <v>219</v>
      </c>
      <c r="S7" s="165"/>
      <c r="T7" s="165"/>
      <c r="U7" s="165"/>
      <c r="V7" s="50" t="s">
        <v>73</v>
      </c>
      <c r="W7" s="155" t="s">
        <v>220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222</v>
      </c>
      <c r="AM7" s="83"/>
      <c r="AN7" s="83"/>
      <c r="AO7" s="83"/>
      <c r="AP7" s="83"/>
      <c r="AQ7" s="83"/>
      <c r="AR7" s="83"/>
      <c r="AS7" s="59" t="s">
        <v>75</v>
      </c>
      <c r="AT7" s="77">
        <v>47</v>
      </c>
    </row>
    <row r="8" spans="1:51" ht="18" customHeight="1">
      <c r="A8" s="96"/>
      <c r="B8" s="163"/>
      <c r="C8" s="134" t="s">
        <v>207</v>
      </c>
      <c r="D8" s="135"/>
      <c r="E8" s="135" t="s">
        <v>208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57" t="s">
        <v>221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214</v>
      </c>
      <c r="D9" s="132"/>
      <c r="E9" s="196" t="s">
        <v>215</v>
      </c>
      <c r="F9" s="133"/>
      <c r="G9" s="225">
        <v>515961606</v>
      </c>
      <c r="H9" s="225"/>
      <c r="I9" s="225"/>
      <c r="J9" s="225">
        <v>291147</v>
      </c>
      <c r="K9" s="225"/>
      <c r="L9" s="225"/>
      <c r="M9" s="225"/>
      <c r="N9" s="225"/>
      <c r="O9" s="225"/>
      <c r="P9" s="240" t="s">
        <v>72</v>
      </c>
      <c r="Q9" s="241"/>
      <c r="R9" s="165" t="s">
        <v>219</v>
      </c>
      <c r="S9" s="165"/>
      <c r="T9" s="165"/>
      <c r="U9" s="165"/>
      <c r="V9" s="50" t="s">
        <v>73</v>
      </c>
      <c r="W9" s="155" t="s">
        <v>228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3"/>
      <c r="C10" s="197" t="s">
        <v>216</v>
      </c>
      <c r="D10" s="135"/>
      <c r="E10" s="198" t="s">
        <v>217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57" t="s">
        <v>229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271</v>
      </c>
      <c r="AL10" s="85"/>
      <c r="AM10" s="85"/>
      <c r="AN10" s="85"/>
      <c r="AO10" s="60" t="s">
        <v>195</v>
      </c>
      <c r="AP10" s="85" t="s">
        <v>272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 t="s">
        <v>209</v>
      </c>
      <c r="D11" s="132"/>
      <c r="E11" s="132" t="s">
        <v>210</v>
      </c>
      <c r="F11" s="133"/>
      <c r="G11" s="225">
        <v>512465445</v>
      </c>
      <c r="H11" s="225"/>
      <c r="I11" s="225"/>
      <c r="J11" s="225">
        <v>26986</v>
      </c>
      <c r="K11" s="225"/>
      <c r="L11" s="225"/>
      <c r="M11" s="225"/>
      <c r="N11" s="225"/>
      <c r="O11" s="225"/>
      <c r="P11" s="240" t="s">
        <v>72</v>
      </c>
      <c r="Q11" s="241"/>
      <c r="R11" s="165" t="s">
        <v>219</v>
      </c>
      <c r="S11" s="165"/>
      <c r="T11" s="165"/>
      <c r="U11" s="165"/>
      <c r="V11" s="50" t="s">
        <v>73</v>
      </c>
      <c r="W11" s="155" t="s">
        <v>220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222</v>
      </c>
      <c r="AM11" s="83"/>
      <c r="AN11" s="83"/>
      <c r="AO11" s="83"/>
      <c r="AP11" s="83"/>
      <c r="AQ11" s="83"/>
      <c r="AR11" s="83"/>
      <c r="AS11" s="59" t="s">
        <v>194</v>
      </c>
      <c r="AT11" s="78">
        <v>56</v>
      </c>
    </row>
    <row r="12" spans="1:51" ht="18" customHeight="1">
      <c r="A12" s="96"/>
      <c r="B12" s="163"/>
      <c r="C12" s="134" t="s">
        <v>211</v>
      </c>
      <c r="D12" s="135"/>
      <c r="E12" s="135" t="s">
        <v>212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57" t="s">
        <v>218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226</v>
      </c>
      <c r="AL12" s="85"/>
      <c r="AM12" s="85"/>
      <c r="AN12" s="85"/>
      <c r="AO12" s="60" t="s">
        <v>195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3"/>
      <c r="S13" s="183"/>
      <c r="T13" s="183"/>
      <c r="U13" s="183"/>
      <c r="V13" s="47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8"/>
      <c r="AK13" s="61"/>
      <c r="AL13" s="176"/>
      <c r="AM13" s="176"/>
      <c r="AN13" s="176"/>
      <c r="AO13" s="176"/>
      <c r="AP13" s="176"/>
      <c r="AQ13" s="176"/>
      <c r="AR13" s="176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9"/>
      <c r="H14" s="229"/>
      <c r="I14" s="229"/>
      <c r="J14" s="229"/>
      <c r="K14" s="229"/>
      <c r="L14" s="229"/>
      <c r="M14" s="229"/>
      <c r="N14" s="229"/>
      <c r="O14" s="229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63"/>
      <c r="AP14" s="181"/>
      <c r="AQ14" s="181"/>
      <c r="AR14" s="181"/>
      <c r="AS14" s="182"/>
      <c r="AT14" s="79"/>
    </row>
    <row r="15" spans="1:51" ht="15" customHeight="1">
      <c r="A15" s="230" t="s">
        <v>166</v>
      </c>
      <c r="B15" s="163"/>
      <c r="C15" s="170" t="s">
        <v>230</v>
      </c>
      <c r="D15" s="132"/>
      <c r="E15" s="196" t="s">
        <v>232</v>
      </c>
      <c r="F15" s="133"/>
      <c r="G15" s="229"/>
      <c r="H15" s="229"/>
      <c r="I15" s="229"/>
      <c r="J15" s="229"/>
      <c r="K15" s="229"/>
      <c r="L15" s="229"/>
      <c r="M15" s="229"/>
      <c r="N15" s="229"/>
      <c r="O15" s="229"/>
      <c r="P15" s="240" t="s">
        <v>72</v>
      </c>
      <c r="Q15" s="241"/>
      <c r="R15" s="165" t="s">
        <v>219</v>
      </c>
      <c r="S15" s="165"/>
      <c r="T15" s="165"/>
      <c r="U15" s="165"/>
      <c r="V15" s="49" t="s">
        <v>73</v>
      </c>
      <c r="W15" s="155" t="s">
        <v>220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>
      <c r="A16" s="96"/>
      <c r="B16" s="163"/>
      <c r="C16" s="197" t="s">
        <v>231</v>
      </c>
      <c r="D16" s="135"/>
      <c r="E16" s="198" t="s">
        <v>233</v>
      </c>
      <c r="F16" s="136"/>
      <c r="G16" s="229"/>
      <c r="H16" s="229"/>
      <c r="I16" s="229"/>
      <c r="J16" s="229"/>
      <c r="K16" s="229"/>
      <c r="L16" s="229"/>
      <c r="M16" s="229"/>
      <c r="N16" s="229"/>
      <c r="O16" s="229"/>
      <c r="P16" s="157" t="s">
        <v>221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3"/>
      <c r="C17" s="215" t="str">
        <f>IF(P16="","",P16)</f>
        <v>柏市豊四季709-52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5" t="str">
        <f>IF(AL15="","",AL15&amp;"-"&amp;AK16&amp;"-"&amp;AP16)</f>
        <v>04-7103-8968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2" t="s">
        <v>234</v>
      </c>
      <c r="D21" s="232"/>
      <c r="E21" s="232">
        <v>5038</v>
      </c>
      <c r="F21" s="232"/>
      <c r="G21" s="231" t="s">
        <v>235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1" t="s">
        <v>154</v>
      </c>
      <c r="C23" s="216" t="s">
        <v>173</v>
      </c>
      <c r="D23" s="217"/>
      <c r="E23" s="218" t="s">
        <v>174</v>
      </c>
      <c r="F23" s="219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3"/>
      <c r="C24" s="205" t="s">
        <v>171</v>
      </c>
      <c r="D24" s="206"/>
      <c r="E24" s="207" t="s">
        <v>172</v>
      </c>
      <c r="F24" s="208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236</v>
      </c>
      <c r="D25" s="132"/>
      <c r="E25" s="132" t="s">
        <v>237</v>
      </c>
      <c r="F25" s="133"/>
      <c r="G25" s="119">
        <v>5</v>
      </c>
      <c r="H25" s="120"/>
      <c r="I25" s="119" t="s">
        <v>266</v>
      </c>
      <c r="J25" s="123" t="s">
        <v>265</v>
      </c>
      <c r="K25" s="123" t="s">
        <v>265</v>
      </c>
      <c r="L25" s="120" t="s">
        <v>265</v>
      </c>
      <c r="M25" s="119">
        <v>514679018</v>
      </c>
      <c r="N25" s="123"/>
      <c r="O25" s="120"/>
      <c r="P25" s="119">
        <v>159</v>
      </c>
      <c r="Q25" s="123"/>
      <c r="R25" s="123"/>
      <c r="S25" s="123"/>
      <c r="T25" s="125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238</v>
      </c>
      <c r="D26" s="135"/>
      <c r="E26" s="135" t="s">
        <v>239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240</v>
      </c>
      <c r="D27" s="132"/>
      <c r="E27" s="132" t="s">
        <v>241</v>
      </c>
      <c r="F27" s="133"/>
      <c r="G27" s="119">
        <v>5</v>
      </c>
      <c r="H27" s="120"/>
      <c r="I27" s="119" t="s">
        <v>266</v>
      </c>
      <c r="J27" s="123" t="s">
        <v>265</v>
      </c>
      <c r="K27" s="123" t="s">
        <v>265</v>
      </c>
      <c r="L27" s="120" t="s">
        <v>265</v>
      </c>
      <c r="M27" s="119">
        <v>514679003</v>
      </c>
      <c r="N27" s="123"/>
      <c r="O27" s="120"/>
      <c r="P27" s="119">
        <v>140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242</v>
      </c>
      <c r="D28" s="135"/>
      <c r="E28" s="135" t="s">
        <v>243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240</v>
      </c>
      <c r="D29" s="132"/>
      <c r="E29" s="132" t="s">
        <v>244</v>
      </c>
      <c r="F29" s="133"/>
      <c r="G29" s="119">
        <v>5</v>
      </c>
      <c r="H29" s="120"/>
      <c r="I29" s="119" t="s">
        <v>266</v>
      </c>
      <c r="J29" s="123" t="s">
        <v>265</v>
      </c>
      <c r="K29" s="123" t="s">
        <v>265</v>
      </c>
      <c r="L29" s="120" t="s">
        <v>265</v>
      </c>
      <c r="M29" s="119">
        <v>514678996</v>
      </c>
      <c r="N29" s="123"/>
      <c r="O29" s="120"/>
      <c r="P29" s="119">
        <v>132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242</v>
      </c>
      <c r="D30" s="135"/>
      <c r="E30" s="135" t="s">
        <v>245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257</v>
      </c>
      <c r="D31" s="132"/>
      <c r="E31" s="196" t="s">
        <v>259</v>
      </c>
      <c r="F31" s="133"/>
      <c r="G31" s="119">
        <v>5</v>
      </c>
      <c r="H31" s="120"/>
      <c r="I31" s="119" t="s">
        <v>268</v>
      </c>
      <c r="J31" s="123" t="s">
        <v>265</v>
      </c>
      <c r="K31" s="123" t="s">
        <v>265</v>
      </c>
      <c r="L31" s="120" t="s">
        <v>265</v>
      </c>
      <c r="M31" s="119">
        <v>516303531</v>
      </c>
      <c r="N31" s="123" t="s">
        <v>265</v>
      </c>
      <c r="O31" s="120" t="s">
        <v>265</v>
      </c>
      <c r="P31" s="119">
        <v>152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97" t="s">
        <v>258</v>
      </c>
      <c r="D32" s="135"/>
      <c r="E32" s="198" t="s">
        <v>260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246</v>
      </c>
      <c r="D33" s="132"/>
      <c r="E33" s="132" t="s">
        <v>247</v>
      </c>
      <c r="F33" s="133"/>
      <c r="G33" s="119">
        <v>4</v>
      </c>
      <c r="H33" s="120"/>
      <c r="I33" s="119" t="s">
        <v>266</v>
      </c>
      <c r="J33" s="123" t="s">
        <v>265</v>
      </c>
      <c r="K33" s="123" t="s">
        <v>265</v>
      </c>
      <c r="L33" s="120" t="s">
        <v>265</v>
      </c>
      <c r="M33" s="119">
        <v>514678988</v>
      </c>
      <c r="N33" s="123"/>
      <c r="O33" s="120"/>
      <c r="P33" s="119">
        <v>150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248</v>
      </c>
      <c r="D34" s="135"/>
      <c r="E34" s="135" t="s">
        <v>249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213</v>
      </c>
      <c r="D35" s="132"/>
      <c r="E35" s="132" t="s">
        <v>250</v>
      </c>
      <c r="F35" s="133"/>
      <c r="G35" s="119">
        <v>4</v>
      </c>
      <c r="H35" s="120"/>
      <c r="I35" s="226" t="s">
        <v>267</v>
      </c>
      <c r="J35" s="123" t="s">
        <v>265</v>
      </c>
      <c r="K35" s="123" t="s">
        <v>265</v>
      </c>
      <c r="L35" s="120" t="s">
        <v>265</v>
      </c>
      <c r="M35" s="119">
        <v>515672159</v>
      </c>
      <c r="N35" s="123"/>
      <c r="O35" s="120"/>
      <c r="P35" s="119">
        <v>150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251</v>
      </c>
      <c r="D36" s="135"/>
      <c r="E36" s="135" t="s">
        <v>252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253</v>
      </c>
      <c r="D37" s="132"/>
      <c r="E37" s="196" t="s">
        <v>255</v>
      </c>
      <c r="F37" s="133"/>
      <c r="G37" s="119">
        <v>4</v>
      </c>
      <c r="H37" s="120"/>
      <c r="I37" s="119" t="s">
        <v>269</v>
      </c>
      <c r="J37" s="123" t="s">
        <v>265</v>
      </c>
      <c r="K37" s="123" t="s">
        <v>265</v>
      </c>
      <c r="L37" s="120" t="s">
        <v>265</v>
      </c>
      <c r="M37" s="119">
        <v>514679023</v>
      </c>
      <c r="N37" s="123"/>
      <c r="O37" s="120"/>
      <c r="P37" s="119">
        <v>142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97" t="s">
        <v>254</v>
      </c>
      <c r="D38" s="135"/>
      <c r="E38" s="198" t="s">
        <v>256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261</v>
      </c>
      <c r="D39" s="132"/>
      <c r="E39" s="196" t="s">
        <v>263</v>
      </c>
      <c r="F39" s="133"/>
      <c r="G39" s="119">
        <v>1</v>
      </c>
      <c r="H39" s="120"/>
      <c r="I39" s="119" t="s">
        <v>266</v>
      </c>
      <c r="J39" s="123" t="s">
        <v>265</v>
      </c>
      <c r="K39" s="123" t="s">
        <v>265</v>
      </c>
      <c r="L39" s="120" t="s">
        <v>265</v>
      </c>
      <c r="M39" s="119">
        <v>516969398</v>
      </c>
      <c r="N39" s="123"/>
      <c r="O39" s="120"/>
      <c r="P39" s="119">
        <v>129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97" t="s">
        <v>262</v>
      </c>
      <c r="D40" s="135"/>
      <c r="E40" s="198" t="s">
        <v>264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/>
      <c r="D48" s="213"/>
      <c r="E48" s="213"/>
      <c r="F48" s="214"/>
      <c r="G48" s="193"/>
      <c r="H48" s="209"/>
      <c r="I48" s="193"/>
      <c r="J48" s="194"/>
      <c r="K48" s="194"/>
      <c r="L48" s="209"/>
      <c r="M48" s="193"/>
      <c r="N48" s="194"/>
      <c r="O48" s="209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4" t="s">
        <v>188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270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31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柏ビクトリーエンジェルス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434694367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番場　信明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512465424</v>
      </c>
      <c r="H7" s="271"/>
      <c r="I7" s="271"/>
      <c r="J7" s="271">
        <f>IF(入力!J7="","",入力!J7)</f>
        <v>26985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𠮷野　明弘</v>
      </c>
      <c r="D9" s="265"/>
      <c r="E9" s="265"/>
      <c r="F9" s="265"/>
      <c r="G9" s="271">
        <f>IF(入力!G9="","",入力!G9)</f>
        <v>515961606</v>
      </c>
      <c r="H9" s="271"/>
      <c r="I9" s="271"/>
      <c r="J9" s="271">
        <f>IF(入力!J9="","",入力!J9)</f>
        <v>291147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伊林　考一</v>
      </c>
      <c r="D11" s="265"/>
      <c r="E11" s="265"/>
      <c r="F11" s="265"/>
      <c r="G11" s="271">
        <f>IF(入力!G11="","",入力!G11)</f>
        <v>512465445</v>
      </c>
      <c r="H11" s="271"/>
      <c r="I11" s="271"/>
      <c r="J11" s="271">
        <f>IF(入力!J11="","",入力!J11)</f>
        <v>26986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番場　信明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柏市豊四季709-52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04-7103-8968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080－5038－0851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青木　理紗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柏市立富勢東小学校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514679018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谷口　芽唯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柏市立富勢東小学校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514679003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谷口　磨唯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柏市立富勢東小学校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514678996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高橋　桃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流山市立向小金小学校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516303531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皆川　咲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柏市立富勢東小学校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514678988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𠮷野　早百合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柏市立富勢小学校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515672159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麻海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柏市立西原小学校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514679023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桒原　汐里</v>
      </c>
      <c r="D39" s="265"/>
      <c r="E39" s="265"/>
      <c r="F39" s="265"/>
      <c r="G39" s="263">
        <f>IF(入力!G39="","",入力!G39)</f>
        <v>1</v>
      </c>
      <c r="H39" s="263" t="str">
        <f>IF(入力!H39="","",入力!H39)</f>
        <v/>
      </c>
      <c r="I39" s="263" t="str">
        <f>IF(入力!I39="","",入力!I39)</f>
        <v>柏市立富勢東小学校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516969398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ｶｼﾜﾋﾞｸﾄﾘｰｴﾝｼﾞｪﾙｽ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柏市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常磐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柏ビクトリーエンジェルス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434694367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北柏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26985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291147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26986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 t="str">
        <f>IF(入力!M7="","",入力!M7)</f>
        <v/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ﾊﾞﾝﾊﾞ　ﾉﾌﾞｱｷ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47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277</v>
      </c>
      <c r="AC22" s="325"/>
      <c r="AD22" s="325"/>
      <c r="AE22" s="325"/>
      <c r="AF22" s="16" t="s">
        <v>73</v>
      </c>
      <c r="AG22" s="325" t="str">
        <f>IF(入力!W7="","",入力!W7)</f>
        <v>0863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番場　信明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柏市豊四季709-52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7103</v>
      </c>
      <c r="AY23" s="321"/>
      <c r="AZ23" s="321"/>
      <c r="BA23" s="321"/>
      <c r="BB23" s="19" t="s">
        <v>76</v>
      </c>
      <c r="BC23" s="321" t="str">
        <f>IF(入力!AP8="","",入力!AP8)</f>
        <v>8968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ﾖｼﾉ　ｱｷﾋﾛ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45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277</v>
      </c>
      <c r="AC24" s="325"/>
      <c r="AD24" s="325"/>
      <c r="AE24" s="325"/>
      <c r="AF24" s="16" t="s">
        <v>73</v>
      </c>
      <c r="AG24" s="325" t="str">
        <f>IF(入力!W9="","",入力!W9)</f>
        <v>0825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𠮷野　明弘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柏市布施686-4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7131</v>
      </c>
      <c r="AY25" s="321"/>
      <c r="AZ25" s="321"/>
      <c r="BA25" s="321"/>
      <c r="BB25" s="19" t="s">
        <v>76</v>
      </c>
      <c r="BC25" s="321" t="str">
        <f>IF(入力!AP10="","",入力!AP10)</f>
        <v>1821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ｲﾊﾞﾔｼ　ｺｳｲﾁ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56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277</v>
      </c>
      <c r="AC26" s="325"/>
      <c r="AD26" s="325"/>
      <c r="AE26" s="325"/>
      <c r="AF26" s="16" t="s">
        <v>73</v>
      </c>
      <c r="AG26" s="325" t="str">
        <f>IF(入力!W11="","",入力!W11)</f>
        <v>0863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伊林　考一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柏市豊四季678-121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7139</v>
      </c>
      <c r="AY27" s="321"/>
      <c r="AZ27" s="321"/>
      <c r="BA27" s="321"/>
      <c r="BB27" s="19" t="s">
        <v>76</v>
      </c>
      <c r="BC27" s="321" t="str">
        <f>IF(入力!AP12="","",入力!AP12)</f>
        <v>0759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ﾊﾞﾝﾊﾞ　ﾉﾌﾞｱｷ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47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277</v>
      </c>
      <c r="AC28" s="325"/>
      <c r="AD28" s="325"/>
      <c r="AE28" s="325"/>
      <c r="AF28" s="16" t="s">
        <v>73</v>
      </c>
      <c r="AG28" s="325" t="str">
        <f>IF(入力!W15="","",入力!W15)</f>
        <v>0863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番場　信明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柏市豊四季709-52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7103</v>
      </c>
      <c r="AY29" s="327"/>
      <c r="AZ29" s="327"/>
      <c r="BA29" s="327"/>
      <c r="BB29" s="73" t="s">
        <v>76</v>
      </c>
      <c r="BC29" s="327" t="str">
        <f>IF(入力!AP16="","",入力!AP16)</f>
        <v>8968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>
        <f>IF(入力!B25="","",入力!B25)</f>
        <v>1</v>
      </c>
      <c r="D34" s="282"/>
      <c r="E34" s="283"/>
      <c r="F34" s="287" t="str">
        <f>IF(入力!C26="","",入力!C25&amp;"　"&amp;入力!E25&amp;"
"&amp;入力!C26&amp;"　"&amp;入力!E26)</f>
        <v>ｱｵｷ　ﾘｻ
青木　理紗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柏市立富勢東小学校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514679018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159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ﾀﾆｸﾞﾁ　ﾒｲ
谷口　芽唯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柏市立富勢東小学校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514679003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ﾀﾆｸﾞﾁ　ﾏｲ
谷口　磨唯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柏市立富勢東小学校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514678996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132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ﾀｶﾊｼ　ﾓﾓ
高橋　桃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流山市立向小金小学校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516303531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152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ﾐﾅｶﾞﾜ　ｻｷ
皆川　咲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4</v>
      </c>
      <c r="R42" s="294"/>
      <c r="S42" s="295"/>
      <c r="T42" s="299" t="str">
        <f>IF(入力!I33="","",入力!I33)</f>
        <v>柏市立富勢東小学校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514678988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ﾖｼﾉ　ｻﾕﾘ
𠮷野　早百合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柏市立富勢小学校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515672159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150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ｲﾉｳｴ　ﾏｳﾅ
井上　麻海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柏市立西原小学校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514679023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142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ｸﾜﾊﾞﾗ　ｼｵﾘ
桒原　汐里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1</v>
      </c>
      <c r="R48" s="294"/>
      <c r="S48" s="295"/>
      <c r="T48" s="299" t="str">
        <f>IF(入力!I39="","",入力!I39)</f>
        <v>柏市立富勢東小学校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516969398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129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 t="str">
        <f>IF(入力!B41="","",入力!B41)</f>
        <v/>
      </c>
      <c r="D50" s="282"/>
      <c r="E50" s="283"/>
      <c r="F50" s="287" t="str">
        <f>IF(入力!C42="","",入力!C41&amp;"　"&amp;入力!E41&amp;"
"&amp;入力!C42&amp;"　"&amp;入力!E42)</f>
        <v/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 t="str">
        <f>IF(入力!G41="","",入力!G41)</f>
        <v/>
      </c>
      <c r="R50" s="294"/>
      <c r="S50" s="295"/>
      <c r="T50" s="299" t="str">
        <f>IF(入力!I41="","",入力!I41)</f>
        <v/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 t="str">
        <f>IF(入力!M41="","",入力!M41)</f>
        <v/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 t="str">
        <f>IF(入力!P41="","",入力!P41)</f>
        <v/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 t="str">
        <f>IF(入力!B43="","",入力!B43)</f>
        <v/>
      </c>
      <c r="D52" s="282"/>
      <c r="E52" s="283"/>
      <c r="F52" s="287" t="str">
        <f>IF(入力!C44="","",入力!C43&amp;"　"&amp;入力!E43&amp;"
"&amp;入力!C44&amp;"　"&amp;入力!E44)</f>
        <v/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 t="str">
        <f>IF(入力!G43="","",入力!G43)</f>
        <v/>
      </c>
      <c r="R52" s="294"/>
      <c r="S52" s="295"/>
      <c r="T52" s="299" t="str">
        <f>IF(入力!I43="","",入力!I43)</f>
        <v/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 t="str">
        <f>IF(入力!M43="","",入力!M43)</f>
        <v/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 t="str">
        <f>IF(入力!P43="","",入力!P43)</f>
        <v/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柏ビクトリーエンジェルス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434694367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番場　信明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512465424</v>
      </c>
      <c r="H7" s="271"/>
      <c r="I7" s="271"/>
      <c r="J7" s="271">
        <f>IF(入力!J7="","",入力!J7)</f>
        <v>26985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𠮷野　明弘</v>
      </c>
      <c r="D9" s="265"/>
      <c r="E9" s="265"/>
      <c r="F9" s="265"/>
      <c r="G9" s="271">
        <f>IF(入力!G9="","",入力!G9)</f>
        <v>515961606</v>
      </c>
      <c r="H9" s="271"/>
      <c r="I9" s="271"/>
      <c r="J9" s="271">
        <f>IF(入力!J9="","",入力!J9)</f>
        <v>291147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伊林　考一</v>
      </c>
      <c r="D11" s="265"/>
      <c r="E11" s="265"/>
      <c r="F11" s="265"/>
      <c r="G11" s="271">
        <f>IF(入力!G11="","",入力!G11)</f>
        <v>512465445</v>
      </c>
      <c r="H11" s="271"/>
      <c r="I11" s="271"/>
      <c r="J11" s="271">
        <f>IF(入力!J11="","",入力!J11)</f>
        <v>26986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番場　信明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柏市豊四季709-52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04-7103-8968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080－5038－0851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青木　理紗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柏市立富勢東小学校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514679018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谷口　芽唯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柏市立富勢東小学校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514679003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谷口　磨唯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柏市立富勢東小学校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514678996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高橋　桃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流山市立向小金小学校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516303531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皆川　咲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柏市立富勢東小学校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514678988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𠮷野　早百合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柏市立富勢小学校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515672159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麻海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柏市立西原小学校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514679023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桒原　汐里</v>
      </c>
      <c r="D39" s="265"/>
      <c r="E39" s="265"/>
      <c r="F39" s="265"/>
      <c r="G39" s="263">
        <f>IF(入力!G39="","",入力!G39)</f>
        <v>1</v>
      </c>
      <c r="H39" s="263" t="str">
        <f>IF(入力!H39="","",入力!H39)</f>
        <v/>
      </c>
      <c r="I39" s="263" t="str">
        <f>IF(入力!I39="","",入力!I39)</f>
        <v>柏市立富勢東小学校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516969398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15" sqref="C15:E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柏ビクトリーエンジェルス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434694367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番場　信明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512465424</v>
      </c>
      <c r="H7" s="271"/>
      <c r="I7" s="271"/>
      <c r="J7" s="271">
        <f>IF(入力!J7="","",入力!J7)</f>
        <v>26985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𠮷野　明弘</v>
      </c>
      <c r="D9" s="265"/>
      <c r="E9" s="265"/>
      <c r="F9" s="265"/>
      <c r="G9" s="271">
        <f>IF(入力!G9="","",入力!G9)</f>
        <v>515961606</v>
      </c>
      <c r="H9" s="271"/>
      <c r="I9" s="271"/>
      <c r="J9" s="271">
        <f>IF(入力!J9="","",入力!J9)</f>
        <v>291147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伊林　考一</v>
      </c>
      <c r="D11" s="265"/>
      <c r="E11" s="265"/>
      <c r="F11" s="265"/>
      <c r="G11" s="271">
        <f>IF(入力!G11="","",入力!G11)</f>
        <v>512465445</v>
      </c>
      <c r="H11" s="271"/>
      <c r="I11" s="271"/>
      <c r="J11" s="271">
        <f>IF(入力!J11="","",入力!J11)</f>
        <v>26986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番場　信明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柏市豊四季709-52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04-7103-8968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080－5038－0851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青木　理紗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柏市立富勢東小学校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514679018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谷口　芽唯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柏市立富勢東小学校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514679003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谷口　磨唯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柏市立富勢東小学校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514678996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高橋　桃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流山市立向小金小学校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516303531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皆川　咲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柏市立富勢東小学校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514678988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𠮷野　早百合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柏市立富勢小学校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515672159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井上　麻海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柏市立西原小学校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514679023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桒原　汐里</v>
      </c>
      <c r="D39" s="265"/>
      <c r="E39" s="265"/>
      <c r="F39" s="265"/>
      <c r="G39" s="263">
        <f>IF(入力!G39="","",入力!G39)</f>
        <v>1</v>
      </c>
      <c r="H39" s="263" t="str">
        <f>IF(入力!H39="","",入力!H39)</f>
        <v/>
      </c>
      <c r="I39" s="263" t="str">
        <f>IF(入力!I39="","",入力!I39)</f>
        <v>柏市立富勢東小学校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516969398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>練習の成果をコートで出せるよう、チーム一丸となって頑張ります。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ｶｼﾜﾋﾞｸﾄﾘｰｴﾝｼﾞｪﾙｽ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北柏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番場</v>
      </c>
      <c r="D16" s="33" t="str">
        <f>IF(入力!E8="","",入力!E8)</f>
        <v>信明</v>
      </c>
      <c r="E16" s="33" t="str">
        <f>IF(入力!C7="","",入力!C7)</f>
        <v>ﾊﾞﾝﾊﾞ</v>
      </c>
      <c r="F16" s="33" t="str">
        <f>IF(入力!E7="","",入力!E7)</f>
        <v>ﾉﾌﾞｱｷ</v>
      </c>
      <c r="G16" s="33">
        <f>IF(入力!G7="","",入力!G7)</f>
        <v>512465424</v>
      </c>
      <c r="H16" s="33">
        <f>IF(入力!J7="","",入力!J7)</f>
        <v>26985</v>
      </c>
      <c r="I16" s="33" t="str">
        <f>IF(入力!M7="","",入力!M7)</f>
        <v/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0863</v>
      </c>
      <c r="T16" s="33" t="str">
        <f>IF(入力!P8="","",入力!P8)</f>
        <v>柏市豊四季709-52</v>
      </c>
      <c r="U16" s="33" t="str">
        <f>IF(入力!AL7="","",入力!AL7)</f>
        <v>04</v>
      </c>
      <c r="V16" s="33" t="str">
        <f>IF(入力!AK8="","",入力!AK8)</f>
        <v>7103</v>
      </c>
      <c r="W16" s="33" t="str">
        <f>IF(入力!AP8="","",入力!AP8)</f>
        <v>8968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𠮷野</v>
      </c>
      <c r="D17" s="33" t="str">
        <f>IF(入力!E10="","",入力!E10)</f>
        <v>明弘</v>
      </c>
      <c r="E17" s="33" t="str">
        <f>IF(入力!C9="","",入力!C9)</f>
        <v>ﾖｼﾉ</v>
      </c>
      <c r="F17" s="33" t="str">
        <f>IF(入力!E9="","",入力!E9)</f>
        <v>ｱｷﾋﾛ</v>
      </c>
      <c r="G17" s="33">
        <f>IF(入力!G9="","",入力!G9)</f>
        <v>515961606</v>
      </c>
      <c r="H17" s="33">
        <f>IF(入力!J9="","",入力!J9)</f>
        <v>291147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0825</v>
      </c>
      <c r="T17" s="33" t="str">
        <f>IF(入力!P10="","",入力!P10)</f>
        <v>柏市布施686-4</v>
      </c>
      <c r="U17" s="33" t="str">
        <f>IF(入力!AL9="","",入力!AL9)</f>
        <v>04</v>
      </c>
      <c r="V17" s="33" t="str">
        <f>IF(入力!AK10="","",入力!AK10)</f>
        <v>7131</v>
      </c>
      <c r="W17" s="33" t="str">
        <f>IF(入力!AP10="","",入力!AP10)</f>
        <v>1821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伊林</v>
      </c>
      <c r="D20" s="33" t="str">
        <f>IF(入力!E12="","",入力!E12)</f>
        <v>考一</v>
      </c>
      <c r="E20" s="33" t="str">
        <f>IF(入力!C11="","",入力!C11)</f>
        <v>ｲﾊﾞﾔｼ</v>
      </c>
      <c r="F20" s="33" t="str">
        <f>IF(入力!E11="","",入力!E11)</f>
        <v>ｺｳｲﾁ</v>
      </c>
      <c r="G20" s="33">
        <f>IF(入力!G11="","",入力!G11)</f>
        <v>512465445</v>
      </c>
      <c r="H20" s="33">
        <f>IF(入力!J11="","",入力!J11)</f>
        <v>26986</v>
      </c>
      <c r="I20" s="33" t="str">
        <f>IF(入力!M11="","",入力!M11)</f>
        <v/>
      </c>
      <c r="J20" s="33"/>
      <c r="K20" s="33"/>
      <c r="L20" s="33">
        <f>IF(入力!AT11="","",入力!AT11)</f>
        <v>56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柏市豊四季678-121</v>
      </c>
      <c r="U20" s="33" t="str">
        <f>IF(入力!AL11="","",入力!AL11)</f>
        <v>04</v>
      </c>
      <c r="V20" s="33" t="str">
        <f>IF(入力!AK12="","",入力!AK12)</f>
        <v>7139</v>
      </c>
      <c r="W20" s="33" t="str">
        <f>IF(入力!AP12="","",入力!AP12)</f>
        <v>0759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ﾊﾞﾝﾊﾞ</v>
      </c>
      <c r="F22" s="33" t="str">
        <f>IF(入力!E15="","",入力!E15)</f>
        <v>ﾉﾌﾞｱｷ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080</v>
      </c>
      <c r="O22" s="33">
        <f>IF(入力!E21="","",入力!E21)</f>
        <v>5038</v>
      </c>
      <c r="P22" s="33" t="str">
        <f>IF(入力!G21="","",入力!G21)</f>
        <v>0851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青木</v>
      </c>
      <c r="D24" s="75" t="str">
        <f>VLOOKUP($B$51,$A$53:$F$352,4)</f>
        <v>理紗</v>
      </c>
      <c r="E24" s="75" t="str">
        <f>VLOOKUP($B$51,$A$53:$F$352,5)</f>
        <v>ｱｵｷ</v>
      </c>
      <c r="F24" s="75" t="str">
        <f>VLOOKUP($B$51,$A$53:$F$352,6)</f>
        <v>ﾘｻ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青木</v>
      </c>
      <c r="D53" s="33" t="str">
        <f>IF(入力!E26="","",入力!E26)</f>
        <v>理紗</v>
      </c>
      <c r="E53" s="33" t="str">
        <f>IF(入力!C25="","",入力!C25)</f>
        <v>ｱｵｷ</v>
      </c>
      <c r="F53" s="33" t="str">
        <f>IF(入力!E25="","",入力!E25)</f>
        <v>ﾘｻ</v>
      </c>
      <c r="G53" s="33">
        <f>IF(入力!M25="","",入力!M25)</f>
        <v>514679018</v>
      </c>
      <c r="H53" s="33" t="str">
        <f>IF(入力!I25="","",入力!I25)</f>
        <v>柏市立富勢東小学校</v>
      </c>
      <c r="I53" s="33">
        <f>IF(入力!G25="","",入力!G25)</f>
        <v>5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谷口</v>
      </c>
      <c r="D54" s="33" t="str">
        <f>IF(入力!E28="","",入力!E28)</f>
        <v>芽唯</v>
      </c>
      <c r="E54" s="33" t="str">
        <f>IF(入力!C27="","",入力!C27)</f>
        <v>ﾀﾆｸﾞﾁ</v>
      </c>
      <c r="F54" s="33" t="str">
        <f>IF(入力!E27="","",入力!E27)</f>
        <v>ﾒｲ</v>
      </c>
      <c r="G54" s="33">
        <f>IF(入力!M27="","",入力!M27)</f>
        <v>514679003</v>
      </c>
      <c r="H54" s="33" t="str">
        <f>IF(入力!I27="","",入力!I27)</f>
        <v>柏市立富勢東小学校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谷口</v>
      </c>
      <c r="D55" s="33" t="str">
        <f>IF(入力!E30="","",入力!E30)</f>
        <v>磨唯</v>
      </c>
      <c r="E55" s="33" t="str">
        <f>IF(入力!C29="","",入力!C29)</f>
        <v>ﾀﾆｸﾞﾁ</v>
      </c>
      <c r="F55" s="33" t="str">
        <f>IF(入力!E29="","",入力!E29)</f>
        <v>ﾏｲ</v>
      </c>
      <c r="G55" s="33">
        <f>IF(入力!M29="","",入力!M29)</f>
        <v>514678996</v>
      </c>
      <c r="H55" s="33" t="str">
        <f>IF(入力!I29="","",入力!I29)</f>
        <v>柏市立富勢東小学校</v>
      </c>
      <c r="I55" s="33">
        <f>IF(入力!G29="","",入力!G29)</f>
        <v>5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高橋</v>
      </c>
      <c r="D56" s="33" t="str">
        <f>IF(入力!E32="","",入力!E32)</f>
        <v>桃</v>
      </c>
      <c r="E56" s="33" t="str">
        <f>IF(入力!C31="","",入力!C31)</f>
        <v>ﾀｶﾊｼ</v>
      </c>
      <c r="F56" s="33" t="str">
        <f>IF(入力!E31="","",入力!E31)</f>
        <v>ﾓﾓ</v>
      </c>
      <c r="G56" s="33">
        <f>IF(入力!M31="","",入力!M31)</f>
        <v>516303531</v>
      </c>
      <c r="H56" s="33" t="str">
        <f>IF(入力!I31="","",入力!I31)</f>
        <v>流山市立向小金小学校</v>
      </c>
      <c r="I56" s="33">
        <f>IF(入力!G31="","",入力!G31)</f>
        <v>5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皆川</v>
      </c>
      <c r="D57" s="33" t="str">
        <f>IF(入力!E34="","",入力!E34)</f>
        <v>咲</v>
      </c>
      <c r="E57" s="33" t="str">
        <f>IF(入力!C33="","",入力!C33)</f>
        <v>ﾐﾅｶﾞﾜ</v>
      </c>
      <c r="F57" s="33" t="str">
        <f>IF(入力!E33="","",入力!E33)</f>
        <v>ｻｷ</v>
      </c>
      <c r="G57" s="33">
        <f>IF(入力!M33="","",入力!M33)</f>
        <v>514678988</v>
      </c>
      <c r="H57" s="33" t="str">
        <f>IF(入力!I33="","",入力!I33)</f>
        <v>柏市立富勢東小学校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𠮷野</v>
      </c>
      <c r="D58" s="33" t="str">
        <f>IF(入力!E36="","",入力!E36)</f>
        <v>早百合</v>
      </c>
      <c r="E58" s="33" t="str">
        <f>IF(入力!C35="","",入力!C35)</f>
        <v>ﾖｼﾉ</v>
      </c>
      <c r="F58" s="33" t="str">
        <f>IF(入力!E35="","",入力!E35)</f>
        <v>ｻﾕﾘ</v>
      </c>
      <c r="G58" s="33">
        <f>IF(入力!M35="","",入力!M35)</f>
        <v>515672159</v>
      </c>
      <c r="H58" s="33" t="str">
        <f>IF(入力!I35="","",入力!I35)</f>
        <v>柏市立富勢小学校</v>
      </c>
      <c r="I58" s="33">
        <f>IF(入力!G35="","",入力!G35)</f>
        <v>4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井上</v>
      </c>
      <c r="D59" s="33" t="str">
        <f>IF(入力!E38="","",入力!E38)</f>
        <v>麻海</v>
      </c>
      <c r="E59" s="33" t="str">
        <f>IF(入力!C37="","",入力!C37)</f>
        <v>ｲﾉｳｴ</v>
      </c>
      <c r="F59" s="33" t="str">
        <f>IF(入力!E37="","",入力!E37)</f>
        <v>ﾏｳﾅ</v>
      </c>
      <c r="G59" s="33">
        <f>IF(入力!M37="","",入力!M37)</f>
        <v>514679023</v>
      </c>
      <c r="H59" s="33" t="str">
        <f>IF(入力!I37="","",入力!I37)</f>
        <v>柏市立西原小学校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桒原</v>
      </c>
      <c r="D60" s="33" t="str">
        <f>IF(入力!E40="","",入力!E40)</f>
        <v>汐里</v>
      </c>
      <c r="E60" s="33" t="str">
        <f>IF(入力!C39="","",入力!C39)</f>
        <v>ｸﾜﾊﾞﾗ</v>
      </c>
      <c r="F60" s="33" t="str">
        <f>IF(入力!E39="","",入力!E39)</f>
        <v>ｼｵﾘ</v>
      </c>
      <c r="G60" s="33">
        <f>IF(入力!M39="","",入力!M39)</f>
        <v>516969398</v>
      </c>
      <c r="H60" s="33" t="str">
        <f>IF(入力!I39="","",入力!I39)</f>
        <v>柏市立富勢東小学校</v>
      </c>
      <c r="I60" s="33">
        <f>IF(入力!G39="","",入力!G39)</f>
        <v>1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2018-01-29T00:54:55Z</dcterms:modified>
</cp:coreProperties>
</file>