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信明専用\柏ﾋﾞｸﾄﾘｰｴﾝｼﾞｪﾙｽ関連\大会申込書\"/>
    </mc:Choice>
  </mc:AlternateContent>
  <workbookProtection lockStructure="1"/>
  <bookViews>
    <workbookView xWindow="0" yWindow="0" windowWidth="21570" windowHeight="1024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 concurrentCalc="0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<sst xmlns="http://schemas.openxmlformats.org/spreadsheetml/2006/main" count="429" uniqueCount="287">
  <si>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</si>
  <si>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</si>
  <si>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</si>
  <si>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</si>
  <si>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</si>
  <si>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</si>
  <si>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</si>
  <si>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</si>
  <si>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</si>
  <si>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</si>
  <si>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</si>
  <si>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</si>
  <si>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</si>
  <si>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</si>
  <si>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</si>
  <si>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</si>
  <si>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</si>
  <si>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</si>
  <si>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</si>
  <si>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</si>
  <si>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</si>
  <si>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</si>
  <si>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</si>
  <si>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</si>
  <si>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</si>
  <si>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</si>
  <si>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</si>
  <si>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</si>
  <si>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</si>
  <si>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</si>
  <si>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</si>
  <si>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</si>
  <si>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</si>
  <si>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</si>
  <si>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</si>
  <si>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</si>
  <si>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</si>
  <si>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</si>
  <si>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</si>
  <si>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</si>
  <si>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</si>
  <si>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</si>
  <si>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</si>
  <si>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</si>
  <si>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</si>
  <si>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</si>
  <si>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</si>
  <si>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</si>
  <si>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</si>
  <si>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</si>
  <si>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</si>
  <si>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</si>
  <si>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</si>
  <si>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</si>
  <si>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</si>
  <si>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</si>
  <si>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</si>
  <si>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</si>
  <si>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</si>
  <si>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</si>
  <si>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</si>
  <si>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</si>
  <si>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</si>
  <si>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</si>
  <si>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</si>
  <si>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</si>
  <si>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</si>
  <si>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</si>
  <si>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</si>
  <si>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</si>
  <si>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</si>
  <si>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</si>
  <si>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</si>
  <si>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</si>
  <si>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</si>
  <si>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</si>
  <si>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</si>
  <si>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</si>
  <si>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</si>
  <si>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</si>
  <si>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</si>
  <si>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</si>
  <si>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</si>
  <si>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</si>
  <si>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</si>
  <si>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</si>
  <si>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</si>
  <si>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</si>
  <si>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</si>
  <si>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</si>
  <si>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</si>
  <si>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</si>
  <si>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</si>
  <si>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</si>
  <si>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</si>
  <si>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</si>
  <si>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</si>
  <si>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</si>
  <si>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</si>
  <si>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</si>
  <si>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</si>
  <si>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</si>
  <si>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</si>
  <si>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</si>
  <si>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</si>
  <si>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</si>
  <si>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</si>
  <si>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</si>
  <si>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</si>
  <si>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</si>
  <si>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</si>
  <si>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</si>
  <si>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</si>
  <si>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</si>
  <si>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</si>
  <si>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</si>
  <si>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</si>
  <si>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</si>
  <si>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</si>
  <si>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</si>
  <si>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</si>
  <si>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</si>
  <si>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</si>
  <si>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</si>
  <si>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</si>
  <si>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</si>
  <si>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</si>
  <si>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</si>
  <si>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</si>
  <si>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</si>
  <si>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</si>
  <si>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</si>
  <si>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</si>
  <si>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</si>
  <si>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</si>
  <si>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</si>
  <si>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</si>
  <si>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</si>
  <si>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</si>
  <si>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</si>
  <si>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</si>
  <si>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</si>
  <si>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</si>
  <si>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</si>
  <si>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</si>
  <si>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</si>
  <si>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</si>
  <si>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</si>
  <si>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</si>
  <si>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</si>
  <si>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</si>
  <si>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</si>
  <si>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</si>
  <si>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</si>
  <si>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</si>
  <si>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</si>
  <si>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</si>
  <si>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</si>
  <si>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</si>
  <si>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</si>
  <si>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</si>
  <si>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</si>
  <si>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</si>
  <si>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</si>
  <si>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</si>
  <si>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</si>
  <si>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</si>
  <si>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</si>
  <si>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</si>
  <si>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</si>
  <si>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</si>
  <si>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</si>
  <si>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</si>
  <si>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</si>
  <si>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</si>
  <si>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</si>
  <si>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</si>
  <si>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</si>
  <si>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</si>
  <si>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</si>
  <si>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</si>
  <si>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</si>
  <si>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</si>
  <si>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</si>
  <si>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</si>
  <si>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</si>
  <si>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</si>
  <si>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</si>
  <si>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</si>
  <si>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</si>
  <si>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</si>
  <si>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</si>
  <si>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</si>
  <si>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</si>
  <si>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</si>
  <si>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</si>
  <si>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</si>
  <si>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</si>
  <si>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</si>
  <si>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</si>
  <si>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青木</t>
    <rPh sb="0" eb="2">
      <t>アオキ</t>
    </rPh>
    <phoneticPr fontId="2"/>
  </si>
  <si>
    <t>理紗</t>
    <rPh sb="0" eb="2">
      <t>リサ</t>
    </rPh>
    <phoneticPr fontId="2"/>
  </si>
  <si>
    <t>谷口</t>
    <rPh sb="0" eb="2">
      <t>タニグチ</t>
    </rPh>
    <phoneticPr fontId="2"/>
  </si>
  <si>
    <t>芽唯</t>
    <rPh sb="0" eb="1">
      <t>メ</t>
    </rPh>
    <rPh sb="1" eb="2">
      <t>ユイ</t>
    </rPh>
    <phoneticPr fontId="2"/>
  </si>
  <si>
    <t>磨唯</t>
    <rPh sb="0" eb="1">
      <t>ミガ</t>
    </rPh>
    <rPh sb="1" eb="2">
      <t>ユイ</t>
    </rPh>
    <phoneticPr fontId="2"/>
  </si>
  <si>
    <t>高橋</t>
    <rPh sb="0" eb="2">
      <t>タカハシ</t>
    </rPh>
    <phoneticPr fontId="2"/>
  </si>
  <si>
    <t>桃</t>
    <rPh sb="0" eb="1">
      <t>モモ</t>
    </rPh>
    <phoneticPr fontId="2"/>
  </si>
  <si>
    <t>皆川</t>
    <rPh sb="0" eb="2">
      <t>ミナカワ</t>
    </rPh>
    <phoneticPr fontId="2"/>
  </si>
  <si>
    <t>咲</t>
    <rPh sb="0" eb="1">
      <t>サキ</t>
    </rPh>
    <phoneticPr fontId="2"/>
  </si>
  <si>
    <t>𠮷野</t>
    <rPh sb="0" eb="3">
      <t>ヨシノ</t>
    </rPh>
    <phoneticPr fontId="2"/>
  </si>
  <si>
    <t>早百合</t>
    <rPh sb="0" eb="3">
      <t>サユリ</t>
    </rPh>
    <phoneticPr fontId="2"/>
  </si>
  <si>
    <t>井上</t>
    <rPh sb="0" eb="2">
      <t>イノウエ</t>
    </rPh>
    <phoneticPr fontId="2"/>
  </si>
  <si>
    <t>麻海</t>
    <rPh sb="0" eb="1">
      <t>アサ</t>
    </rPh>
    <rPh sb="1" eb="2">
      <t>ウミ</t>
    </rPh>
    <phoneticPr fontId="2"/>
  </si>
  <si>
    <t>本田</t>
    <rPh sb="0" eb="2">
      <t>ホンダ</t>
    </rPh>
    <phoneticPr fontId="2"/>
  </si>
  <si>
    <t>芙美香</t>
    <rPh sb="0" eb="1">
      <t>フ</t>
    </rPh>
    <rPh sb="1" eb="3">
      <t>ミカ</t>
    </rPh>
    <phoneticPr fontId="2"/>
  </si>
  <si>
    <t>希綾</t>
    <rPh sb="0" eb="1">
      <t>マレ</t>
    </rPh>
    <rPh sb="1" eb="2">
      <t>アヤ</t>
    </rPh>
    <phoneticPr fontId="2"/>
  </si>
  <si>
    <t>石井</t>
    <rPh sb="0" eb="2">
      <t>イシイ</t>
    </rPh>
    <phoneticPr fontId="2"/>
  </si>
  <si>
    <t>春妃</t>
    <rPh sb="0" eb="1">
      <t>ハル</t>
    </rPh>
    <rPh sb="1" eb="2">
      <t>ヒ</t>
    </rPh>
    <phoneticPr fontId="2"/>
  </si>
  <si>
    <t>遠藤</t>
    <rPh sb="0" eb="2">
      <t>エンドウ</t>
    </rPh>
    <phoneticPr fontId="2"/>
  </si>
  <si>
    <t>由萌</t>
    <rPh sb="0" eb="1">
      <t>ユウ</t>
    </rPh>
    <rPh sb="1" eb="2">
      <t>モ</t>
    </rPh>
    <phoneticPr fontId="2"/>
  </si>
  <si>
    <t>桒原</t>
    <rPh sb="0" eb="2">
      <t>クワバラ</t>
    </rPh>
    <phoneticPr fontId="2"/>
  </si>
  <si>
    <t>汐里</t>
    <rPh sb="0" eb="2">
      <t>シオリ</t>
    </rPh>
    <phoneticPr fontId="2"/>
  </si>
  <si>
    <t>アオキ</t>
    <phoneticPr fontId="2"/>
  </si>
  <si>
    <t>リサ</t>
    <phoneticPr fontId="2"/>
  </si>
  <si>
    <t>タニグチ</t>
    <phoneticPr fontId="2"/>
  </si>
  <si>
    <t>メイ</t>
    <phoneticPr fontId="2"/>
  </si>
  <si>
    <t>マイ</t>
    <phoneticPr fontId="2"/>
  </si>
  <si>
    <t>タカハシ</t>
    <phoneticPr fontId="2"/>
  </si>
  <si>
    <t>モモ</t>
    <phoneticPr fontId="2"/>
  </si>
  <si>
    <t>ミナカワ</t>
    <phoneticPr fontId="2"/>
  </si>
  <si>
    <t>サキ</t>
    <phoneticPr fontId="2"/>
  </si>
  <si>
    <t>サユリ</t>
    <phoneticPr fontId="2"/>
  </si>
  <si>
    <t>ヨシノ</t>
    <phoneticPr fontId="2"/>
  </si>
  <si>
    <t>イノウエ</t>
    <phoneticPr fontId="2"/>
  </si>
  <si>
    <t>マウナ</t>
    <phoneticPr fontId="2"/>
  </si>
  <si>
    <t>フミカ</t>
    <phoneticPr fontId="2"/>
  </si>
  <si>
    <t>ホンダ</t>
    <phoneticPr fontId="2"/>
  </si>
  <si>
    <t>アオキ</t>
    <phoneticPr fontId="2"/>
  </si>
  <si>
    <t>ノア</t>
    <phoneticPr fontId="2"/>
  </si>
  <si>
    <t>ハルヒ</t>
    <phoneticPr fontId="2"/>
  </si>
  <si>
    <t>イシイ</t>
    <phoneticPr fontId="2"/>
  </si>
  <si>
    <t>エンドウ</t>
    <phoneticPr fontId="2"/>
  </si>
  <si>
    <t>ユメ</t>
    <phoneticPr fontId="2"/>
  </si>
  <si>
    <t>シオリ</t>
    <phoneticPr fontId="2"/>
  </si>
  <si>
    <t>クワバラ</t>
    <phoneticPr fontId="2"/>
  </si>
  <si>
    <t>柏市立富勢東小学校</t>
    <rPh sb="0" eb="3">
      <t>カシワシリツ</t>
    </rPh>
    <rPh sb="3" eb="9">
      <t>トミセヒガシショウガッコウ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</si>
  <si>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</si>
  <si>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柏市立西原小学校</t>
    <rPh sb="0" eb="3">
      <t>カシワシリツ</t>
    </rPh>
    <rPh sb="3" eb="5">
      <t>ニシハラ</t>
    </rPh>
    <rPh sb="5" eb="8">
      <t>ショウガッコウ</t>
    </rPh>
    <phoneticPr fontId="2"/>
  </si>
  <si>
    <t>柏市立豊小学校</t>
    <rPh sb="0" eb="3">
      <t>カシワシリツ</t>
    </rPh>
    <rPh sb="3" eb="4">
      <t>ユタカ</t>
    </rPh>
    <rPh sb="4" eb="7">
      <t>ショウガッコウ</t>
    </rPh>
    <phoneticPr fontId="2"/>
  </si>
  <si>
    <t>流山市立八木北小学校</t>
    <rPh sb="0" eb="10">
      <t>ナガレヤマシリツヤギキタショウガッコウ</t>
    </rPh>
    <phoneticPr fontId="2"/>
  </si>
  <si>
    <t>流山市立向小金小学校</t>
    <rPh sb="0" eb="4">
      <t>ナガレヤマシリツ</t>
    </rPh>
    <rPh sb="4" eb="7">
      <t>ムカイコガネ</t>
    </rPh>
    <rPh sb="7" eb="10">
      <t>ショウガッコウ</t>
    </rPh>
    <phoneticPr fontId="2"/>
  </si>
  <si>
    <t>➀</t>
    <phoneticPr fontId="2"/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</si>
  <si>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</si>
  <si>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</si>
  <si>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</si>
  <si>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我孫子</t>
    <rPh sb="0" eb="3">
      <t>アビコ</t>
    </rPh>
    <phoneticPr fontId="2"/>
  </si>
  <si>
    <t>明弘</t>
    <rPh sb="0" eb="2">
      <t>アキヒロ</t>
    </rPh>
    <phoneticPr fontId="2"/>
  </si>
  <si>
    <t>ヨシノ</t>
    <phoneticPr fontId="2"/>
  </si>
  <si>
    <t>アキヒロ</t>
    <phoneticPr fontId="2"/>
  </si>
  <si>
    <t>ユウスケ</t>
    <phoneticPr fontId="2"/>
  </si>
  <si>
    <t>祐介</t>
    <rPh sb="0" eb="2">
      <t>ユウスケ</t>
    </rPh>
    <phoneticPr fontId="2"/>
  </si>
  <si>
    <t>バンバ</t>
    <phoneticPr fontId="2"/>
  </si>
  <si>
    <t>番場</t>
    <rPh sb="0" eb="2">
      <t>バンバ</t>
    </rPh>
    <phoneticPr fontId="2"/>
  </si>
  <si>
    <t>ノブアキ</t>
    <phoneticPr fontId="2"/>
  </si>
  <si>
    <t>信明</t>
    <rPh sb="0" eb="2">
      <t>ノブアキ</t>
    </rPh>
    <phoneticPr fontId="2"/>
  </si>
  <si>
    <t>277</t>
    <phoneticPr fontId="2"/>
  </si>
  <si>
    <t>0863</t>
    <phoneticPr fontId="2"/>
  </si>
  <si>
    <t>柏市豊四季709-52</t>
    <rPh sb="0" eb="2">
      <t>カシワシ</t>
    </rPh>
    <rPh sb="2" eb="5">
      <t>トヨシキ</t>
    </rPh>
    <phoneticPr fontId="2"/>
  </si>
  <si>
    <t>04</t>
    <phoneticPr fontId="2"/>
  </si>
  <si>
    <t>7103</t>
    <phoneticPr fontId="2"/>
  </si>
  <si>
    <t>8968</t>
    <phoneticPr fontId="2"/>
  </si>
  <si>
    <t>0863</t>
    <phoneticPr fontId="2"/>
  </si>
  <si>
    <t>277</t>
    <phoneticPr fontId="2"/>
  </si>
  <si>
    <t>柏市豊四季678-423</t>
    <rPh sb="0" eb="2">
      <t>カシワシ</t>
    </rPh>
    <rPh sb="2" eb="5">
      <t>トヨシキ</t>
    </rPh>
    <phoneticPr fontId="2"/>
  </si>
  <si>
    <t>04</t>
    <phoneticPr fontId="2"/>
  </si>
  <si>
    <t>7103</t>
    <phoneticPr fontId="2"/>
  </si>
  <si>
    <t>0120</t>
    <phoneticPr fontId="2"/>
  </si>
  <si>
    <t>日頃の練習の成果を出せるよう、チーム一丸となって頑張ります。</t>
    <rPh sb="0" eb="2">
      <t>ヒゴロ</t>
    </rPh>
    <rPh sb="3" eb="5">
      <t>レンシュウ</t>
    </rPh>
    <rPh sb="6" eb="8">
      <t>セイカ</t>
    </rPh>
    <rPh sb="9" eb="10">
      <t>ダ</t>
    </rPh>
    <rPh sb="18" eb="20">
      <t>イチガン</t>
    </rPh>
    <rPh sb="24" eb="26">
      <t>ガンバ</t>
    </rPh>
    <phoneticPr fontId="2"/>
  </si>
  <si>
    <t>080</t>
    <phoneticPr fontId="2"/>
  </si>
  <si>
    <t>04</t>
    <phoneticPr fontId="2"/>
  </si>
  <si>
    <t>7103</t>
    <phoneticPr fontId="2"/>
  </si>
  <si>
    <t>8968</t>
    <phoneticPr fontId="2"/>
  </si>
  <si>
    <t>カシワビクトリーエンジェルス</t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</si>
  <si>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</si>
  <si>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</si>
  <si>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7131</t>
    <phoneticPr fontId="2"/>
  </si>
  <si>
    <t>1821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</si>
</sst>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 t="s">
        <v>282</v>
      </c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252</v>
      </c>
      <c r="D3" s="148"/>
      <c r="E3" s="148"/>
      <c r="F3" s="148"/>
      <c r="G3" s="148"/>
      <c r="H3" s="148"/>
      <c r="I3" s="149"/>
      <c r="J3" s="245" t="s">
        <v>159</v>
      </c>
      <c r="K3" s="246"/>
      <c r="L3" s="246"/>
      <c r="M3" s="246"/>
      <c r="N3" s="246"/>
      <c r="O3" s="247"/>
      <c r="P3" s="116" t="s">
        <v>253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434694367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5">
        <v>21007</v>
      </c>
      <c r="K5" s="225"/>
      <c r="L5" s="225"/>
      <c r="M5" s="225"/>
      <c r="N5" s="225"/>
      <c r="O5" s="225"/>
      <c r="P5" s="192" t="s">
        <v>254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255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257</v>
      </c>
      <c r="D7" s="133"/>
      <c r="E7" s="134" t="s">
        <v>258</v>
      </c>
      <c r="F7" s="135"/>
      <c r="G7" s="227">
        <v>515961606</v>
      </c>
      <c r="H7" s="227"/>
      <c r="I7" s="227"/>
      <c r="J7" s="227">
        <v>291147</v>
      </c>
      <c r="K7" s="227"/>
      <c r="L7" s="227"/>
      <c r="M7" s="227"/>
      <c r="N7" s="227"/>
      <c r="O7" s="227"/>
      <c r="P7" s="199" t="s">
        <v>72</v>
      </c>
      <c r="Q7" s="200"/>
      <c r="R7" s="168" t="s">
        <v>265</v>
      </c>
      <c r="S7" s="168"/>
      <c r="T7" s="168"/>
      <c r="U7" s="168"/>
      <c r="V7" s="50" t="s">
        <v>73</v>
      </c>
      <c r="W7" s="158" t="s">
        <v>283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274</v>
      </c>
      <c r="AM7" s="83"/>
      <c r="AN7" s="83"/>
      <c r="AO7" s="83"/>
      <c r="AP7" s="83"/>
      <c r="AQ7" s="83"/>
      <c r="AR7" s="83"/>
      <c r="AS7" s="59" t="s">
        <v>75</v>
      </c>
      <c r="AT7" s="77">
        <v>46</v>
      </c>
    </row>
    <row r="8" spans="1:51" ht="18" customHeight="1">
      <c r="A8" s="96"/>
      <c r="B8" s="166"/>
      <c r="C8" s="136" t="s">
        <v>209</v>
      </c>
      <c r="D8" s="137"/>
      <c r="E8" s="138" t="s">
        <v>256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284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285</v>
      </c>
      <c r="AL8" s="85"/>
      <c r="AM8" s="85"/>
      <c r="AN8" s="85"/>
      <c r="AO8" s="60" t="s">
        <v>76</v>
      </c>
      <c r="AP8" s="85" t="s">
        <v>286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240</v>
      </c>
      <c r="D9" s="133"/>
      <c r="E9" s="134" t="s">
        <v>259</v>
      </c>
      <c r="F9" s="135"/>
      <c r="G9" s="227">
        <v>518682989</v>
      </c>
      <c r="H9" s="227"/>
      <c r="I9" s="227"/>
      <c r="J9" s="227">
        <v>304178</v>
      </c>
      <c r="K9" s="227"/>
      <c r="L9" s="227"/>
      <c r="M9" s="227"/>
      <c r="N9" s="227"/>
      <c r="O9" s="227"/>
      <c r="P9" s="199" t="s">
        <v>72</v>
      </c>
      <c r="Q9" s="200"/>
      <c r="R9" s="168" t="s">
        <v>272</v>
      </c>
      <c r="S9" s="168"/>
      <c r="T9" s="168"/>
      <c r="U9" s="168"/>
      <c r="V9" s="50" t="s">
        <v>73</v>
      </c>
      <c r="W9" s="158" t="s">
        <v>266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274</v>
      </c>
      <c r="AM9" s="83"/>
      <c r="AN9" s="83"/>
      <c r="AO9" s="83"/>
      <c r="AP9" s="83"/>
      <c r="AQ9" s="83"/>
      <c r="AR9" s="83"/>
      <c r="AS9" s="59" t="s">
        <v>194</v>
      </c>
      <c r="AT9" s="78">
        <v>40</v>
      </c>
    </row>
    <row r="10" spans="1:51" ht="18" customHeight="1">
      <c r="A10" s="96"/>
      <c r="B10" s="166"/>
      <c r="C10" s="136" t="s">
        <v>216</v>
      </c>
      <c r="D10" s="137"/>
      <c r="E10" s="138" t="s">
        <v>260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273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275</v>
      </c>
      <c r="AL10" s="85"/>
      <c r="AM10" s="85"/>
      <c r="AN10" s="85"/>
      <c r="AO10" s="60" t="s">
        <v>195</v>
      </c>
      <c r="AP10" s="85" t="s">
        <v>276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261</v>
      </c>
      <c r="D11" s="133"/>
      <c r="E11" s="134" t="s">
        <v>263</v>
      </c>
      <c r="F11" s="135"/>
      <c r="G11" s="227">
        <v>512465424</v>
      </c>
      <c r="H11" s="227"/>
      <c r="I11" s="227"/>
      <c r="J11" s="227">
        <v>26985</v>
      </c>
      <c r="K11" s="227"/>
      <c r="L11" s="227"/>
      <c r="M11" s="227">
        <v>428553</v>
      </c>
      <c r="N11" s="227"/>
      <c r="O11" s="227"/>
      <c r="P11" s="199" t="s">
        <v>72</v>
      </c>
      <c r="Q11" s="200"/>
      <c r="R11" s="168" t="s">
        <v>265</v>
      </c>
      <c r="S11" s="168"/>
      <c r="T11" s="168"/>
      <c r="U11" s="168"/>
      <c r="V11" s="50" t="s">
        <v>73</v>
      </c>
      <c r="W11" s="158" t="s">
        <v>271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279</v>
      </c>
      <c r="AM11" s="83"/>
      <c r="AN11" s="83"/>
      <c r="AO11" s="83"/>
      <c r="AP11" s="83"/>
      <c r="AQ11" s="83"/>
      <c r="AR11" s="83"/>
      <c r="AS11" s="59" t="s">
        <v>194</v>
      </c>
      <c r="AT11" s="78">
        <v>47</v>
      </c>
    </row>
    <row r="12" spans="1:51" ht="18" customHeight="1">
      <c r="A12" s="96"/>
      <c r="B12" s="166"/>
      <c r="C12" s="136" t="s">
        <v>262</v>
      </c>
      <c r="D12" s="137"/>
      <c r="E12" s="138" t="s">
        <v>264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267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280</v>
      </c>
      <c r="AL12" s="85"/>
      <c r="AM12" s="85"/>
      <c r="AN12" s="85"/>
      <c r="AO12" s="60" t="s">
        <v>195</v>
      </c>
      <c r="AP12" s="85" t="s">
        <v>281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/>
      <c r="D13" s="133"/>
      <c r="E13" s="133"/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8"/>
      <c r="D14" s="137"/>
      <c r="E14" s="137"/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2" t="s">
        <v>166</v>
      </c>
      <c r="B15" s="166"/>
      <c r="C15" s="132" t="s">
        <v>261</v>
      </c>
      <c r="D15" s="133"/>
      <c r="E15" s="134" t="s">
        <v>263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199" t="s">
        <v>72</v>
      </c>
      <c r="Q15" s="200"/>
      <c r="R15" s="168" t="s">
        <v>265</v>
      </c>
      <c r="S15" s="168"/>
      <c r="T15" s="168"/>
      <c r="U15" s="168"/>
      <c r="V15" s="49" t="s">
        <v>73</v>
      </c>
      <c r="W15" s="158" t="s">
        <v>266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268</v>
      </c>
      <c r="AM15" s="83"/>
      <c r="AN15" s="83"/>
      <c r="AO15" s="83"/>
      <c r="AP15" s="83"/>
      <c r="AQ15" s="83"/>
      <c r="AR15" s="83"/>
      <c r="AS15" s="59" t="s">
        <v>194</v>
      </c>
      <c r="AT15" s="78">
        <v>47</v>
      </c>
    </row>
    <row r="16" spans="1:51" ht="18" customHeight="1">
      <c r="A16" s="96"/>
      <c r="B16" s="166"/>
      <c r="C16" s="136" t="s">
        <v>262</v>
      </c>
      <c r="D16" s="137"/>
      <c r="E16" s="138" t="s">
        <v>264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267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269</v>
      </c>
      <c r="AL16" s="85"/>
      <c r="AM16" s="85"/>
      <c r="AN16" s="85"/>
      <c r="AO16" s="60" t="s">
        <v>195</v>
      </c>
      <c r="AP16" s="85" t="s">
        <v>270</v>
      </c>
      <c r="AQ16" s="85"/>
      <c r="AR16" s="85"/>
      <c r="AS16" s="86"/>
      <c r="AT16" s="78"/>
    </row>
    <row r="17" spans="1:46">
      <c r="A17" s="96" t="s">
        <v>6</v>
      </c>
      <c r="B17" s="166"/>
      <c r="C17" s="219" t="str">
        <f>IF(P16="","",P16)</f>
        <v>柏市豊四季709-52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9" t="str">
        <f>IF(AL15="","",AL15&amp;"-"&amp;AK16&amp;"-"&amp;AP16)</f>
        <v>04-7103-8968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1" t="s">
        <v>278</v>
      </c>
      <c r="D21" s="233"/>
      <c r="E21" s="233">
        <v>5038</v>
      </c>
      <c r="F21" s="233"/>
      <c r="G21" s="233">
        <v>851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4" t="s">
        <v>251</v>
      </c>
      <c r="C25" s="132" t="s">
        <v>222</v>
      </c>
      <c r="D25" s="133"/>
      <c r="E25" s="134" t="s">
        <v>223</v>
      </c>
      <c r="F25" s="135"/>
      <c r="G25" s="119">
        <v>6</v>
      </c>
      <c r="H25" s="120"/>
      <c r="I25" s="123" t="s">
        <v>245</v>
      </c>
      <c r="J25" s="124"/>
      <c r="K25" s="124"/>
      <c r="L25" s="120"/>
      <c r="M25" s="119">
        <v>514679018</v>
      </c>
      <c r="N25" s="124"/>
      <c r="O25" s="120"/>
      <c r="P25" s="119">
        <v>161</v>
      </c>
      <c r="Q25" s="124"/>
      <c r="R25" s="124"/>
      <c r="S25" s="124"/>
      <c r="T25" s="126"/>
      <c r="U25" s="1"/>
      <c r="V25" s="1"/>
      <c r="W25" s="1"/>
      <c r="X25" s="1"/>
      <c r="Y25" s="235">
        <v>11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200</v>
      </c>
      <c r="D26" s="137"/>
      <c r="E26" s="138" t="s">
        <v>201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224</v>
      </c>
      <c r="D27" s="133"/>
      <c r="E27" s="134" t="s">
        <v>225</v>
      </c>
      <c r="F27" s="135"/>
      <c r="G27" s="119">
        <v>6</v>
      </c>
      <c r="H27" s="120"/>
      <c r="I27" s="123" t="s">
        <v>245</v>
      </c>
      <c r="J27" s="124"/>
      <c r="K27" s="124"/>
      <c r="L27" s="120"/>
      <c r="M27" s="119">
        <v>514679003</v>
      </c>
      <c r="N27" s="124"/>
      <c r="O27" s="120"/>
      <c r="P27" s="119">
        <v>145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202</v>
      </c>
      <c r="D28" s="137"/>
      <c r="E28" s="138" t="s">
        <v>203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224</v>
      </c>
      <c r="D29" s="133"/>
      <c r="E29" s="134" t="s">
        <v>226</v>
      </c>
      <c r="F29" s="135"/>
      <c r="G29" s="119">
        <v>6</v>
      </c>
      <c r="H29" s="120"/>
      <c r="I29" s="123" t="s">
        <v>245</v>
      </c>
      <c r="J29" s="124"/>
      <c r="K29" s="124"/>
      <c r="L29" s="120"/>
      <c r="M29" s="119">
        <v>514678996</v>
      </c>
      <c r="N29" s="124"/>
      <c r="O29" s="120"/>
      <c r="P29" s="119">
        <v>134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202</v>
      </c>
      <c r="D30" s="137"/>
      <c r="E30" s="138" t="s">
        <v>204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227</v>
      </c>
      <c r="D31" s="133"/>
      <c r="E31" s="134" t="s">
        <v>228</v>
      </c>
      <c r="F31" s="135"/>
      <c r="G31" s="119">
        <v>6</v>
      </c>
      <c r="H31" s="120"/>
      <c r="I31" s="123" t="s">
        <v>250</v>
      </c>
      <c r="J31" s="124"/>
      <c r="K31" s="124"/>
      <c r="L31" s="120"/>
      <c r="M31" s="119">
        <v>516303531</v>
      </c>
      <c r="N31" s="124"/>
      <c r="O31" s="120"/>
      <c r="P31" s="119">
        <v>158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205</v>
      </c>
      <c r="D32" s="137"/>
      <c r="E32" s="138" t="s">
        <v>206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229</v>
      </c>
      <c r="D33" s="133"/>
      <c r="E33" s="134" t="s">
        <v>230</v>
      </c>
      <c r="F33" s="135"/>
      <c r="G33" s="119">
        <v>5</v>
      </c>
      <c r="H33" s="120"/>
      <c r="I33" s="123" t="s">
        <v>245</v>
      </c>
      <c r="J33" s="124"/>
      <c r="K33" s="124"/>
      <c r="L33" s="120"/>
      <c r="M33" s="119">
        <v>514678988</v>
      </c>
      <c r="N33" s="124"/>
      <c r="O33" s="120"/>
      <c r="P33" s="119">
        <v>156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207</v>
      </c>
      <c r="D34" s="137"/>
      <c r="E34" s="138" t="s">
        <v>208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232</v>
      </c>
      <c r="D35" s="133"/>
      <c r="E35" s="134" t="s">
        <v>231</v>
      </c>
      <c r="F35" s="135"/>
      <c r="G35" s="119">
        <v>5</v>
      </c>
      <c r="H35" s="120"/>
      <c r="I35" s="123" t="s">
        <v>246</v>
      </c>
      <c r="J35" s="124"/>
      <c r="K35" s="124"/>
      <c r="L35" s="120"/>
      <c r="M35" s="119">
        <v>515672159</v>
      </c>
      <c r="N35" s="124"/>
      <c r="O35" s="120"/>
      <c r="P35" s="119">
        <v>154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209</v>
      </c>
      <c r="D36" s="137"/>
      <c r="E36" s="138" t="s">
        <v>210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233</v>
      </c>
      <c r="D37" s="133"/>
      <c r="E37" s="134" t="s">
        <v>234</v>
      </c>
      <c r="F37" s="135"/>
      <c r="G37" s="119">
        <v>5</v>
      </c>
      <c r="H37" s="120"/>
      <c r="I37" s="123" t="s">
        <v>247</v>
      </c>
      <c r="J37" s="124"/>
      <c r="K37" s="124"/>
      <c r="L37" s="120"/>
      <c r="M37" s="119">
        <v>514679023</v>
      </c>
      <c r="N37" s="124"/>
      <c r="O37" s="120"/>
      <c r="P37" s="119">
        <v>148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211</v>
      </c>
      <c r="D38" s="137"/>
      <c r="E38" s="138" t="s">
        <v>212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236</v>
      </c>
      <c r="D39" s="133"/>
      <c r="E39" s="134" t="s">
        <v>235</v>
      </c>
      <c r="F39" s="135"/>
      <c r="G39" s="119">
        <v>5</v>
      </c>
      <c r="H39" s="120"/>
      <c r="I39" s="123" t="s">
        <v>245</v>
      </c>
      <c r="J39" s="124"/>
      <c r="K39" s="124"/>
      <c r="L39" s="120"/>
      <c r="M39" s="119">
        <v>518031497</v>
      </c>
      <c r="N39" s="124"/>
      <c r="O39" s="120"/>
      <c r="P39" s="119">
        <v>143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213</v>
      </c>
      <c r="D40" s="137"/>
      <c r="E40" s="138" t="s">
        <v>214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237</v>
      </c>
      <c r="D41" s="133"/>
      <c r="E41" s="134" t="s">
        <v>238</v>
      </c>
      <c r="F41" s="135"/>
      <c r="G41" s="119">
        <v>5</v>
      </c>
      <c r="H41" s="120"/>
      <c r="I41" s="123" t="s">
        <v>249</v>
      </c>
      <c r="J41" s="124"/>
      <c r="K41" s="124"/>
      <c r="L41" s="120"/>
      <c r="M41" s="119">
        <v>518487485</v>
      </c>
      <c r="N41" s="124"/>
      <c r="O41" s="120"/>
      <c r="P41" s="119">
        <v>131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200</v>
      </c>
      <c r="D42" s="137"/>
      <c r="E42" s="138" t="s">
        <v>215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240</v>
      </c>
      <c r="D43" s="133"/>
      <c r="E43" s="134" t="s">
        <v>239</v>
      </c>
      <c r="F43" s="135"/>
      <c r="G43" s="119">
        <v>3</v>
      </c>
      <c r="H43" s="120"/>
      <c r="I43" s="123" t="s">
        <v>248</v>
      </c>
      <c r="J43" s="124"/>
      <c r="K43" s="124"/>
      <c r="L43" s="120"/>
      <c r="M43" s="119">
        <v>518031459</v>
      </c>
      <c r="N43" s="124"/>
      <c r="O43" s="120"/>
      <c r="P43" s="119">
        <v>131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216</v>
      </c>
      <c r="D44" s="137"/>
      <c r="E44" s="138" t="s">
        <v>217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241</v>
      </c>
      <c r="D45" s="133"/>
      <c r="E45" s="134" t="s">
        <v>242</v>
      </c>
      <c r="F45" s="135"/>
      <c r="G45" s="119">
        <v>3</v>
      </c>
      <c r="H45" s="120"/>
      <c r="I45" s="123" t="s">
        <v>246</v>
      </c>
      <c r="J45" s="124"/>
      <c r="K45" s="124"/>
      <c r="L45" s="120"/>
      <c r="M45" s="119">
        <v>518193423</v>
      </c>
      <c r="N45" s="124"/>
      <c r="O45" s="120"/>
      <c r="P45" s="119">
        <v>137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218</v>
      </c>
      <c r="D46" s="137"/>
      <c r="E46" s="138" t="s">
        <v>219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244</v>
      </c>
      <c r="D47" s="133"/>
      <c r="E47" s="134" t="s">
        <v>243</v>
      </c>
      <c r="F47" s="135"/>
      <c r="G47" s="119">
        <v>2</v>
      </c>
      <c r="H47" s="120"/>
      <c r="I47" s="123" t="s">
        <v>245</v>
      </c>
      <c r="J47" s="124"/>
      <c r="K47" s="124"/>
      <c r="L47" s="120"/>
      <c r="M47" s="119">
        <v>516969398</v>
      </c>
      <c r="N47" s="124"/>
      <c r="O47" s="120"/>
      <c r="P47" s="119">
        <v>132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 t="s">
        <v>220</v>
      </c>
      <c r="D48" s="216"/>
      <c r="E48" s="217" t="s">
        <v>221</v>
      </c>
      <c r="F48" s="218"/>
      <c r="G48" s="196"/>
      <c r="H48" s="212"/>
      <c r="I48" s="196"/>
      <c r="J48" s="197"/>
      <c r="K48" s="197"/>
      <c r="L48" s="212"/>
      <c r="M48" s="196"/>
      <c r="N48" s="197"/>
      <c r="O48" s="21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277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30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柏ビクトリーエンジェルス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434694367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𠮷野　明弘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515961606</v>
      </c>
      <c r="H7" s="273"/>
      <c r="I7" s="273"/>
      <c r="J7" s="273">
        <f>IF(入力!J7="","",入力!J7)</f>
        <v>291147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石井　祐介</v>
      </c>
      <c r="D9" s="267"/>
      <c r="E9" s="267"/>
      <c r="F9" s="267"/>
      <c r="G9" s="273">
        <f>IF(入力!G9="","",入力!G9)</f>
        <v>518682989</v>
      </c>
      <c r="H9" s="273"/>
      <c r="I9" s="273"/>
      <c r="J9" s="273">
        <f>IF(入力!J9="","",入力!J9)</f>
        <v>304178</v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番場　信明</v>
      </c>
      <c r="D11" s="267"/>
      <c r="E11" s="267"/>
      <c r="F11" s="267"/>
      <c r="G11" s="273">
        <f>IF(入力!G11="","",入力!G11)</f>
        <v>512465424</v>
      </c>
      <c r="H11" s="273"/>
      <c r="I11" s="273"/>
      <c r="J11" s="273">
        <f>IF(入力!J11="","",入力!J11)</f>
        <v>26985</v>
      </c>
      <c r="K11" s="273"/>
      <c r="L11" s="273"/>
      <c r="M11" s="273">
        <f>IF(入力!M11="","",入力!M11)</f>
        <v>428553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番場　信明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柏市豊四季709-52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04-7103-8968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080－5038－851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➀</v>
      </c>
      <c r="C25" s="266" t="str">
        <f>IF(入力!C26="","",入力!C26&amp;"　"&amp;入力!E26)</f>
        <v>青木　理紗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柏市立富勢東小学校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514679018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谷口　芽唯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柏市立富勢東小学校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514679003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谷口　磨唯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柏市立富勢東小学校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514678996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高橋　桃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流山市立向小金小学校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516303531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皆川　咲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柏市立富勢東小学校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514678988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𠮷野　早百合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柏市立富勢小学校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515672159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井上　麻海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柏市立西原小学校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514679023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本田　芙美香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柏市立富勢東小学校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518031497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青木　希綾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流山市立八木北小学校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518487485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石井　春妃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柏市立豊小学校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518031459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遠藤　由萌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柏市立富勢小学校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518193423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桒原　汐里</v>
      </c>
      <c r="D47" s="267"/>
      <c r="E47" s="267"/>
      <c r="F47" s="267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柏市立富勢東小学校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516969398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カシワビクトリーエンジェルス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柏市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常磐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柏ビクトリーエンジェルス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434694367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4"/>
      <c r="D18" s="323"/>
      <c r="E18" s="323"/>
      <c r="F18" s="323"/>
      <c r="G18" s="365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48"/>
      <c r="AL18" s="348"/>
      <c r="AM18" s="377"/>
      <c r="AN18" s="399"/>
      <c r="AO18" s="400"/>
      <c r="AP18" s="400"/>
      <c r="AQ18" s="400"/>
      <c r="AR18" s="400"/>
      <c r="AS18" s="400"/>
      <c r="AT18" s="348"/>
      <c r="AU18" s="377"/>
      <c r="AV18" s="355"/>
      <c r="AW18" s="323"/>
      <c r="AX18" s="323"/>
      <c r="AY18" s="365"/>
      <c r="AZ18" s="387" t="str">
        <f>IF(入力!AE5="","",入力!AE5)</f>
        <v>我孫子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44" t="s">
        <v>42</v>
      </c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 t="s">
        <v>69</v>
      </c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 t="s">
        <v>70</v>
      </c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69"/>
    </row>
    <row r="20" spans="3:58" ht="15" customHeight="1">
      <c r="C20" s="434" t="s">
        <v>43</v>
      </c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433">
        <f>IF(入力!J7="","",入力!J7)</f>
        <v>291147</v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>
        <f>IF(入力!J9="","",入力!J9)</f>
        <v>304178</v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>
        <f>IF(入力!J11="","",入力!J11)</f>
        <v>26985</v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433" t="str">
        <f>IF(入力!M7="","",入力!M7)</f>
        <v/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/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>
        <f>IF(入力!M11="","",入力!M11)</f>
        <v>428553</v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ヨシノ　アキヒロ</v>
      </c>
      <c r="I22" s="333"/>
      <c r="J22" s="333"/>
      <c r="K22" s="333"/>
      <c r="L22" s="333"/>
      <c r="M22" s="333"/>
      <c r="N22" s="333"/>
      <c r="O22" s="333"/>
      <c r="P22" s="333"/>
      <c r="Q22" s="350"/>
      <c r="R22" s="332" t="s">
        <v>45</v>
      </c>
      <c r="S22" s="333"/>
      <c r="T22" s="326">
        <f>IF(入力!AT7="","",入力!AT7)</f>
        <v>46</v>
      </c>
      <c r="U22" s="327"/>
      <c r="V22" s="328"/>
      <c r="W22" s="332" t="s">
        <v>46</v>
      </c>
      <c r="X22" s="332"/>
      <c r="Y22" s="332"/>
      <c r="Z22" s="14" t="s">
        <v>72</v>
      </c>
      <c r="AA22" s="15"/>
      <c r="AB22" s="333" t="str">
        <f>IF(入力!R7="","",入力!R7)</f>
        <v>277</v>
      </c>
      <c r="AC22" s="333"/>
      <c r="AD22" s="333"/>
      <c r="AE22" s="333"/>
      <c r="AF22" s="16" t="s">
        <v>73</v>
      </c>
      <c r="AG22" s="333" t="str">
        <f>IF(入力!W7="","",入力!W7)</f>
        <v>0825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50"/>
      <c r="AU22" s="332" t="s">
        <v>47</v>
      </c>
      <c r="AV22" s="333"/>
      <c r="AW22" s="333"/>
      <c r="AX22" s="17" t="s">
        <v>74</v>
      </c>
      <c r="AY22" s="333" t="str">
        <f>IF(入力!AL7="","",入力!AL7)</f>
        <v>04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64" t="s">
        <v>48</v>
      </c>
      <c r="D23" s="323"/>
      <c r="E23" s="323"/>
      <c r="F23" s="323"/>
      <c r="G23" s="365"/>
      <c r="H23" s="345" t="str">
        <f>IF(入力!C8="","",入力!C8&amp;"　"&amp;入力!E8)</f>
        <v>𠮷野　明弘</v>
      </c>
      <c r="I23" s="346"/>
      <c r="J23" s="346"/>
      <c r="K23" s="346"/>
      <c r="L23" s="346"/>
      <c r="M23" s="346"/>
      <c r="N23" s="346"/>
      <c r="O23" s="346"/>
      <c r="P23" s="346"/>
      <c r="Q23" s="347"/>
      <c r="R23" s="323"/>
      <c r="S23" s="323"/>
      <c r="T23" s="329"/>
      <c r="U23" s="330"/>
      <c r="V23" s="331"/>
      <c r="W23" s="348"/>
      <c r="X23" s="348"/>
      <c r="Y23" s="348"/>
      <c r="Z23" s="341" t="str">
        <f>IF(入力!P8="","",入力!P8)</f>
        <v>柏市布施686-4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3"/>
      <c r="AV23" s="323"/>
      <c r="AW23" s="323"/>
      <c r="AX23" s="355" t="str">
        <f>IF(入力!AK8="","",入力!AK8)</f>
        <v>7131</v>
      </c>
      <c r="AY23" s="323"/>
      <c r="AZ23" s="323"/>
      <c r="BA23" s="323"/>
      <c r="BB23" s="19" t="s">
        <v>76</v>
      </c>
      <c r="BC23" s="323" t="str">
        <f>IF(入力!AP8="","",入力!AP8)</f>
        <v>1821</v>
      </c>
      <c r="BD23" s="323"/>
      <c r="BE23" s="323"/>
      <c r="BF23" s="354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イシイ　ユウスケ</v>
      </c>
      <c r="I24" s="333"/>
      <c r="J24" s="333"/>
      <c r="K24" s="333"/>
      <c r="L24" s="333"/>
      <c r="M24" s="333"/>
      <c r="N24" s="333"/>
      <c r="O24" s="333"/>
      <c r="P24" s="333"/>
      <c r="Q24" s="350"/>
      <c r="R24" s="332" t="s">
        <v>45</v>
      </c>
      <c r="S24" s="333"/>
      <c r="T24" s="326">
        <f>IF(入力!AT9="","",入力!AT9)</f>
        <v>40</v>
      </c>
      <c r="U24" s="327"/>
      <c r="V24" s="328"/>
      <c r="W24" s="332" t="s">
        <v>46</v>
      </c>
      <c r="X24" s="332"/>
      <c r="Y24" s="332"/>
      <c r="Z24" s="14" t="s">
        <v>72</v>
      </c>
      <c r="AA24" s="15"/>
      <c r="AB24" s="333" t="str">
        <f>IF(入力!R9="","",入力!R9)</f>
        <v>277</v>
      </c>
      <c r="AC24" s="333"/>
      <c r="AD24" s="333"/>
      <c r="AE24" s="333"/>
      <c r="AF24" s="16" t="s">
        <v>73</v>
      </c>
      <c r="AG24" s="333" t="str">
        <f>IF(入力!W9="","",入力!W9)</f>
        <v>0863</v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50"/>
      <c r="AU24" s="332" t="s">
        <v>47</v>
      </c>
      <c r="AV24" s="333"/>
      <c r="AW24" s="333"/>
      <c r="AX24" s="17" t="s">
        <v>74</v>
      </c>
      <c r="AY24" s="333" t="str">
        <f>IF(入力!AL9="","",入力!AL9)</f>
        <v>04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64" t="s">
        <v>78</v>
      </c>
      <c r="D25" s="323"/>
      <c r="E25" s="323"/>
      <c r="F25" s="323"/>
      <c r="G25" s="365"/>
      <c r="H25" s="345" t="str">
        <f>IF(入力!C10="","",入力!C10&amp;"　"&amp;入力!E10)</f>
        <v>石井　祐介</v>
      </c>
      <c r="I25" s="346"/>
      <c r="J25" s="346"/>
      <c r="K25" s="346"/>
      <c r="L25" s="346"/>
      <c r="M25" s="346"/>
      <c r="N25" s="346"/>
      <c r="O25" s="346"/>
      <c r="P25" s="346"/>
      <c r="Q25" s="347"/>
      <c r="R25" s="323"/>
      <c r="S25" s="323"/>
      <c r="T25" s="329"/>
      <c r="U25" s="330"/>
      <c r="V25" s="331"/>
      <c r="W25" s="348"/>
      <c r="X25" s="348"/>
      <c r="Y25" s="348"/>
      <c r="Z25" s="341" t="str">
        <f>IF(入力!P10="","",入力!P10)</f>
        <v>柏市豊四季678-423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3"/>
      <c r="AV25" s="323"/>
      <c r="AW25" s="323"/>
      <c r="AX25" s="355" t="str">
        <f>IF(入力!AK10="","",入力!AK10)</f>
        <v>7103</v>
      </c>
      <c r="AY25" s="323"/>
      <c r="AZ25" s="323"/>
      <c r="BA25" s="323"/>
      <c r="BB25" s="19" t="s">
        <v>76</v>
      </c>
      <c r="BC25" s="323" t="str">
        <f>IF(入力!AP10="","",入力!AP10)</f>
        <v>0120</v>
      </c>
      <c r="BD25" s="323"/>
      <c r="BE25" s="323"/>
      <c r="BF25" s="354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>バンバ　ノブアキ</v>
      </c>
      <c r="I26" s="333"/>
      <c r="J26" s="333"/>
      <c r="K26" s="333"/>
      <c r="L26" s="333"/>
      <c r="M26" s="333"/>
      <c r="N26" s="333"/>
      <c r="O26" s="333"/>
      <c r="P26" s="333"/>
      <c r="Q26" s="350"/>
      <c r="R26" s="332" t="s">
        <v>45</v>
      </c>
      <c r="S26" s="333"/>
      <c r="T26" s="326">
        <f>IF(入力!AT11="","",入力!AT11)</f>
        <v>47</v>
      </c>
      <c r="U26" s="327"/>
      <c r="V26" s="328"/>
      <c r="W26" s="332" t="s">
        <v>46</v>
      </c>
      <c r="X26" s="332"/>
      <c r="Y26" s="332"/>
      <c r="Z26" s="14" t="s">
        <v>72</v>
      </c>
      <c r="AA26" s="15"/>
      <c r="AB26" s="333" t="str">
        <f>IF(入力!R11="","",入力!R11)</f>
        <v>277</v>
      </c>
      <c r="AC26" s="333"/>
      <c r="AD26" s="333"/>
      <c r="AE26" s="333"/>
      <c r="AF26" s="16" t="s">
        <v>73</v>
      </c>
      <c r="AG26" s="333" t="str">
        <f>IF(入力!W11="","",入力!W11)</f>
        <v>0863</v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50"/>
      <c r="AU26" s="332" t="s">
        <v>47</v>
      </c>
      <c r="AV26" s="333"/>
      <c r="AW26" s="333"/>
      <c r="AX26" s="17" t="s">
        <v>74</v>
      </c>
      <c r="AY26" s="333" t="str">
        <f>IF(入力!AL11="","",入力!AL11)</f>
        <v>04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64" t="s">
        <v>79</v>
      </c>
      <c r="D27" s="323"/>
      <c r="E27" s="323"/>
      <c r="F27" s="323"/>
      <c r="G27" s="365"/>
      <c r="H27" s="345" t="str">
        <f>IF(入力!C12="","",入力!C12&amp;"　"&amp;入力!E12)</f>
        <v>番場　信明</v>
      </c>
      <c r="I27" s="346"/>
      <c r="J27" s="346"/>
      <c r="K27" s="346"/>
      <c r="L27" s="346"/>
      <c r="M27" s="346"/>
      <c r="N27" s="346"/>
      <c r="O27" s="346"/>
      <c r="P27" s="346"/>
      <c r="Q27" s="347"/>
      <c r="R27" s="323"/>
      <c r="S27" s="323"/>
      <c r="T27" s="329"/>
      <c r="U27" s="330"/>
      <c r="V27" s="331"/>
      <c r="W27" s="348"/>
      <c r="X27" s="348"/>
      <c r="Y27" s="348"/>
      <c r="Z27" s="341" t="str">
        <f>IF(入力!P12="","",入力!P12)</f>
        <v>柏市豊四季709-52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3"/>
      <c r="AV27" s="323"/>
      <c r="AW27" s="323"/>
      <c r="AX27" s="355" t="str">
        <f>IF(入力!AK12="","",入力!AK12)</f>
        <v>7103</v>
      </c>
      <c r="AY27" s="323"/>
      <c r="AZ27" s="323"/>
      <c r="BA27" s="323"/>
      <c r="BB27" s="19" t="s">
        <v>76</v>
      </c>
      <c r="BC27" s="323" t="str">
        <f>IF(入力!AP12="","",入力!AP12)</f>
        <v>8968</v>
      </c>
      <c r="BD27" s="323"/>
      <c r="BE27" s="323"/>
      <c r="BF27" s="354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バンバ　ノブアキ</v>
      </c>
      <c r="I28" s="333"/>
      <c r="J28" s="333"/>
      <c r="K28" s="333"/>
      <c r="L28" s="333"/>
      <c r="M28" s="333"/>
      <c r="N28" s="333"/>
      <c r="O28" s="333"/>
      <c r="P28" s="333"/>
      <c r="Q28" s="350"/>
      <c r="R28" s="332" t="s">
        <v>45</v>
      </c>
      <c r="S28" s="333"/>
      <c r="T28" s="326">
        <f>IF(入力!AT15="","",入力!AT15)</f>
        <v>47</v>
      </c>
      <c r="U28" s="327"/>
      <c r="V28" s="328"/>
      <c r="W28" s="332" t="s">
        <v>46</v>
      </c>
      <c r="X28" s="332"/>
      <c r="Y28" s="332"/>
      <c r="Z28" s="14" t="s">
        <v>72</v>
      </c>
      <c r="AA28" s="15"/>
      <c r="AB28" s="333" t="str">
        <f>IF(入力!R15="","",入力!R15)</f>
        <v>277</v>
      </c>
      <c r="AC28" s="333"/>
      <c r="AD28" s="333"/>
      <c r="AE28" s="333"/>
      <c r="AF28" s="16" t="s">
        <v>73</v>
      </c>
      <c r="AG28" s="333" t="str">
        <f>IF(入力!W15="","",入力!W15)</f>
        <v>0863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50"/>
      <c r="AU28" s="332" t="s">
        <v>47</v>
      </c>
      <c r="AV28" s="333"/>
      <c r="AW28" s="333"/>
      <c r="AX28" s="17" t="s">
        <v>74</v>
      </c>
      <c r="AY28" s="333" t="str">
        <f>IF(入力!AL15="","",入力!AL15)</f>
        <v>04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59" t="s">
        <v>49</v>
      </c>
      <c r="D29" s="335"/>
      <c r="E29" s="335"/>
      <c r="F29" s="335"/>
      <c r="G29" s="360"/>
      <c r="H29" s="356" t="str">
        <f>IF(入力!C16="","",入力!C16&amp;"　"&amp;入力!E16)</f>
        <v>番場　信明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5"/>
      <c r="S29" s="335"/>
      <c r="T29" s="351"/>
      <c r="U29" s="352"/>
      <c r="V29" s="353"/>
      <c r="W29" s="349"/>
      <c r="X29" s="349"/>
      <c r="Y29" s="349"/>
      <c r="Z29" s="336" t="str">
        <f>IF(入力!P16="","",入力!P16)</f>
        <v>柏市豊四季709-52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7103</v>
      </c>
      <c r="AY29" s="335"/>
      <c r="AZ29" s="335"/>
      <c r="BA29" s="335"/>
      <c r="BB29" s="73" t="s">
        <v>76</v>
      </c>
      <c r="BC29" s="335" t="str">
        <f>IF(入力!AP16="","",入力!AP16)</f>
        <v>8968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34"/>
    </row>
    <row r="34" spans="3:58" ht="15" customHeight="1">
      <c r="C34" s="283" t="str">
        <f>IF(入力!B25="","",入力!B25)</f>
        <v>➀</v>
      </c>
      <c r="D34" s="284"/>
      <c r="E34" s="285"/>
      <c r="F34" s="289" t="str">
        <f>IF(入力!C26="","",入力!C25&amp;"　"&amp;入力!E25&amp;"
"&amp;入力!C26&amp;"　"&amp;入力!E26)</f>
        <v>アオキ　リサ
青木　理紗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柏市立富勢東小学校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514679018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161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タニグチ　メイ
谷口　芽唯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柏市立富勢東小学校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514679003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145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タニグチ　マイ
谷口　磨唯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柏市立富勢東小学校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514678996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134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タカハシ　モモ
高橋　桃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流山市立向小金小学校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516303531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158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ミナカワ　サキ
皆川　咲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5</v>
      </c>
      <c r="R42" s="296"/>
      <c r="S42" s="297"/>
      <c r="T42" s="301" t="str">
        <f>IF(入力!I33="","",入力!I33)</f>
        <v>柏市立富勢東小学校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514678988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156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ヨシノ　サユリ
𠮷野　早百合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5</v>
      </c>
      <c r="R44" s="296"/>
      <c r="S44" s="297"/>
      <c r="T44" s="301" t="str">
        <f>IF(入力!I35="","",入力!I35)</f>
        <v>柏市立富勢小学校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515672159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154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イノウエ　マウナ
井上　麻海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5</v>
      </c>
      <c r="R46" s="296"/>
      <c r="S46" s="297"/>
      <c r="T46" s="301" t="str">
        <f>IF(入力!I37="","",入力!I37)</f>
        <v>柏市立西原小学校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514679023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148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ホンダ　フミカ
本田　芙美香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5</v>
      </c>
      <c r="R48" s="296"/>
      <c r="S48" s="297"/>
      <c r="T48" s="301" t="str">
        <f>IF(入力!I39="","",入力!I39)</f>
        <v>柏市立富勢東小学校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518031497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143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アオキ　ノア
青木　希綾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5</v>
      </c>
      <c r="R50" s="296"/>
      <c r="S50" s="297"/>
      <c r="T50" s="301" t="str">
        <f>IF(入力!I41="","",入力!I41)</f>
        <v>流山市立八木北小学校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518487485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131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イシイ　ハルヒ
石井　春妃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3</v>
      </c>
      <c r="R52" s="296"/>
      <c r="S52" s="297"/>
      <c r="T52" s="301" t="str">
        <f>IF(入力!I43="","",入力!I43)</f>
        <v>柏市立豊小学校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518031459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131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エンドウ　ユメ
遠藤　由萌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3</v>
      </c>
      <c r="R54" s="296"/>
      <c r="S54" s="297"/>
      <c r="T54" s="301" t="str">
        <f>IF(入力!I45="","",入力!I45)</f>
        <v>柏市立富勢小学校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518193423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137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クワバラ　シオリ
桒原　汐里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2</v>
      </c>
      <c r="R56" s="296"/>
      <c r="S56" s="297"/>
      <c r="T56" s="301" t="str">
        <f>IF(入力!I47="","",入力!I47)</f>
        <v>柏市立富勢東小学校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516969398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132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4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柏ビクトリーエンジェルス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434694367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𠮷野　明弘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515961606</v>
      </c>
      <c r="H7" s="273"/>
      <c r="I7" s="273"/>
      <c r="J7" s="273">
        <f>IF(入力!J7="","",入力!J7)</f>
        <v>291147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石井　祐介</v>
      </c>
      <c r="D9" s="267"/>
      <c r="E9" s="267"/>
      <c r="F9" s="267"/>
      <c r="G9" s="273">
        <f>IF(入力!G9="","",入力!G9)</f>
        <v>518682989</v>
      </c>
      <c r="H9" s="273"/>
      <c r="I9" s="273"/>
      <c r="J9" s="273">
        <f>IF(入力!J9="","",入力!J9)</f>
        <v>304178</v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番場　信明</v>
      </c>
      <c r="D11" s="267"/>
      <c r="E11" s="267"/>
      <c r="F11" s="267"/>
      <c r="G11" s="273">
        <f>IF(入力!G11="","",入力!G11)</f>
        <v>512465424</v>
      </c>
      <c r="H11" s="273"/>
      <c r="I11" s="273"/>
      <c r="J11" s="273">
        <f>IF(入力!J11="","",入力!J11)</f>
        <v>26985</v>
      </c>
      <c r="K11" s="273"/>
      <c r="L11" s="273"/>
      <c r="M11" s="273">
        <f>IF(入力!M11="","",入力!M11)</f>
        <v>428553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番場　信明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柏市豊四季709-52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04-7103-8968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080－5038－851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➀</v>
      </c>
      <c r="C25" s="266" t="str">
        <f>IF(入力!C26="","",入力!C26&amp;"　"&amp;入力!E26)</f>
        <v>青木　理紗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柏市立富勢東小学校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514679018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谷口　芽唯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柏市立富勢東小学校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514679003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谷口　磨唯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柏市立富勢東小学校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514678996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高橋　桃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流山市立向小金小学校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516303531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皆川　咲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柏市立富勢東小学校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514678988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𠮷野　早百合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柏市立富勢小学校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515672159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井上　麻海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柏市立西原小学校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514679023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本田　芙美香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柏市立富勢東小学校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518031497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青木　希綾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流山市立八木北小学校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518487485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石井　春妃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柏市立豊小学校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518031459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遠藤　由萌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柏市立富勢小学校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518193423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桒原　汐里</v>
      </c>
      <c r="D47" s="267"/>
      <c r="E47" s="267"/>
      <c r="F47" s="267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柏市立富勢東小学校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516969398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柏ビクトリーエンジェルス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434694367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𠮷野　明弘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515961606</v>
      </c>
      <c r="H7" s="273"/>
      <c r="I7" s="273"/>
      <c r="J7" s="273">
        <f>IF(入力!J7="","",入力!J7)</f>
        <v>291147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石井　祐介</v>
      </c>
      <c r="D9" s="267"/>
      <c r="E9" s="267"/>
      <c r="F9" s="267"/>
      <c r="G9" s="273">
        <f>IF(入力!G9="","",入力!G9)</f>
        <v>518682989</v>
      </c>
      <c r="H9" s="273"/>
      <c r="I9" s="273"/>
      <c r="J9" s="273">
        <f>IF(入力!J9="","",入力!J9)</f>
        <v>304178</v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番場　信明</v>
      </c>
      <c r="D11" s="267"/>
      <c r="E11" s="267"/>
      <c r="F11" s="267"/>
      <c r="G11" s="273">
        <f>IF(入力!G11="","",入力!G11)</f>
        <v>512465424</v>
      </c>
      <c r="H11" s="273"/>
      <c r="I11" s="273"/>
      <c r="J11" s="273">
        <f>IF(入力!J11="","",入力!J11)</f>
        <v>26985</v>
      </c>
      <c r="K11" s="273"/>
      <c r="L11" s="273"/>
      <c r="M11" s="273">
        <f>IF(入力!M11="","",入力!M11)</f>
        <v>428553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番場　信明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柏市豊四季709-52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04-7103-8968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080－5038－851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➀</v>
      </c>
      <c r="C25" s="266" t="str">
        <f>IF(入力!C26="","",入力!C26&amp;"　"&amp;入力!E26)</f>
        <v>青木　理紗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柏市立富勢東小学校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514679018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谷口　芽唯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柏市立富勢東小学校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514679003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谷口　磨唯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柏市立富勢東小学校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514678996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高橋　桃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流山市立向小金小学校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516303531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皆川　咲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柏市立富勢東小学校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514678988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𠮷野　早百合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柏市立富勢小学校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515672159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井上　麻海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柏市立西原小学校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514679023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本田　芙美香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柏市立富勢東小学校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518031497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青木　希綾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流山市立八木北小学校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518487485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石井　春妃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柏市立豊小学校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518031459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遠藤　由萌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柏市立富勢小学校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518193423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桒原　汐里</v>
      </c>
      <c r="D47" s="267"/>
      <c r="E47" s="267"/>
      <c r="F47" s="267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柏市立富勢東小学校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516969398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11</v>
      </c>
      <c r="J5" s="445" t="str">
        <f>IF(入力!A55="","",入力!A55)</f>
        <v>日頃の練習の成果を出せるよう、チーム一丸となって頑張ります。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21007</v>
      </c>
      <c r="B7" s="33" t="str">
        <f>IF(入力!C3="","",入力!C3)</f>
        <v>柏ビクトリーエンジェルス</v>
      </c>
      <c r="C7" s="33" t="str">
        <f>IF(入力!C2="","",入力!C2)</f>
        <v>カシワビクトリーエンジェルス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我孫子</v>
      </c>
      <c r="T7" s="33"/>
      <c r="U7" s="33">
        <f>IF(入力!C4="","",入力!C4)</f>
        <v>434694367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𠮷野</v>
      </c>
      <c r="D16" s="33" t="str">
        <f>IF(入力!E8="","",入力!E8)</f>
        <v>明弘</v>
      </c>
      <c r="E16" s="33" t="str">
        <f>IF(入力!C7="","",入力!C7)</f>
        <v>ヨシノ</v>
      </c>
      <c r="F16" s="33" t="str">
        <f>IF(入力!E7="","",入力!E7)</f>
        <v>アキヒロ</v>
      </c>
      <c r="G16" s="33">
        <f>IF(入力!G7="","",入力!G7)</f>
        <v>515961606</v>
      </c>
      <c r="H16" s="33">
        <f>IF(入力!J7="","",入力!J7)</f>
        <v>291147</v>
      </c>
      <c r="I16" s="33" t="str">
        <f>IF(入力!M7="","",入力!M7)</f>
        <v/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0825</v>
      </c>
      <c r="T16" s="33" t="str">
        <f>IF(入力!P8="","",入力!P8)</f>
        <v>柏市布施686-4</v>
      </c>
      <c r="U16" s="33" t="str">
        <f>IF(入力!AL7="","",入力!AL7)</f>
        <v>04</v>
      </c>
      <c r="V16" s="33" t="str">
        <f>IF(入力!AK8="","",入力!AK8)</f>
        <v>7131</v>
      </c>
      <c r="W16" s="33" t="str">
        <f>IF(入力!AP8="","",入力!AP8)</f>
        <v>1821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石井</v>
      </c>
      <c r="D17" s="33" t="str">
        <f>IF(入力!E10="","",入力!E10)</f>
        <v>祐介</v>
      </c>
      <c r="E17" s="33" t="str">
        <f>IF(入力!C9="","",入力!C9)</f>
        <v>イシイ</v>
      </c>
      <c r="F17" s="33" t="str">
        <f>IF(入力!E9="","",入力!E9)</f>
        <v>ユウスケ</v>
      </c>
      <c r="G17" s="33">
        <f>IF(入力!G9="","",入力!G9)</f>
        <v>518682989</v>
      </c>
      <c r="H17" s="33">
        <f>IF(入力!J9="","",入力!J9)</f>
        <v>304178</v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277</v>
      </c>
      <c r="S17" s="33" t="str">
        <f>IF(入力!W9="","",入力!W9)</f>
        <v>0863</v>
      </c>
      <c r="T17" s="33" t="str">
        <f>IF(入力!P10="","",入力!P10)</f>
        <v>柏市豊四季678-423</v>
      </c>
      <c r="U17" s="33" t="str">
        <f>IF(入力!AL9="","",入力!AL9)</f>
        <v>04</v>
      </c>
      <c r="V17" s="33" t="str">
        <f>IF(入力!AK10="","",入力!AK10)</f>
        <v>7103</v>
      </c>
      <c r="W17" s="33" t="str">
        <f>IF(入力!AP10="","",入力!AP10)</f>
        <v>0120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番場</v>
      </c>
      <c r="D20" s="33" t="str">
        <f>IF(入力!E12="","",入力!E12)</f>
        <v>信明</v>
      </c>
      <c r="E20" s="33" t="str">
        <f>IF(入力!C11="","",入力!C11)</f>
        <v>バンバ</v>
      </c>
      <c r="F20" s="33" t="str">
        <f>IF(入力!E11="","",入力!E11)</f>
        <v>ノブアキ</v>
      </c>
      <c r="G20" s="33">
        <f>IF(入力!G11="","",入力!G11)</f>
        <v>512465424</v>
      </c>
      <c r="H20" s="33">
        <f>IF(入力!J11="","",入力!J11)</f>
        <v>26985</v>
      </c>
      <c r="I20" s="33">
        <f>IF(入力!M11="","",入力!M11)</f>
        <v>428553</v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277</v>
      </c>
      <c r="S20" s="33" t="str">
        <f>IF(入力!W11="","",入力!W11)</f>
        <v>0863</v>
      </c>
      <c r="T20" s="33" t="str">
        <f>IF(入力!P12="","",入力!P12)</f>
        <v>柏市豊四季709-52</v>
      </c>
      <c r="U20" s="33" t="str">
        <f>IF(入力!AL11="","",入力!AL11)</f>
        <v>04</v>
      </c>
      <c r="V20" s="33" t="str">
        <f>IF(入力!AK12="","",入力!AK12)</f>
        <v>7103</v>
      </c>
      <c r="W20" s="33" t="str">
        <f>IF(入力!AP12="","",入力!AP12)</f>
        <v>8968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番場</v>
      </c>
      <c r="D22" s="33" t="str">
        <f>IF(入力!E16="","",入力!E16)</f>
        <v>信明</v>
      </c>
      <c r="E22" s="33" t="str">
        <f>IF(入力!C15="","",入力!C15)</f>
        <v>バンバ</v>
      </c>
      <c r="F22" s="33" t="str">
        <f>IF(入力!E15="","",入力!E15)</f>
        <v>ノブアキ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 t="str">
        <f>IF(入力!C21="","",入力!C21)</f>
        <v>080</v>
      </c>
      <c r="O22" s="33">
        <f>IF(入力!E21="","",入力!E21)</f>
        <v>5038</v>
      </c>
      <c r="P22" s="33">
        <f>IF(入力!G21="","",入力!G21)</f>
        <v>851</v>
      </c>
      <c r="Q22" s="33"/>
      <c r="R22" s="33" t="str">
        <f>IF(入力!R15="","",入力!R15)</f>
        <v>277</v>
      </c>
      <c r="S22" s="33" t="str">
        <f>IF(入力!W15="","",入力!W15)</f>
        <v>0863</v>
      </c>
      <c r="T22" s="33" t="str">
        <f>IF(入力!P16="","",入力!P16)</f>
        <v>柏市豊四季709-52</v>
      </c>
      <c r="U22" s="33" t="str">
        <f>IF(入力!AL15="","",入力!AL15)</f>
        <v>04</v>
      </c>
      <c r="V22" s="33" t="str">
        <f>IF(入力!AK16="","",入力!AK16)</f>
        <v>7103</v>
      </c>
      <c r="W22" s="33" t="str">
        <f>IF(入力!AP16="","",入力!AP16)</f>
        <v>8968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青木</v>
      </c>
      <c r="D24" s="75" t="str">
        <f>VLOOKUP($B$51,$A$53:$F$352,4)</f>
        <v>理紗</v>
      </c>
      <c r="E24" s="75" t="str">
        <f>VLOOKUP($B$51,$A$53:$F$352,5)</f>
        <v>アオキ</v>
      </c>
      <c r="F24" s="75" t="str">
        <f>VLOOKUP($B$51,$A$53:$F$352,6)</f>
        <v>リサ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➀</v>
      </c>
      <c r="C53" s="33" t="str">
        <f>IF(入力!C26="","",入力!C26)</f>
        <v>青木</v>
      </c>
      <c r="D53" s="33" t="str">
        <f>IF(入力!E26="","",入力!E26)</f>
        <v>理紗</v>
      </c>
      <c r="E53" s="33" t="str">
        <f>IF(入力!C25="","",入力!C25)</f>
        <v>アオキ</v>
      </c>
      <c r="F53" s="33" t="str">
        <f>IF(入力!E25="","",入力!E25)</f>
        <v>リサ</v>
      </c>
      <c r="G53" s="33">
        <f>IF(入力!M25="","",入力!M25)</f>
        <v>514679018</v>
      </c>
      <c r="H53" s="33" t="str">
        <f>IF(入力!I25="","",入力!I25)</f>
        <v>柏市立富勢東小学校</v>
      </c>
      <c r="I53" s="33">
        <f>IF(入力!G25="","",入力!G25)</f>
        <v>6</v>
      </c>
      <c r="J53" s="33">
        <f>IF(入力!P25="","",入力!P25)</f>
        <v>161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谷口</v>
      </c>
      <c r="D54" s="33" t="str">
        <f>IF(入力!E28="","",入力!E28)</f>
        <v>芽唯</v>
      </c>
      <c r="E54" s="33" t="str">
        <f>IF(入力!C27="","",入力!C27)</f>
        <v>タニグチ</v>
      </c>
      <c r="F54" s="33" t="str">
        <f>IF(入力!E27="","",入力!E27)</f>
        <v>メイ</v>
      </c>
      <c r="G54" s="33">
        <f>IF(入力!M27="","",入力!M27)</f>
        <v>514679003</v>
      </c>
      <c r="H54" s="33" t="str">
        <f>IF(入力!I27="","",入力!I27)</f>
        <v>柏市立富勢東小学校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谷口</v>
      </c>
      <c r="D55" s="33" t="str">
        <f>IF(入力!E30="","",入力!E30)</f>
        <v>磨唯</v>
      </c>
      <c r="E55" s="33" t="str">
        <f>IF(入力!C29="","",入力!C29)</f>
        <v>タニグチ</v>
      </c>
      <c r="F55" s="33" t="str">
        <f>IF(入力!E29="","",入力!E29)</f>
        <v>マイ</v>
      </c>
      <c r="G55" s="33">
        <f>IF(入力!M29="","",入力!M29)</f>
        <v>514678996</v>
      </c>
      <c r="H55" s="33" t="str">
        <f>IF(入力!I29="","",入力!I29)</f>
        <v>柏市立富勢東小学校</v>
      </c>
      <c r="I55" s="33">
        <f>IF(入力!G29="","",入力!G29)</f>
        <v>6</v>
      </c>
      <c r="J55" s="33">
        <f>IF(入力!P29="","",入力!P29)</f>
        <v>134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高橋</v>
      </c>
      <c r="D56" s="33" t="str">
        <f>IF(入力!E32="","",入力!E32)</f>
        <v>桃</v>
      </c>
      <c r="E56" s="33" t="str">
        <f>IF(入力!C31="","",入力!C31)</f>
        <v>タカハシ</v>
      </c>
      <c r="F56" s="33" t="str">
        <f>IF(入力!E31="","",入力!E31)</f>
        <v>モモ</v>
      </c>
      <c r="G56" s="33">
        <f>IF(入力!M31="","",入力!M31)</f>
        <v>516303531</v>
      </c>
      <c r="H56" s="33" t="str">
        <f>IF(入力!I31="","",入力!I31)</f>
        <v>流山市立向小金小学校</v>
      </c>
      <c r="I56" s="33">
        <f>IF(入力!G31="","",入力!G31)</f>
        <v>6</v>
      </c>
      <c r="J56" s="33">
        <f>IF(入力!P31="","",入力!P31)</f>
        <v>158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皆川</v>
      </c>
      <c r="D57" s="33" t="str">
        <f>IF(入力!E34="","",入力!E34)</f>
        <v>咲</v>
      </c>
      <c r="E57" s="33" t="str">
        <f>IF(入力!C33="","",入力!C33)</f>
        <v>ミナカワ</v>
      </c>
      <c r="F57" s="33" t="str">
        <f>IF(入力!E33="","",入力!E33)</f>
        <v>サキ</v>
      </c>
      <c r="G57" s="33">
        <f>IF(入力!M33="","",入力!M33)</f>
        <v>514678988</v>
      </c>
      <c r="H57" s="33" t="str">
        <f>IF(入力!I33="","",入力!I33)</f>
        <v>柏市立富勢東小学校</v>
      </c>
      <c r="I57" s="33">
        <f>IF(入力!G33="","",入力!G33)</f>
        <v>5</v>
      </c>
      <c r="J57" s="33">
        <f>IF(入力!P33="","",入力!P33)</f>
        <v>156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𠮷野</v>
      </c>
      <c r="D58" s="33" t="str">
        <f>IF(入力!E36="","",入力!E36)</f>
        <v>早百合</v>
      </c>
      <c r="E58" s="33" t="str">
        <f>IF(入力!C35="","",入力!C35)</f>
        <v>ヨシノ</v>
      </c>
      <c r="F58" s="33" t="str">
        <f>IF(入力!E35="","",入力!E35)</f>
        <v>サユリ</v>
      </c>
      <c r="G58" s="33">
        <f>IF(入力!M35="","",入力!M35)</f>
        <v>515672159</v>
      </c>
      <c r="H58" s="33" t="str">
        <f>IF(入力!I35="","",入力!I35)</f>
        <v>柏市立富勢小学校</v>
      </c>
      <c r="I58" s="33">
        <f>IF(入力!G35="","",入力!G35)</f>
        <v>5</v>
      </c>
      <c r="J58" s="33">
        <f>IF(入力!P35="","",入力!P35)</f>
        <v>154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井上</v>
      </c>
      <c r="D59" s="33" t="str">
        <f>IF(入力!E38="","",入力!E38)</f>
        <v>麻海</v>
      </c>
      <c r="E59" s="33" t="str">
        <f>IF(入力!C37="","",入力!C37)</f>
        <v>イノウエ</v>
      </c>
      <c r="F59" s="33" t="str">
        <f>IF(入力!E37="","",入力!E37)</f>
        <v>マウナ</v>
      </c>
      <c r="G59" s="33">
        <f>IF(入力!M37="","",入力!M37)</f>
        <v>514679023</v>
      </c>
      <c r="H59" s="33" t="str">
        <f>IF(入力!I37="","",入力!I37)</f>
        <v>柏市立西原小学校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本田</v>
      </c>
      <c r="D60" s="33" t="str">
        <f>IF(入力!E40="","",入力!E40)</f>
        <v>芙美香</v>
      </c>
      <c r="E60" s="33" t="str">
        <f>IF(入力!C39="","",入力!C39)</f>
        <v>ホンダ</v>
      </c>
      <c r="F60" s="33" t="str">
        <f>IF(入力!E39="","",入力!E39)</f>
        <v>フミカ</v>
      </c>
      <c r="G60" s="33">
        <f>IF(入力!M39="","",入力!M39)</f>
        <v>518031497</v>
      </c>
      <c r="H60" s="33" t="str">
        <f>IF(入力!I39="","",入力!I39)</f>
        <v>柏市立富勢東小学校</v>
      </c>
      <c r="I60" s="33">
        <f>IF(入力!G39="","",入力!G39)</f>
        <v>5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青木</v>
      </c>
      <c r="D61" s="33" t="str">
        <f>IF(入力!E42="","",入力!E42)</f>
        <v>希綾</v>
      </c>
      <c r="E61" s="33" t="str">
        <f>IF(入力!C41="","",入力!C41)</f>
        <v>アオキ</v>
      </c>
      <c r="F61" s="33" t="str">
        <f>IF(入力!E41="","",入力!E41)</f>
        <v>ノア</v>
      </c>
      <c r="G61" s="33">
        <f>IF(入力!M41="","",入力!M41)</f>
        <v>518487485</v>
      </c>
      <c r="H61" s="33" t="str">
        <f>IF(入力!I41="","",入力!I41)</f>
        <v>流山市立八木北小学校</v>
      </c>
      <c r="I61" s="33">
        <f>IF(入力!G41="","",入力!G41)</f>
        <v>5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石井</v>
      </c>
      <c r="D62" s="33" t="str">
        <f>IF(入力!E44="","",入力!E44)</f>
        <v>春妃</v>
      </c>
      <c r="E62" s="33" t="str">
        <f>IF(入力!C43="","",入力!C43)</f>
        <v>イシイ</v>
      </c>
      <c r="F62" s="33" t="str">
        <f>IF(入力!E43="","",入力!E43)</f>
        <v>ハルヒ</v>
      </c>
      <c r="G62" s="33">
        <f>IF(入力!M43="","",入力!M43)</f>
        <v>518031459</v>
      </c>
      <c r="H62" s="33" t="str">
        <f>IF(入力!I43="","",入力!I43)</f>
        <v>柏市立豊小学校</v>
      </c>
      <c r="I62" s="33">
        <f>IF(入力!G43="","",入力!G43)</f>
        <v>3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遠藤</v>
      </c>
      <c r="D63" s="33" t="str">
        <f>IF(入力!E46="","",入力!E46)</f>
        <v>由萌</v>
      </c>
      <c r="E63" s="33" t="str">
        <f>IF(入力!C45="","",入力!C45)</f>
        <v>エンドウ</v>
      </c>
      <c r="F63" s="33" t="str">
        <f>IF(入力!E45="","",入力!E45)</f>
        <v>ユメ</v>
      </c>
      <c r="G63" s="33">
        <f>IF(入力!M45="","",入力!M45)</f>
        <v>518193423</v>
      </c>
      <c r="H63" s="33" t="str">
        <f>IF(入力!I45="","",入力!I45)</f>
        <v>柏市立富勢小学校</v>
      </c>
      <c r="I63" s="33">
        <f>IF(入力!G45="","",入力!G45)</f>
        <v>3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桒原</v>
      </c>
      <c r="D64" s="33" t="str">
        <f>IF(入力!E48="","",入力!E48)</f>
        <v>汐里</v>
      </c>
      <c r="E64" s="33" t="str">
        <f>IF(入力!C47="","",入力!C47)</f>
        <v>クワバラ</v>
      </c>
      <c r="F64" s="33" t="str">
        <f>IF(入力!E47="","",入力!E47)</f>
        <v>シオリ</v>
      </c>
      <c r="G64" s="33">
        <f>IF(入力!M47="","",入力!M47)</f>
        <v>516969398</v>
      </c>
      <c r="H64" s="33" t="str">
        <f>IF(入力!I47="","",入力!I47)</f>
        <v>柏市立富勢東小学校</v>
      </c>
      <c r="I64" s="33">
        <f>IF(入力!G47="","",入力!G47)</f>
        <v>2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2018-09-28T20:08:21Z</dcterms:modified>
</cp:coreProperties>
</file>