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<sst xmlns="http://schemas.openxmlformats.org/spreadsheetml/2006/main" count="430" uniqueCount="290">
  <si>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</si>
  <si>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</si>
  <si>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</si>
  <si>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</si>
  <si>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</si>
  <si>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</si>
  <si>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</si>
  <si>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</si>
  <si>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</si>
  <si>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</si>
  <si>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</si>
  <si>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</si>
  <si>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</si>
  <si>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</si>
  <si>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</si>
  <si>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</si>
  <si>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</si>
  <si>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</si>
  <si>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</si>
  <si>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</si>
  <si>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</si>
  <si>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</si>
  <si>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</si>
  <si>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</si>
  <si>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</si>
  <si>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</si>
  <si>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</si>
  <si>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</si>
  <si>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</si>
  <si>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</si>
  <si>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</si>
  <si>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</si>
  <si>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</si>
  <si>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</si>
  <si>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</si>
  <si>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</si>
  <si>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</si>
  <si>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</si>
  <si>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</si>
  <si>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</si>
  <si>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</si>
  <si>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</si>
  <si>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</si>
  <si>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</si>
  <si>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</si>
  <si>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</si>
  <si>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</si>
  <si>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</si>
  <si>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</si>
  <si>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</si>
  <si>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</si>
  <si>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</si>
  <si>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</si>
  <si>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</si>
  <si>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</si>
  <si>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</si>
  <si>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</si>
  <si>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</si>
  <si>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</si>
  <si>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</si>
  <si>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</si>
  <si>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</si>
  <si>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</si>
  <si>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</si>
  <si>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</si>
  <si>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</si>
  <si>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</si>
  <si>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</si>
  <si>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</si>
  <si>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</si>
  <si>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</si>
  <si>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</si>
  <si>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</si>
  <si>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</si>
  <si>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</si>
  <si>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</si>
  <si>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</si>
  <si>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</si>
  <si>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</si>
  <si>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</si>
  <si>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</si>
  <si>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</si>
  <si>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</si>
  <si>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</si>
  <si>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</si>
  <si>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</si>
  <si>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</si>
  <si>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</si>
  <si>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</si>
  <si>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</si>
  <si>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</si>
  <si>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</si>
  <si>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</si>
  <si>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</si>
  <si>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</si>
  <si>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</si>
  <si>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</si>
  <si>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</si>
  <si>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</si>
  <si>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</si>
  <si>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</si>
  <si>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</si>
  <si>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</si>
  <si>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</si>
  <si>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</si>
  <si>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</si>
  <si>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</si>
  <si>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</si>
  <si>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</si>
  <si>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</si>
  <si>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</si>
  <si>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</si>
  <si>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</si>
  <si>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</si>
  <si>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</si>
  <si>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</si>
  <si>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</si>
  <si>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</si>
  <si>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</si>
  <si>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</si>
  <si>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</si>
  <si>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</si>
  <si>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</si>
  <si>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</si>
  <si>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</si>
  <si>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</si>
  <si>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</si>
  <si>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</si>
  <si>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</si>
  <si>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</si>
  <si>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</si>
  <si>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</si>
  <si>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</si>
  <si>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</si>
  <si>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</si>
  <si>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</si>
  <si>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</si>
  <si>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</si>
  <si>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</si>
  <si>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</si>
  <si>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</si>
  <si>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</si>
  <si>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</si>
  <si>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</si>
  <si>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</si>
  <si>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</si>
  <si>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</si>
  <si>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</si>
  <si>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</si>
  <si>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</si>
  <si>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</si>
  <si>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</si>
  <si>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</si>
  <si>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</si>
  <si>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</si>
  <si>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</si>
  <si>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</si>
  <si>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</si>
  <si>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</si>
  <si>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</si>
  <si>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</si>
  <si>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</si>
  <si>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</si>
  <si>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</si>
  <si>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</si>
  <si>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</si>
  <si>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</si>
  <si>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</si>
  <si>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</si>
  <si>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</si>
  <si>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</si>
  <si>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</si>
  <si>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</si>
  <si>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</si>
  <si>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</si>
  <si>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</si>
  <si>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</si>
  <si>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</si>
  <si>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</si>
  <si>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</si>
  <si>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</si>
  <si>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</si>
  <si>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</si>
  <si>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</si>
  <si>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</si>
  <si>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</si>
  <si>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</si>
  <si>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</si>
  <si>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</si>
  <si>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</si>
  <si>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</si>
  <si>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</si>
  <si>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</si>
  <si>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</si>
  <si>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</si>
  <si>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</si>
  <si>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</si>
  <si>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</si>
  <si>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</si>
  <si>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</si>
  <si>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</si>
  <si>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</si>
  <si>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</si>
  <si>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1">
      <t>キタ</t>
    </rPh>
    <rPh sb="1" eb="2">
      <t>カシワ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</si>
  <si>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</si>
  <si>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</si>
  <si>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</si>
  <si>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</si>
  <si>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ﾖｼﾉ</t>
    <phoneticPr fontId="2"/>
  </si>
  <si>
    <t>𠮷野</t>
    <rPh sb="0" eb="3">
      <t>ヨシノ</t>
    </rPh>
    <phoneticPr fontId="2"/>
  </si>
  <si>
    <t>ｱｷﾋﾛ</t>
    <phoneticPr fontId="2"/>
  </si>
  <si>
    <t>明弘</t>
    <rPh sb="0" eb="2">
      <t>アキヒロ</t>
    </rPh>
    <phoneticPr fontId="2"/>
  </si>
  <si>
    <t>ｲｼｲ</t>
    <phoneticPr fontId="2"/>
  </si>
  <si>
    <t>石井</t>
    <rPh sb="0" eb="2">
      <t>イシイ</t>
    </rPh>
    <phoneticPr fontId="2"/>
  </si>
  <si>
    <t>ﾕｳｽｹ</t>
    <phoneticPr fontId="2"/>
  </si>
  <si>
    <t>祐介</t>
    <rPh sb="0" eb="2">
      <t>ユウスケ</t>
    </rPh>
    <phoneticPr fontId="2"/>
  </si>
  <si>
    <t>277</t>
    <phoneticPr fontId="2"/>
  </si>
  <si>
    <t>0863</t>
    <phoneticPr fontId="2"/>
  </si>
  <si>
    <t>0863</t>
    <phoneticPr fontId="2"/>
  </si>
  <si>
    <t>04</t>
    <phoneticPr fontId="2"/>
  </si>
  <si>
    <t>04</t>
    <phoneticPr fontId="2"/>
  </si>
  <si>
    <t>04</t>
    <phoneticPr fontId="2"/>
  </si>
  <si>
    <t>7103</t>
    <phoneticPr fontId="2"/>
  </si>
  <si>
    <t>8968</t>
    <phoneticPr fontId="2"/>
  </si>
  <si>
    <t>柏市豊四季709-52</t>
    <rPh sb="0" eb="2">
      <t>カシワシ</t>
    </rPh>
    <rPh sb="2" eb="5">
      <t>トヨシキ</t>
    </rPh>
    <phoneticPr fontId="2"/>
  </si>
  <si>
    <t>柏市豊四季678-423</t>
    <rPh sb="0" eb="2">
      <t>カシワシ</t>
    </rPh>
    <rPh sb="2" eb="5">
      <t>トヨシキ</t>
    </rPh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</si>
  <si>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</si>
  <si>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</si>
  <si>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7131</t>
    <phoneticPr fontId="2"/>
  </si>
  <si>
    <t>1821</t>
    <phoneticPr fontId="2"/>
  </si>
  <si>
    <t>0120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</si>
  <si>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</si>
  <si>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</si>
  <si>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</si>
  <si>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</si>
  <si>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①</t>
    <phoneticPr fontId="2"/>
  </si>
  <si>
    <t>ﾐﾅｶﾜ</t>
    <phoneticPr fontId="2"/>
  </si>
  <si>
    <t>皆川</t>
    <rPh sb="0" eb="2">
      <t>ミナカワ</t>
    </rPh>
    <phoneticPr fontId="2"/>
  </si>
  <si>
    <t>ｻｷ</t>
    <phoneticPr fontId="2"/>
  </si>
  <si>
    <t>咲</t>
    <rPh sb="0" eb="1">
      <t>サキ</t>
    </rPh>
    <phoneticPr fontId="2"/>
  </si>
  <si>
    <t>ｻﾕﾘ</t>
    <phoneticPr fontId="2"/>
  </si>
  <si>
    <t>早百合</t>
    <rPh sb="0" eb="3">
      <t>サユリ</t>
    </rPh>
    <phoneticPr fontId="2"/>
  </si>
  <si>
    <t>ﾖｼﾀﾞ</t>
    <phoneticPr fontId="2"/>
  </si>
  <si>
    <t>吉田</t>
    <rPh sb="0" eb="2">
      <t>ヨシダ</t>
    </rPh>
    <phoneticPr fontId="2"/>
  </si>
  <si>
    <t>ｼﾞｭﾉ</t>
    <phoneticPr fontId="2"/>
  </si>
  <si>
    <t>樹乃</t>
    <rPh sb="0" eb="1">
      <t>ジュ</t>
    </rPh>
    <rPh sb="1" eb="2">
      <t>ノ</t>
    </rPh>
    <phoneticPr fontId="2"/>
  </si>
  <si>
    <t>ﾖｼﾊﾗ</t>
    <phoneticPr fontId="2"/>
  </si>
  <si>
    <t>𠮷原</t>
    <rPh sb="0" eb="3">
      <t>ヨシハラ</t>
    </rPh>
    <phoneticPr fontId="2"/>
  </si>
  <si>
    <t>ｶｴﾃﾞ</t>
    <phoneticPr fontId="2"/>
  </si>
  <si>
    <t>楓</t>
    <rPh sb="0" eb="1">
      <t>カエデ</t>
    </rPh>
    <phoneticPr fontId="2"/>
  </si>
  <si>
    <t>ｲﾉｳｴ</t>
    <phoneticPr fontId="2"/>
  </si>
  <si>
    <t>井上</t>
    <rPh sb="0" eb="2">
      <t>イノウエ</t>
    </rPh>
    <phoneticPr fontId="2"/>
  </si>
  <si>
    <t>ﾏｳﾅ</t>
    <phoneticPr fontId="2"/>
  </si>
  <si>
    <t>麻海</t>
    <rPh sb="0" eb="1">
      <t>マ</t>
    </rPh>
    <rPh sb="1" eb="2">
      <t>ウミ</t>
    </rPh>
    <phoneticPr fontId="2"/>
  </si>
  <si>
    <t>ﾎﾝﾀﾞ</t>
    <phoneticPr fontId="2"/>
  </si>
  <si>
    <t>本田</t>
    <rPh sb="0" eb="2">
      <t>ホンダ</t>
    </rPh>
    <phoneticPr fontId="2"/>
  </si>
  <si>
    <t>ﾌﾐｶ</t>
    <phoneticPr fontId="2"/>
  </si>
  <si>
    <t>芙美香</t>
    <rPh sb="0" eb="2">
      <t>フミ</t>
    </rPh>
    <rPh sb="2" eb="3">
      <t>カオリ</t>
    </rPh>
    <phoneticPr fontId="2"/>
  </si>
  <si>
    <t>ﾎﾉｶ</t>
    <phoneticPr fontId="2"/>
  </si>
  <si>
    <t>ｻﾄｳ</t>
    <phoneticPr fontId="2"/>
  </si>
  <si>
    <t>佐藤</t>
    <rPh sb="0" eb="2">
      <t>サトウ</t>
    </rPh>
    <phoneticPr fontId="2"/>
  </si>
  <si>
    <t>穂花</t>
    <rPh sb="0" eb="1">
      <t>ホ</t>
    </rPh>
    <rPh sb="1" eb="2">
      <t>ハナ</t>
    </rPh>
    <phoneticPr fontId="2"/>
  </si>
  <si>
    <t>ｲｼｲ</t>
    <phoneticPr fontId="2"/>
  </si>
  <si>
    <t>ﾊﾙﾋ</t>
    <phoneticPr fontId="2"/>
  </si>
  <si>
    <t>春妃</t>
    <rPh sb="0" eb="1">
      <t>ハル</t>
    </rPh>
    <rPh sb="1" eb="2">
      <t>キサキ</t>
    </rPh>
    <phoneticPr fontId="2"/>
  </si>
  <si>
    <t>ｴﾝﾄﾞｳ</t>
    <phoneticPr fontId="2"/>
  </si>
  <si>
    <t>遠藤</t>
    <rPh sb="0" eb="2">
      <t>エンドウ</t>
    </rPh>
    <phoneticPr fontId="2"/>
  </si>
  <si>
    <t>ﾕﾒ</t>
    <phoneticPr fontId="2"/>
  </si>
  <si>
    <t>由萌</t>
    <rPh sb="0" eb="1">
      <t>ユウ</t>
    </rPh>
    <rPh sb="1" eb="2">
      <t>モ</t>
    </rPh>
    <phoneticPr fontId="2"/>
  </si>
  <si>
    <t>ｸﾜﾊﾞﾗ</t>
    <phoneticPr fontId="2"/>
  </si>
  <si>
    <t>桒原</t>
    <rPh sb="0" eb="2">
      <t>クワバラ</t>
    </rPh>
    <phoneticPr fontId="2"/>
  </si>
  <si>
    <t>ｼｵﾘ</t>
    <phoneticPr fontId="2"/>
  </si>
  <si>
    <t>汐里</t>
    <rPh sb="0" eb="2">
      <t>シオリ</t>
    </rPh>
    <phoneticPr fontId="2"/>
  </si>
  <si>
    <t>凛</t>
    <rPh sb="0" eb="1">
      <t>リン</t>
    </rPh>
    <phoneticPr fontId="2"/>
  </si>
  <si>
    <t>柏市立富勢東小学校</t>
    <rPh sb="0" eb="3">
      <t>カシワシリツ</t>
    </rPh>
    <rPh sb="3" eb="9">
      <t>トミセヒガシショウガッコウ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</si>
  <si>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</si>
  <si>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柏市立豊小学校</t>
    <rPh sb="0" eb="3">
      <t>カシワシリツ</t>
    </rPh>
    <rPh sb="3" eb="7">
      <t>ユタカショウガッコウ</t>
    </rPh>
    <phoneticPr fontId="2"/>
  </si>
  <si>
    <t>柏市立豊小学校</t>
    <rPh sb="0" eb="7">
      <t>カシワシリツユタカショウガッコウ</t>
    </rPh>
    <phoneticPr fontId="2"/>
  </si>
  <si>
    <t>柏市立西原小学校</t>
    <rPh sb="0" eb="3">
      <t>カシワシリツ</t>
    </rPh>
    <rPh sb="3" eb="8">
      <t>ニシハラショウガッコウ</t>
    </rPh>
    <phoneticPr fontId="2"/>
  </si>
  <si>
    <t>柏市立西原小学校</t>
    <rPh sb="0" eb="8">
      <t>カシワシリツニシハラショウガッコウ</t>
    </rPh>
    <phoneticPr fontId="2"/>
  </si>
  <si>
    <t>我孫子市立湖北台西小学校</t>
    <rPh sb="0" eb="12">
      <t>アビコシリツコホクダイニシショウガッコウ</t>
    </rPh>
    <phoneticPr fontId="2"/>
  </si>
  <si>
    <t>ｶｼﾜﾋﾞｸﾄﾘｰｴﾝｼﾞｪﾙｽ</t>
    <phoneticPr fontId="2"/>
  </si>
  <si>
    <t>ﾖｼﾊﾗ</t>
  </si>
  <si>
    <t>ﾘﾝ</t>
  </si>
  <si>
    <t>ﾔﾏﾓﾄ</t>
    <phoneticPr fontId="2"/>
  </si>
  <si>
    <t>山本</t>
    <rPh sb="0" eb="2">
      <t>ヤマモト</t>
    </rPh>
    <phoneticPr fontId="2"/>
  </si>
  <si>
    <t>ｶﾝﾅ</t>
    <phoneticPr fontId="2"/>
  </si>
  <si>
    <t>栞名</t>
    <rPh sb="0" eb="1">
      <t>シオリ</t>
    </rPh>
    <rPh sb="1" eb="2">
      <t>ナ</t>
    </rPh>
    <phoneticPr fontId="2"/>
  </si>
  <si>
    <t>柏市立田中北学校</t>
    <rPh sb="0" eb="2">
      <t>カシワシ</t>
    </rPh>
    <rPh sb="2" eb="3">
      <t>リツ</t>
    </rPh>
    <rPh sb="3" eb="5">
      <t>タナカ</t>
    </rPh>
    <rPh sb="5" eb="6">
      <t>キタ</t>
    </rPh>
    <rPh sb="6" eb="8">
      <t>ガッコウ</t>
    </rPh>
    <phoneticPr fontId="2"/>
  </si>
  <si>
    <t>千葉県が大変な時に立派な体育館でバレーボールが出来る。有り難いことです。ご尽力いただきました関係者の皆様、本当にありがとうございます。感謝の気持ちを忘れずプレーします。怖いとか、緊張してるなんて言ったらバチが当たります。ぶちかまします。</t>
    <rPh sb="0" eb="3">
      <t>チバケン</t>
    </rPh>
    <rPh sb="4" eb="6">
      <t>タイヘン</t>
    </rPh>
    <rPh sb="7" eb="8">
      <t>トキ</t>
    </rPh>
    <rPh sb="9" eb="11">
      <t>リッパ</t>
    </rPh>
    <rPh sb="12" eb="15">
      <t>タイイクカン</t>
    </rPh>
    <rPh sb="23" eb="25">
      <t>デキ</t>
    </rPh>
    <rPh sb="27" eb="28">
      <t>ア</t>
    </rPh>
    <rPh sb="29" eb="30">
      <t>ガタ</t>
    </rPh>
    <rPh sb="37" eb="39">
      <t>ジンリョク</t>
    </rPh>
    <rPh sb="46" eb="49">
      <t>カンケイシャ</t>
    </rPh>
    <rPh sb="50" eb="52">
      <t>ミナサマ</t>
    </rPh>
    <rPh sb="53" eb="55">
      <t>ホントウ</t>
    </rPh>
    <rPh sb="67" eb="69">
      <t>カンシャ</t>
    </rPh>
    <rPh sb="70" eb="72">
      <t>キモ</t>
    </rPh>
    <rPh sb="74" eb="75">
      <t>ワス</t>
    </rPh>
    <rPh sb="84" eb="85">
      <t>コワ</t>
    </rPh>
    <rPh sb="89" eb="91">
      <t>キンチョウ</t>
    </rPh>
    <rPh sb="97" eb="98">
      <t>イ</t>
    </rPh>
    <rPh sb="104" eb="105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</si>
</sst>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281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201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434694367</v>
      </c>
      <c r="D4" s="94"/>
      <c r="E4" s="94"/>
      <c r="F4" s="94"/>
      <c r="G4" s="94"/>
      <c r="H4" s="94"/>
      <c r="I4" s="95"/>
      <c r="J4" s="143" t="s">
        <v>185</v>
      </c>
      <c r="K4" s="144"/>
      <c r="L4" s="144"/>
      <c r="M4" s="144"/>
      <c r="N4" s="144"/>
      <c r="O4" s="145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6">
        <v>21007</v>
      </c>
      <c r="K5" s="146"/>
      <c r="L5" s="146"/>
      <c r="M5" s="146"/>
      <c r="N5" s="146"/>
      <c r="O5" s="146"/>
      <c r="P5" s="200" t="s">
        <v>202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203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99"/>
      <c r="B7" s="100"/>
      <c r="C7" s="131" t="s">
        <v>208</v>
      </c>
      <c r="D7" s="110"/>
      <c r="E7" s="132" t="s">
        <v>210</v>
      </c>
      <c r="F7" s="111"/>
      <c r="G7" s="92">
        <v>515961606</v>
      </c>
      <c r="H7" s="92"/>
      <c r="I7" s="92"/>
      <c r="J7" s="92">
        <v>291147</v>
      </c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226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219</v>
      </c>
      <c r="AM7" s="147"/>
      <c r="AN7" s="147"/>
      <c r="AO7" s="147"/>
      <c r="AP7" s="147"/>
      <c r="AQ7" s="147"/>
      <c r="AR7" s="147"/>
      <c r="AS7" s="59" t="s">
        <v>75</v>
      </c>
      <c r="AT7" s="259">
        <v>46</v>
      </c>
    </row>
    <row r="8" spans="1:51" ht="18" customHeight="1">
      <c r="A8" s="99"/>
      <c r="B8" s="100"/>
      <c r="C8" s="135" t="s">
        <v>209</v>
      </c>
      <c r="D8" s="136"/>
      <c r="E8" s="137" t="s">
        <v>211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8" t="s">
        <v>227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228</v>
      </c>
      <c r="AL8" s="151"/>
      <c r="AM8" s="151"/>
      <c r="AN8" s="151"/>
      <c r="AO8" s="60" t="s">
        <v>76</v>
      </c>
      <c r="AP8" s="151" t="s">
        <v>229</v>
      </c>
      <c r="AQ8" s="151"/>
      <c r="AR8" s="151"/>
      <c r="AS8" s="152"/>
      <c r="AT8" s="259"/>
    </row>
    <row r="9" spans="1:51" ht="14.45" customHeight="1">
      <c r="A9" s="99" t="s">
        <v>150</v>
      </c>
      <c r="B9" s="100"/>
      <c r="C9" s="131" t="s">
        <v>212</v>
      </c>
      <c r="D9" s="110"/>
      <c r="E9" s="132" t="s">
        <v>214</v>
      </c>
      <c r="F9" s="111"/>
      <c r="G9" s="92">
        <v>518682989</v>
      </c>
      <c r="H9" s="92"/>
      <c r="I9" s="92"/>
      <c r="J9" s="92">
        <v>304178</v>
      </c>
      <c r="K9" s="92"/>
      <c r="L9" s="92"/>
      <c r="M9" s="92"/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220</v>
      </c>
      <c r="AM9" s="147"/>
      <c r="AN9" s="147"/>
      <c r="AO9" s="147"/>
      <c r="AP9" s="147"/>
      <c r="AQ9" s="147"/>
      <c r="AR9" s="147"/>
      <c r="AS9" s="59" t="s">
        <v>194</v>
      </c>
      <c r="AT9" s="260">
        <v>40</v>
      </c>
    </row>
    <row r="10" spans="1:51" ht="18" customHeight="1">
      <c r="A10" s="99"/>
      <c r="B10" s="100"/>
      <c r="C10" s="135" t="s">
        <v>213</v>
      </c>
      <c r="D10" s="136"/>
      <c r="E10" s="137" t="s">
        <v>215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225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7"/>
      <c r="AK10" s="150" t="s">
        <v>222</v>
      </c>
      <c r="AL10" s="151"/>
      <c r="AM10" s="151"/>
      <c r="AN10" s="151"/>
      <c r="AO10" s="60" t="s">
        <v>195</v>
      </c>
      <c r="AP10" s="151" t="s">
        <v>230</v>
      </c>
      <c r="AQ10" s="151"/>
      <c r="AR10" s="151"/>
      <c r="AS10" s="152"/>
      <c r="AT10" s="260"/>
    </row>
    <row r="11" spans="1:51" ht="14.45" customHeight="1">
      <c r="A11" s="99" t="s">
        <v>151</v>
      </c>
      <c r="B11" s="100"/>
      <c r="C11" s="131" t="s">
        <v>204</v>
      </c>
      <c r="D11" s="110"/>
      <c r="E11" s="132" t="s">
        <v>206</v>
      </c>
      <c r="F11" s="111"/>
      <c r="G11" s="92">
        <v>512465424</v>
      </c>
      <c r="H11" s="92"/>
      <c r="I11" s="92"/>
      <c r="J11" s="92">
        <v>26985</v>
      </c>
      <c r="K11" s="92"/>
      <c r="L11" s="92"/>
      <c r="M11" s="92">
        <v>428553</v>
      </c>
      <c r="N11" s="92"/>
      <c r="O11" s="92"/>
      <c r="P11" s="89" t="s">
        <v>72</v>
      </c>
      <c r="Q11" s="90"/>
      <c r="R11" s="108" t="s">
        <v>216</v>
      </c>
      <c r="S11" s="108"/>
      <c r="T11" s="108"/>
      <c r="U11" s="108"/>
      <c r="V11" s="50" t="s">
        <v>73</v>
      </c>
      <c r="W11" s="107" t="s">
        <v>217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221</v>
      </c>
      <c r="AM11" s="147"/>
      <c r="AN11" s="147"/>
      <c r="AO11" s="147"/>
      <c r="AP11" s="147"/>
      <c r="AQ11" s="147"/>
      <c r="AR11" s="147"/>
      <c r="AS11" s="59" t="s">
        <v>194</v>
      </c>
      <c r="AT11" s="260">
        <v>48</v>
      </c>
    </row>
    <row r="12" spans="1:51" ht="18" customHeight="1">
      <c r="A12" s="99"/>
      <c r="B12" s="100"/>
      <c r="C12" s="135" t="s">
        <v>205</v>
      </c>
      <c r="D12" s="136"/>
      <c r="E12" s="137" t="s">
        <v>207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224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7"/>
      <c r="AK12" s="150" t="s">
        <v>222</v>
      </c>
      <c r="AL12" s="151"/>
      <c r="AM12" s="151"/>
      <c r="AN12" s="151"/>
      <c r="AO12" s="60" t="s">
        <v>195</v>
      </c>
      <c r="AP12" s="151" t="s">
        <v>223</v>
      </c>
      <c r="AQ12" s="151"/>
      <c r="AR12" s="151"/>
      <c r="AS12" s="152"/>
      <c r="AT12" s="260"/>
    </row>
    <row r="13" spans="1:51" ht="15" customHeight="1">
      <c r="A13" s="99" t="s">
        <v>152</v>
      </c>
      <c r="B13" s="100"/>
      <c r="C13" s="163"/>
      <c r="D13" s="110"/>
      <c r="E13" s="110"/>
      <c r="F13" s="111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99"/>
      <c r="B14" s="100"/>
      <c r="C14" s="153"/>
      <c r="D14" s="136"/>
      <c r="E14" s="136"/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2" t="s">
        <v>166</v>
      </c>
      <c r="B15" s="100"/>
      <c r="C15" s="131" t="s">
        <v>204</v>
      </c>
      <c r="D15" s="110"/>
      <c r="E15" s="132" t="s">
        <v>206</v>
      </c>
      <c r="F15" s="111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218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221</v>
      </c>
      <c r="AM15" s="147"/>
      <c r="AN15" s="147"/>
      <c r="AO15" s="147"/>
      <c r="AP15" s="147"/>
      <c r="AQ15" s="147"/>
      <c r="AR15" s="147"/>
      <c r="AS15" s="59" t="s">
        <v>194</v>
      </c>
      <c r="AT15" s="260">
        <v>48</v>
      </c>
    </row>
    <row r="16" spans="1:51" ht="18" customHeight="1">
      <c r="A16" s="99"/>
      <c r="B16" s="100"/>
      <c r="C16" s="135" t="s">
        <v>205</v>
      </c>
      <c r="D16" s="136"/>
      <c r="E16" s="137" t="s">
        <v>207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8" t="s">
        <v>224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7"/>
      <c r="AK16" s="150" t="s">
        <v>231</v>
      </c>
      <c r="AL16" s="151"/>
      <c r="AM16" s="151"/>
      <c r="AN16" s="151"/>
      <c r="AO16" s="60" t="s">
        <v>195</v>
      </c>
      <c r="AP16" s="151" t="s">
        <v>232</v>
      </c>
      <c r="AQ16" s="151"/>
      <c r="AR16" s="151"/>
      <c r="AS16" s="152"/>
      <c r="AT16" s="260"/>
    </row>
    <row r="17" spans="1:46">
      <c r="A17" s="99" t="s">
        <v>6</v>
      </c>
      <c r="B17" s="100"/>
      <c r="C17" s="158" t="str">
        <f>IF(P16="","",P16)</f>
        <v>柏市豊四季709-52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04-7103-8968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233</v>
      </c>
      <c r="D21" s="78"/>
      <c r="E21" s="78">
        <v>5038</v>
      </c>
      <c r="F21" s="78"/>
      <c r="G21" s="133" t="s">
        <v>234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9" t="s">
        <v>173</v>
      </c>
      <c r="D23" s="160"/>
      <c r="E23" s="161" t="s">
        <v>174</v>
      </c>
      <c r="F23" s="162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9" t="s">
        <v>167</v>
      </c>
      <c r="Q23" s="139"/>
      <c r="R23" s="139"/>
      <c r="S23" s="139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1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235</v>
      </c>
      <c r="C25" s="131" t="s">
        <v>236</v>
      </c>
      <c r="D25" s="110"/>
      <c r="E25" s="132" t="s">
        <v>238</v>
      </c>
      <c r="F25" s="111"/>
      <c r="G25" s="118">
        <v>6</v>
      </c>
      <c r="H25" s="114"/>
      <c r="I25" s="112" t="s">
        <v>274</v>
      </c>
      <c r="J25" s="113"/>
      <c r="K25" s="113"/>
      <c r="L25" s="114"/>
      <c r="M25" s="118">
        <v>514678988</v>
      </c>
      <c r="N25" s="113"/>
      <c r="O25" s="114"/>
      <c r="P25" s="118">
        <v>160</v>
      </c>
      <c r="Q25" s="113"/>
      <c r="R25" s="113"/>
      <c r="S25" s="113"/>
      <c r="T25" s="119"/>
      <c r="U25" s="1"/>
      <c r="V25" s="1"/>
      <c r="W25" s="1"/>
      <c r="X25" s="1"/>
      <c r="Y25" s="121">
        <v>9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5" t="s">
        <v>237</v>
      </c>
      <c r="D26" s="136"/>
      <c r="E26" s="137" t="s">
        <v>239</v>
      </c>
      <c r="F26" s="138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208</v>
      </c>
      <c r="D27" s="110"/>
      <c r="E27" s="132" t="s">
        <v>240</v>
      </c>
      <c r="F27" s="111"/>
      <c r="G27" s="118">
        <v>6</v>
      </c>
      <c r="H27" s="114"/>
      <c r="I27" s="112" t="s">
        <v>275</v>
      </c>
      <c r="J27" s="113"/>
      <c r="K27" s="113"/>
      <c r="L27" s="114"/>
      <c r="M27" s="118">
        <v>515672159</v>
      </c>
      <c r="N27" s="113"/>
      <c r="O27" s="114"/>
      <c r="P27" s="118">
        <v>156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5" t="s">
        <v>209</v>
      </c>
      <c r="D28" s="136"/>
      <c r="E28" s="137" t="s">
        <v>241</v>
      </c>
      <c r="F28" s="138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242</v>
      </c>
      <c r="D29" s="110"/>
      <c r="E29" s="132" t="s">
        <v>244</v>
      </c>
      <c r="F29" s="111"/>
      <c r="G29" s="118">
        <v>6</v>
      </c>
      <c r="H29" s="114"/>
      <c r="I29" s="112" t="s">
        <v>278</v>
      </c>
      <c r="J29" s="113"/>
      <c r="K29" s="113"/>
      <c r="L29" s="114"/>
      <c r="M29" s="118">
        <v>518916848</v>
      </c>
      <c r="N29" s="113"/>
      <c r="O29" s="114"/>
      <c r="P29" s="118">
        <v>159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5" t="s">
        <v>243</v>
      </c>
      <c r="D30" s="136"/>
      <c r="E30" s="137" t="s">
        <v>245</v>
      </c>
      <c r="F30" s="138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246</v>
      </c>
      <c r="D31" s="110"/>
      <c r="E31" s="132" t="s">
        <v>248</v>
      </c>
      <c r="F31" s="111"/>
      <c r="G31" s="118">
        <v>5</v>
      </c>
      <c r="H31" s="114"/>
      <c r="I31" s="112" t="s">
        <v>276</v>
      </c>
      <c r="J31" s="113"/>
      <c r="K31" s="113"/>
      <c r="L31" s="114"/>
      <c r="M31" s="118">
        <v>518871499</v>
      </c>
      <c r="N31" s="113"/>
      <c r="O31" s="114"/>
      <c r="P31" s="118">
        <v>143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5" t="s">
        <v>247</v>
      </c>
      <c r="D32" s="136"/>
      <c r="E32" s="137" t="s">
        <v>249</v>
      </c>
      <c r="F32" s="138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250</v>
      </c>
      <c r="D33" s="110"/>
      <c r="E33" s="132" t="s">
        <v>252</v>
      </c>
      <c r="F33" s="111"/>
      <c r="G33" s="118">
        <v>6</v>
      </c>
      <c r="H33" s="114"/>
      <c r="I33" s="112" t="s">
        <v>279</v>
      </c>
      <c r="J33" s="113"/>
      <c r="K33" s="113"/>
      <c r="L33" s="114"/>
      <c r="M33" s="118">
        <v>514679023</v>
      </c>
      <c r="N33" s="113"/>
      <c r="O33" s="114"/>
      <c r="P33" s="118">
        <v>152</v>
      </c>
      <c r="Q33" s="113"/>
      <c r="R33" s="113"/>
      <c r="S33" s="113"/>
      <c r="T33" s="119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5" t="s">
        <v>251</v>
      </c>
      <c r="D34" s="136"/>
      <c r="E34" s="137" t="s">
        <v>253</v>
      </c>
      <c r="F34" s="138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254</v>
      </c>
      <c r="D35" s="110"/>
      <c r="E35" s="132" t="s">
        <v>256</v>
      </c>
      <c r="F35" s="111"/>
      <c r="G35" s="118">
        <v>6</v>
      </c>
      <c r="H35" s="114"/>
      <c r="I35" s="112" t="s">
        <v>274</v>
      </c>
      <c r="J35" s="113"/>
      <c r="K35" s="113"/>
      <c r="L35" s="114"/>
      <c r="M35" s="118">
        <v>518031497</v>
      </c>
      <c r="N35" s="113"/>
      <c r="O35" s="114"/>
      <c r="P35" s="118">
        <v>146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5" t="s">
        <v>255</v>
      </c>
      <c r="D36" s="136"/>
      <c r="E36" s="137" t="s">
        <v>257</v>
      </c>
      <c r="F36" s="138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259</v>
      </c>
      <c r="D37" s="110"/>
      <c r="E37" s="132" t="s">
        <v>258</v>
      </c>
      <c r="F37" s="111"/>
      <c r="G37" s="118">
        <v>5</v>
      </c>
      <c r="H37" s="114"/>
      <c r="I37" s="112" t="s">
        <v>280</v>
      </c>
      <c r="J37" s="113"/>
      <c r="K37" s="113"/>
      <c r="L37" s="114"/>
      <c r="M37" s="118">
        <v>518993276</v>
      </c>
      <c r="N37" s="113"/>
      <c r="O37" s="114"/>
      <c r="P37" s="118">
        <v>143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5" t="s">
        <v>260</v>
      </c>
      <c r="D38" s="136"/>
      <c r="E38" s="137" t="s">
        <v>261</v>
      </c>
      <c r="F38" s="138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262</v>
      </c>
      <c r="D39" s="110"/>
      <c r="E39" s="132" t="s">
        <v>263</v>
      </c>
      <c r="F39" s="111"/>
      <c r="G39" s="118">
        <v>4</v>
      </c>
      <c r="H39" s="114"/>
      <c r="I39" s="112" t="s">
        <v>277</v>
      </c>
      <c r="J39" s="113"/>
      <c r="K39" s="113"/>
      <c r="L39" s="114"/>
      <c r="M39" s="118">
        <v>518031459</v>
      </c>
      <c r="N39" s="113"/>
      <c r="O39" s="114"/>
      <c r="P39" s="118">
        <v>136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5" t="s">
        <v>213</v>
      </c>
      <c r="D40" s="136"/>
      <c r="E40" s="137" t="s">
        <v>264</v>
      </c>
      <c r="F40" s="138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265</v>
      </c>
      <c r="D41" s="110"/>
      <c r="E41" s="132" t="s">
        <v>267</v>
      </c>
      <c r="F41" s="111"/>
      <c r="G41" s="118">
        <v>4</v>
      </c>
      <c r="H41" s="114"/>
      <c r="I41" s="112" t="s">
        <v>275</v>
      </c>
      <c r="J41" s="113"/>
      <c r="K41" s="113"/>
      <c r="L41" s="114"/>
      <c r="M41" s="118">
        <v>518193423</v>
      </c>
      <c r="N41" s="113"/>
      <c r="O41" s="114"/>
      <c r="P41" s="118">
        <v>140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5" t="s">
        <v>266</v>
      </c>
      <c r="D42" s="136"/>
      <c r="E42" s="137" t="s">
        <v>268</v>
      </c>
      <c r="F42" s="138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269</v>
      </c>
      <c r="D43" s="110"/>
      <c r="E43" s="132" t="s">
        <v>271</v>
      </c>
      <c r="F43" s="111"/>
      <c r="G43" s="118">
        <v>3</v>
      </c>
      <c r="H43" s="114"/>
      <c r="I43" s="112" t="s">
        <v>274</v>
      </c>
      <c r="J43" s="113"/>
      <c r="K43" s="113"/>
      <c r="L43" s="114"/>
      <c r="M43" s="118">
        <v>516969398</v>
      </c>
      <c r="N43" s="113"/>
      <c r="O43" s="114"/>
      <c r="P43" s="118">
        <v>136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5" t="s">
        <v>270</v>
      </c>
      <c r="D44" s="136"/>
      <c r="E44" s="137" t="s">
        <v>272</v>
      </c>
      <c r="F44" s="138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455" t="s">
        <v>282</v>
      </c>
      <c r="D45" s="456"/>
      <c r="E45" s="453" t="s">
        <v>283</v>
      </c>
      <c r="F45" s="454"/>
      <c r="G45" s="118">
        <v>3</v>
      </c>
      <c r="H45" s="114"/>
      <c r="I45" s="112" t="s">
        <v>277</v>
      </c>
      <c r="J45" s="457"/>
      <c r="K45" s="457"/>
      <c r="L45" s="458"/>
      <c r="M45" s="118">
        <v>518871505</v>
      </c>
      <c r="N45" s="113"/>
      <c r="O45" s="114"/>
      <c r="P45" s="118">
        <v>123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451" t="s">
        <v>247</v>
      </c>
      <c r="D46" s="452"/>
      <c r="E46" s="449" t="s">
        <v>273</v>
      </c>
      <c r="F46" s="450"/>
      <c r="G46" s="115"/>
      <c r="H46" s="117"/>
      <c r="I46" s="459"/>
      <c r="J46" s="460"/>
      <c r="K46" s="460"/>
      <c r="L46" s="461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284</v>
      </c>
      <c r="D47" s="110"/>
      <c r="E47" s="132" t="s">
        <v>286</v>
      </c>
      <c r="F47" s="111"/>
      <c r="G47" s="118">
        <v>1</v>
      </c>
      <c r="H47" s="114"/>
      <c r="I47" s="112" t="s">
        <v>288</v>
      </c>
      <c r="J47" s="113"/>
      <c r="K47" s="113"/>
      <c r="L47" s="114"/>
      <c r="M47" s="118">
        <v>518993290</v>
      </c>
      <c r="N47" s="113"/>
      <c r="O47" s="114"/>
      <c r="P47" s="118">
        <v>115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 t="s">
        <v>285</v>
      </c>
      <c r="D48" s="180"/>
      <c r="E48" s="181" t="s">
        <v>287</v>
      </c>
      <c r="F48" s="182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289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2">
        <f>LEN(A55)</f>
        <v>118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柏ビクトリーエンジェルス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434694367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𠮷野　明弘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515961606</v>
      </c>
      <c r="H7" s="267"/>
      <c r="I7" s="267"/>
      <c r="J7" s="267">
        <f>IF(入力!J7="","",入力!J7)</f>
        <v>291147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石井　祐介</v>
      </c>
      <c r="D9" s="278"/>
      <c r="E9" s="278"/>
      <c r="F9" s="278"/>
      <c r="G9" s="267">
        <f>IF(入力!G9="","",入力!G9)</f>
        <v>518682989</v>
      </c>
      <c r="H9" s="267"/>
      <c r="I9" s="267"/>
      <c r="J9" s="267">
        <f>IF(入力!J9="","",入力!J9)</f>
        <v>304178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番場　信明</v>
      </c>
      <c r="D11" s="278"/>
      <c r="E11" s="278"/>
      <c r="F11" s="278"/>
      <c r="G11" s="267">
        <f>IF(入力!G11="","",入力!G11)</f>
        <v>512465424</v>
      </c>
      <c r="H11" s="267"/>
      <c r="I11" s="267"/>
      <c r="J11" s="267">
        <f>IF(入力!J11="","",入力!J11)</f>
        <v>26985</v>
      </c>
      <c r="K11" s="267"/>
      <c r="L11" s="267"/>
      <c r="M11" s="267">
        <f>IF(入力!M11="","",入力!M11)</f>
        <v>428553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番場　信明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5" t="s">
        <v>6</v>
      </c>
      <c r="B17" s="265"/>
      <c r="C17" s="268" t="str">
        <f>IF(入力!C17="","",入力!C17&amp;"　"&amp;入力!E17)</f>
        <v>柏市豊四季709-52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04-7103-8968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080－5038－0851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皆川　咲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柏市立富勢東小学校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514678988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𠮷野　早百合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柏市立富勢小学校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515672159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吉田　樹乃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柏市立西原小学校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518916848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𠮷原　楓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柏市立豊小学校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518871499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井上　麻海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柏市立西原小学校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514679023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本田　芙美香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柏市立富勢東小学校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518031497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佐藤　穂花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我孫子市立湖北台西小学校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518993276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石井　春妃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柏市立豊小学校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518031459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遠藤　由萌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柏市立富勢小学校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518193423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桒原　汐里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柏市立富勢東小学校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516969398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𠮷原　凛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柏市立豊小学校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518871505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山本　栞名</v>
      </c>
      <c r="D47" s="278"/>
      <c r="E47" s="278"/>
      <c r="F47" s="278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柏市立田中北学校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518993290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4" t="s">
        <v>32</v>
      </c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7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3" t="s">
        <v>37</v>
      </c>
      <c r="D16" s="294"/>
      <c r="E16" s="294"/>
      <c r="F16" s="294"/>
      <c r="G16" s="295"/>
      <c r="H16" s="345" t="s">
        <v>66</v>
      </c>
      <c r="I16" s="346"/>
      <c r="J16" s="346"/>
      <c r="K16" s="294" t="str">
        <f>IF(入力!C2="","",入力!C2)</f>
        <v>ｶｼﾜﾋﾞｸﾄﾘｰｴﾝｼﾞｪﾙｽ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7" t="s">
        <v>38</v>
      </c>
      <c r="AK16" s="318"/>
      <c r="AL16" s="318"/>
      <c r="AM16" s="319"/>
      <c r="AN16" s="339" t="str">
        <f>IF(入力!P3="","",入力!P3)</f>
        <v>柏市</v>
      </c>
      <c r="AO16" s="340"/>
      <c r="AP16" s="340"/>
      <c r="AQ16" s="340"/>
      <c r="AR16" s="340"/>
      <c r="AS16" s="340"/>
      <c r="AT16" s="318" t="s">
        <v>68</v>
      </c>
      <c r="AU16" s="319"/>
      <c r="AV16" s="325" t="s">
        <v>39</v>
      </c>
      <c r="AW16" s="294"/>
      <c r="AX16" s="294"/>
      <c r="AY16" s="295"/>
      <c r="AZ16" s="327" t="str">
        <f>IF(入力!P5="","",入力!P5)</f>
        <v>常磐</v>
      </c>
      <c r="BA16" s="328"/>
      <c r="BB16" s="328"/>
      <c r="BC16" s="328"/>
      <c r="BD16" s="328"/>
      <c r="BE16" s="328"/>
      <c r="BF16" s="302" t="s">
        <v>40</v>
      </c>
    </row>
    <row r="17" spans="3:58" ht="4.5" customHeight="1">
      <c r="C17" s="296"/>
      <c r="D17" s="297"/>
      <c r="E17" s="297"/>
      <c r="F17" s="297"/>
      <c r="G17" s="298"/>
      <c r="H17" s="337" t="str">
        <f>IF(入力!C3="","",入力!C3)</f>
        <v>柏ビクトリーエンジェルス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7">
        <f>IF(入力!C4="","",入力!C4)</f>
        <v>434694367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0"/>
      <c r="AK17" s="321"/>
      <c r="AL17" s="321"/>
      <c r="AM17" s="322"/>
      <c r="AN17" s="341"/>
      <c r="AO17" s="342"/>
      <c r="AP17" s="342"/>
      <c r="AQ17" s="342"/>
      <c r="AR17" s="342"/>
      <c r="AS17" s="342"/>
      <c r="AT17" s="321"/>
      <c r="AU17" s="322"/>
      <c r="AV17" s="326"/>
      <c r="AW17" s="297"/>
      <c r="AX17" s="297"/>
      <c r="AY17" s="298"/>
      <c r="AZ17" s="329"/>
      <c r="BA17" s="330"/>
      <c r="BB17" s="330"/>
      <c r="BC17" s="330"/>
      <c r="BD17" s="330"/>
      <c r="BE17" s="330"/>
      <c r="BF17" s="303"/>
    </row>
    <row r="18" spans="3:58" ht="16.5" customHeight="1">
      <c r="C18" s="299"/>
      <c r="D18" s="300"/>
      <c r="E18" s="300"/>
      <c r="F18" s="300"/>
      <c r="G18" s="301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3"/>
      <c r="AK18" s="312"/>
      <c r="AL18" s="312"/>
      <c r="AM18" s="324"/>
      <c r="AN18" s="343"/>
      <c r="AO18" s="344"/>
      <c r="AP18" s="344"/>
      <c r="AQ18" s="344"/>
      <c r="AR18" s="344"/>
      <c r="AS18" s="344"/>
      <c r="AT18" s="312"/>
      <c r="AU18" s="324"/>
      <c r="AV18" s="308"/>
      <c r="AW18" s="300"/>
      <c r="AX18" s="300"/>
      <c r="AY18" s="301"/>
      <c r="AZ18" s="331" t="str">
        <f>IF(入力!AE5="","",入力!AE5)</f>
        <v>北柏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13" t="s">
        <v>42</v>
      </c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 t="s">
        <v>69</v>
      </c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 t="s">
        <v>70</v>
      </c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6"/>
    </row>
    <row r="20" spans="3:58" ht="15" customHeight="1">
      <c r="C20" s="374" t="s">
        <v>43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73">
        <f>IF(入力!J7="","",入力!J7)</f>
        <v>291147</v>
      </c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>
        <f>IF(入力!J9="","",入力!J9)</f>
        <v>304178</v>
      </c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>
        <f>IF(入力!J11="","",入力!J11)</f>
        <v>26985</v>
      </c>
      <c r="AT20" s="373"/>
      <c r="AU20" s="373"/>
      <c r="AV20" s="373"/>
      <c r="AW20" s="373"/>
      <c r="AX20" s="373"/>
      <c r="AY20" s="373"/>
      <c r="AZ20" s="373"/>
      <c r="BA20" s="373"/>
      <c r="BB20" s="373"/>
      <c r="BC20" s="373"/>
      <c r="BD20" s="373"/>
      <c r="BE20" s="373"/>
      <c r="BF20" s="381"/>
    </row>
    <row r="21" spans="3:58" ht="15" customHeight="1">
      <c r="C21" s="374" t="s">
        <v>44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73" t="str">
        <f>IF(入力!M7="","",入力!M7)</f>
        <v/>
      </c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 t="str">
        <f>IF(入力!M9="","",入力!M9)</f>
        <v/>
      </c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>
        <f>IF(入力!M11="","",入力!M11)</f>
        <v>428553</v>
      </c>
      <c r="AT21" s="373"/>
      <c r="AU21" s="373"/>
      <c r="AV21" s="373"/>
      <c r="AW21" s="373"/>
      <c r="AX21" s="373"/>
      <c r="AY21" s="373"/>
      <c r="AZ21" s="373"/>
      <c r="BA21" s="373"/>
      <c r="BB21" s="373"/>
      <c r="BC21" s="373"/>
      <c r="BD21" s="373"/>
      <c r="BE21" s="373"/>
      <c r="BF21" s="381"/>
    </row>
    <row r="22" spans="3:58" ht="12" customHeight="1">
      <c r="C22" s="361" t="s">
        <v>71</v>
      </c>
      <c r="D22" s="362"/>
      <c r="E22" s="362"/>
      <c r="F22" s="362"/>
      <c r="G22" s="363"/>
      <c r="H22" s="309" t="str">
        <f>IF(入力!C7="","",入力!C7&amp;"　"&amp;入力!E7)</f>
        <v>ﾖｼﾉ　ｱｷﾋﾛ</v>
      </c>
      <c r="I22" s="304"/>
      <c r="J22" s="304"/>
      <c r="K22" s="304"/>
      <c r="L22" s="304"/>
      <c r="M22" s="304"/>
      <c r="N22" s="304"/>
      <c r="O22" s="304"/>
      <c r="P22" s="304"/>
      <c r="Q22" s="310"/>
      <c r="R22" s="311" t="s">
        <v>45</v>
      </c>
      <c r="S22" s="304"/>
      <c r="T22" s="375">
        <f>IF(入力!AT7="","",入力!AT7)</f>
        <v>46</v>
      </c>
      <c r="U22" s="376"/>
      <c r="V22" s="377"/>
      <c r="W22" s="311" t="s">
        <v>46</v>
      </c>
      <c r="X22" s="311"/>
      <c r="Y22" s="311"/>
      <c r="Z22" s="14" t="s">
        <v>72</v>
      </c>
      <c r="AA22" s="15"/>
      <c r="AB22" s="304" t="str">
        <f>IF(入力!R7="","",入力!R7)</f>
        <v>277</v>
      </c>
      <c r="AC22" s="304"/>
      <c r="AD22" s="304"/>
      <c r="AE22" s="304"/>
      <c r="AF22" s="16" t="s">
        <v>73</v>
      </c>
      <c r="AG22" s="304" t="str">
        <f>IF(入力!W7="","",入力!W7)</f>
        <v>0825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10"/>
      <c r="AU22" s="311" t="s">
        <v>47</v>
      </c>
      <c r="AV22" s="304"/>
      <c r="AW22" s="304"/>
      <c r="AX22" s="17" t="s">
        <v>74</v>
      </c>
      <c r="AY22" s="304" t="str">
        <f>IF(入力!AL7="","",入力!AL7)</f>
        <v>04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299" t="s">
        <v>48</v>
      </c>
      <c r="D23" s="300"/>
      <c r="E23" s="300"/>
      <c r="F23" s="300"/>
      <c r="G23" s="301"/>
      <c r="H23" s="353" t="str">
        <f>IF(入力!C8="","",入力!C8&amp;"　"&amp;入力!E8)</f>
        <v>𠮷野　明弘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0"/>
      <c r="S23" s="300"/>
      <c r="T23" s="378"/>
      <c r="U23" s="379"/>
      <c r="V23" s="380"/>
      <c r="W23" s="312"/>
      <c r="X23" s="312"/>
      <c r="Y23" s="312"/>
      <c r="Z23" s="305" t="str">
        <f>IF(入力!P8="","",入力!P8)</f>
        <v>柏市布施686-4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0"/>
      <c r="AV23" s="300"/>
      <c r="AW23" s="300"/>
      <c r="AX23" s="308" t="str">
        <f>IF(入力!AK8="","",入力!AK8)</f>
        <v>7131</v>
      </c>
      <c r="AY23" s="300"/>
      <c r="AZ23" s="300"/>
      <c r="BA23" s="300"/>
      <c r="BB23" s="19" t="s">
        <v>76</v>
      </c>
      <c r="BC23" s="300" t="str">
        <f>IF(入力!AP8="","",入力!AP8)</f>
        <v>1821</v>
      </c>
      <c r="BD23" s="300"/>
      <c r="BE23" s="300"/>
      <c r="BF23" s="382"/>
    </row>
    <row r="24" spans="3:58" ht="12" customHeight="1">
      <c r="C24" s="361" t="s">
        <v>77</v>
      </c>
      <c r="D24" s="362"/>
      <c r="E24" s="362"/>
      <c r="F24" s="362"/>
      <c r="G24" s="363"/>
      <c r="H24" s="309" t="str">
        <f>IF(入力!C9="","",入力!C9&amp;"　"&amp;入力!E9)</f>
        <v>ｲｼｲ　ﾕｳｽｹ</v>
      </c>
      <c r="I24" s="304"/>
      <c r="J24" s="304"/>
      <c r="K24" s="304"/>
      <c r="L24" s="304"/>
      <c r="M24" s="304"/>
      <c r="N24" s="304"/>
      <c r="O24" s="304"/>
      <c r="P24" s="304"/>
      <c r="Q24" s="310"/>
      <c r="R24" s="311" t="s">
        <v>45</v>
      </c>
      <c r="S24" s="304"/>
      <c r="T24" s="375">
        <f>IF(入力!AT9="","",入力!AT9)</f>
        <v>40</v>
      </c>
      <c r="U24" s="376"/>
      <c r="V24" s="377"/>
      <c r="W24" s="311" t="s">
        <v>46</v>
      </c>
      <c r="X24" s="311"/>
      <c r="Y24" s="311"/>
      <c r="Z24" s="14" t="s">
        <v>72</v>
      </c>
      <c r="AA24" s="15"/>
      <c r="AB24" s="304" t="str">
        <f>IF(入力!R9="","",入力!R9)</f>
        <v>277</v>
      </c>
      <c r="AC24" s="304"/>
      <c r="AD24" s="304"/>
      <c r="AE24" s="304"/>
      <c r="AF24" s="16" t="s">
        <v>73</v>
      </c>
      <c r="AG24" s="304" t="str">
        <f>IF(入力!W9="","",入力!W9)</f>
        <v>0863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10"/>
      <c r="AU24" s="311" t="s">
        <v>47</v>
      </c>
      <c r="AV24" s="304"/>
      <c r="AW24" s="304"/>
      <c r="AX24" s="17" t="s">
        <v>74</v>
      </c>
      <c r="AY24" s="304" t="str">
        <f>IF(入力!AL9="","",入力!AL9)</f>
        <v>04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299" t="s">
        <v>78</v>
      </c>
      <c r="D25" s="300"/>
      <c r="E25" s="300"/>
      <c r="F25" s="300"/>
      <c r="G25" s="301"/>
      <c r="H25" s="353" t="str">
        <f>IF(入力!C10="","",入力!C10&amp;"　"&amp;入力!E10)</f>
        <v>石井　祐介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0"/>
      <c r="S25" s="300"/>
      <c r="T25" s="378"/>
      <c r="U25" s="379"/>
      <c r="V25" s="380"/>
      <c r="W25" s="312"/>
      <c r="X25" s="312"/>
      <c r="Y25" s="312"/>
      <c r="Z25" s="305" t="str">
        <f>IF(入力!P10="","",入力!P10)</f>
        <v>柏市豊四季678-423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0"/>
      <c r="AV25" s="300"/>
      <c r="AW25" s="300"/>
      <c r="AX25" s="308" t="str">
        <f>IF(入力!AK10="","",入力!AK10)</f>
        <v>7103</v>
      </c>
      <c r="AY25" s="300"/>
      <c r="AZ25" s="300"/>
      <c r="BA25" s="300"/>
      <c r="BB25" s="19" t="s">
        <v>76</v>
      </c>
      <c r="BC25" s="300" t="str">
        <f>IF(入力!AP10="","",入力!AP10)</f>
        <v>0120</v>
      </c>
      <c r="BD25" s="300"/>
      <c r="BE25" s="300"/>
      <c r="BF25" s="382"/>
    </row>
    <row r="26" spans="3:58" ht="12" customHeight="1">
      <c r="C26" s="361" t="s">
        <v>71</v>
      </c>
      <c r="D26" s="362"/>
      <c r="E26" s="362"/>
      <c r="F26" s="362"/>
      <c r="G26" s="363"/>
      <c r="H26" s="309" t="str">
        <f>IF(入力!C11="","",入力!C11&amp;"　"&amp;入力!E11)</f>
        <v>ﾊﾞﾝﾊﾞ　ﾉﾌﾞｱｷ</v>
      </c>
      <c r="I26" s="304"/>
      <c r="J26" s="304"/>
      <c r="K26" s="304"/>
      <c r="L26" s="304"/>
      <c r="M26" s="304"/>
      <c r="N26" s="304"/>
      <c r="O26" s="304"/>
      <c r="P26" s="304"/>
      <c r="Q26" s="310"/>
      <c r="R26" s="311" t="s">
        <v>45</v>
      </c>
      <c r="S26" s="304"/>
      <c r="T26" s="375">
        <f>IF(入力!AT11="","",入力!AT11)</f>
        <v>48</v>
      </c>
      <c r="U26" s="376"/>
      <c r="V26" s="377"/>
      <c r="W26" s="311" t="s">
        <v>46</v>
      </c>
      <c r="X26" s="311"/>
      <c r="Y26" s="311"/>
      <c r="Z26" s="14" t="s">
        <v>72</v>
      </c>
      <c r="AA26" s="15"/>
      <c r="AB26" s="304" t="str">
        <f>IF(入力!R11="","",入力!R11)</f>
        <v>277</v>
      </c>
      <c r="AC26" s="304"/>
      <c r="AD26" s="304"/>
      <c r="AE26" s="304"/>
      <c r="AF26" s="16" t="s">
        <v>73</v>
      </c>
      <c r="AG26" s="304" t="str">
        <f>IF(入力!W11="","",入力!W11)</f>
        <v>0863</v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10"/>
      <c r="AU26" s="311" t="s">
        <v>47</v>
      </c>
      <c r="AV26" s="304"/>
      <c r="AW26" s="304"/>
      <c r="AX26" s="17" t="s">
        <v>74</v>
      </c>
      <c r="AY26" s="304" t="str">
        <f>IF(入力!AL11="","",入力!AL11)</f>
        <v>04</v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299" t="s">
        <v>79</v>
      </c>
      <c r="D27" s="300"/>
      <c r="E27" s="300"/>
      <c r="F27" s="300"/>
      <c r="G27" s="301"/>
      <c r="H27" s="353" t="str">
        <f>IF(入力!C12="","",入力!C12&amp;"　"&amp;入力!E12)</f>
        <v>番場　信明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0"/>
      <c r="S27" s="300"/>
      <c r="T27" s="378"/>
      <c r="U27" s="379"/>
      <c r="V27" s="380"/>
      <c r="W27" s="312"/>
      <c r="X27" s="312"/>
      <c r="Y27" s="312"/>
      <c r="Z27" s="305" t="str">
        <f>IF(入力!P12="","",入力!P12)</f>
        <v>柏市豊四季709-52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0"/>
      <c r="AV27" s="300"/>
      <c r="AW27" s="300"/>
      <c r="AX27" s="308" t="str">
        <f>IF(入力!AK12="","",入力!AK12)</f>
        <v>7103</v>
      </c>
      <c r="AY27" s="300"/>
      <c r="AZ27" s="300"/>
      <c r="BA27" s="300"/>
      <c r="BB27" s="19" t="s">
        <v>76</v>
      </c>
      <c r="BC27" s="300" t="str">
        <f>IF(入力!AP12="","",入力!AP12)</f>
        <v>8968</v>
      </c>
      <c r="BD27" s="300"/>
      <c r="BE27" s="300"/>
      <c r="BF27" s="382"/>
    </row>
    <row r="28" spans="3:58" ht="12" customHeight="1">
      <c r="C28" s="361" t="s">
        <v>71</v>
      </c>
      <c r="D28" s="362"/>
      <c r="E28" s="362"/>
      <c r="F28" s="362"/>
      <c r="G28" s="363"/>
      <c r="H28" s="309" t="str">
        <f>IF(入力!C15="","",入力!C15&amp;"　"&amp;入力!E15)</f>
        <v>ﾊﾞﾝﾊﾞ　ﾉﾌﾞｱｷ</v>
      </c>
      <c r="I28" s="304"/>
      <c r="J28" s="304"/>
      <c r="K28" s="304"/>
      <c r="L28" s="304"/>
      <c r="M28" s="304"/>
      <c r="N28" s="304"/>
      <c r="O28" s="304"/>
      <c r="P28" s="304"/>
      <c r="Q28" s="310"/>
      <c r="R28" s="311" t="s">
        <v>45</v>
      </c>
      <c r="S28" s="304"/>
      <c r="T28" s="375">
        <f>IF(入力!AT15="","",入力!AT15)</f>
        <v>48</v>
      </c>
      <c r="U28" s="376"/>
      <c r="V28" s="377"/>
      <c r="W28" s="311" t="s">
        <v>46</v>
      </c>
      <c r="X28" s="311"/>
      <c r="Y28" s="311"/>
      <c r="Z28" s="14" t="s">
        <v>72</v>
      </c>
      <c r="AA28" s="15"/>
      <c r="AB28" s="304" t="str">
        <f>IF(入力!R15="","",入力!R15)</f>
        <v>277</v>
      </c>
      <c r="AC28" s="304"/>
      <c r="AD28" s="304"/>
      <c r="AE28" s="304"/>
      <c r="AF28" s="16" t="s">
        <v>73</v>
      </c>
      <c r="AG28" s="304" t="str">
        <f>IF(入力!W15="","",入力!W15)</f>
        <v>0863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10"/>
      <c r="AU28" s="311" t="s">
        <v>47</v>
      </c>
      <c r="AV28" s="304"/>
      <c r="AW28" s="304"/>
      <c r="AX28" s="17" t="s">
        <v>74</v>
      </c>
      <c r="AY28" s="304" t="str">
        <f>IF(入力!AL15="","",入力!AL15)</f>
        <v>04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87" t="str">
        <f>IF(入力!C16="","",入力!C16&amp;"　"&amp;入力!E16)</f>
        <v>番場　信明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59"/>
      <c r="S29" s="359"/>
      <c r="T29" s="384"/>
      <c r="U29" s="385"/>
      <c r="V29" s="386"/>
      <c r="W29" s="383"/>
      <c r="X29" s="383"/>
      <c r="Y29" s="383"/>
      <c r="Z29" s="400" t="str">
        <f>IF(入力!P16="","",入力!P16)</f>
        <v>柏市豊四季709-52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59"/>
      <c r="AV29" s="359"/>
      <c r="AW29" s="359"/>
      <c r="AX29" s="403" t="str">
        <f>IF(入力!AK16="","",入力!AK16)</f>
        <v>7103</v>
      </c>
      <c r="AY29" s="359"/>
      <c r="AZ29" s="359"/>
      <c r="BA29" s="359"/>
      <c r="BB29" s="73" t="s">
        <v>76</v>
      </c>
      <c r="BC29" s="359" t="str">
        <f>IF(入力!AP16="","",入力!AP16)</f>
        <v>8968</v>
      </c>
      <c r="BD29" s="359"/>
      <c r="BE29" s="359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ﾐﾅｶﾜ　ｻｷ
皆川　咲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柏市立富勢東小学校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514678988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160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ﾖｼﾉ　ｻﾕﾘ
𠮷野　早百合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柏市立富勢小学校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515672159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156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ﾖｼﾀﾞ　ｼﾞｭﾉ
吉田　樹乃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6</v>
      </c>
      <c r="R38" s="393"/>
      <c r="S38" s="394"/>
      <c r="T38" s="411" t="str">
        <f>IF(入力!I29="","",入力!I29)</f>
        <v>柏市立西原小学校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518916848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159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ﾖｼﾊﾗ　ｶｴﾃﾞ
𠮷原　楓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5</v>
      </c>
      <c r="R40" s="393"/>
      <c r="S40" s="394"/>
      <c r="T40" s="411" t="str">
        <f>IF(入力!I31="","",入力!I31)</f>
        <v>柏市立豊小学校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518871499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143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ｲﾉｳｴ　ﾏｳﾅ
井上　麻海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6</v>
      </c>
      <c r="R42" s="393"/>
      <c r="S42" s="394"/>
      <c r="T42" s="411" t="str">
        <f>IF(入力!I33="","",入力!I33)</f>
        <v>柏市立西原小学校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514679023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152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ﾎﾝﾀﾞ　ﾌﾐｶ
本田　芙美香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6</v>
      </c>
      <c r="R44" s="393"/>
      <c r="S44" s="394"/>
      <c r="T44" s="411" t="str">
        <f>IF(入力!I35="","",入力!I35)</f>
        <v>柏市立富勢東小学校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518031497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146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ｻﾄｳ　ﾎﾉｶ
佐藤　穂花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5</v>
      </c>
      <c r="R46" s="393"/>
      <c r="S46" s="394"/>
      <c r="T46" s="411" t="str">
        <f>IF(入力!I37="","",入力!I37)</f>
        <v>我孫子市立湖北台西小学校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518993276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143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ｲｼｲ　ﾊﾙﾋ
石井　春妃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4</v>
      </c>
      <c r="R48" s="393"/>
      <c r="S48" s="394"/>
      <c r="T48" s="411" t="str">
        <f>IF(入力!I39="","",入力!I39)</f>
        <v>柏市立豊小学校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518031459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136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ｴﾝﾄﾞｳ　ﾕﾒ
遠藤　由萌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4</v>
      </c>
      <c r="R50" s="393"/>
      <c r="S50" s="394"/>
      <c r="T50" s="411" t="str">
        <f>IF(入力!I41="","",入力!I41)</f>
        <v>柏市立富勢小学校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518193423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140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ｸﾜﾊﾞﾗ　ｼｵﾘ
桒原　汐里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3</v>
      </c>
      <c r="R52" s="393"/>
      <c r="S52" s="394"/>
      <c r="T52" s="411" t="str">
        <f>IF(入力!I43="","",入力!I43)</f>
        <v>柏市立富勢東小学校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516969398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136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ﾖｼﾊﾗ　ﾘﾝ
𠮷原　凛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>
        <f>IF(入力!G45="","",入力!G45)</f>
        <v>3</v>
      </c>
      <c r="R54" s="393"/>
      <c r="S54" s="394"/>
      <c r="T54" s="411" t="str">
        <f>IF(入力!I45="","",入力!I45)</f>
        <v>柏市立豊小学校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518871505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123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ﾔﾏﾓﾄ　ｶﾝﾅ
山本　栞名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>
        <f>IF(入力!G47="","",入力!G47)</f>
        <v>1</v>
      </c>
      <c r="R56" s="393"/>
      <c r="S56" s="394"/>
      <c r="T56" s="411" t="str">
        <f>IF(入力!I47="","",入力!I47)</f>
        <v>柏市立田中北学校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518993290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115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柏ビクトリーエンジェルス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434694367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𠮷野　明弘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515961606</v>
      </c>
      <c r="H7" s="267"/>
      <c r="I7" s="267"/>
      <c r="J7" s="267">
        <f>IF(入力!J7="","",入力!J7)</f>
        <v>291147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石井　祐介</v>
      </c>
      <c r="D9" s="278"/>
      <c r="E9" s="278"/>
      <c r="F9" s="278"/>
      <c r="G9" s="267">
        <f>IF(入力!G9="","",入力!G9)</f>
        <v>518682989</v>
      </c>
      <c r="H9" s="267"/>
      <c r="I9" s="267"/>
      <c r="J9" s="267">
        <f>IF(入力!J9="","",入力!J9)</f>
        <v>304178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番場　信明</v>
      </c>
      <c r="D11" s="278"/>
      <c r="E11" s="278"/>
      <c r="F11" s="278"/>
      <c r="G11" s="267">
        <f>IF(入力!G11="","",入力!G11)</f>
        <v>512465424</v>
      </c>
      <c r="H11" s="267"/>
      <c r="I11" s="267"/>
      <c r="J11" s="267">
        <f>IF(入力!J11="","",入力!J11)</f>
        <v>26985</v>
      </c>
      <c r="K11" s="267"/>
      <c r="L11" s="267"/>
      <c r="M11" s="267">
        <f>IF(入力!M11="","",入力!M11)</f>
        <v>428553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番場　信明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5" t="s">
        <v>6</v>
      </c>
      <c r="B17" s="265"/>
      <c r="C17" s="268" t="str">
        <f>IF(入力!C17="","",入力!C17&amp;"　"&amp;入力!E17)</f>
        <v>柏市豊四季709-52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04-7103-8968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080－5038－0851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皆川　咲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柏市立富勢東小学校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514678988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𠮷野　早百合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柏市立富勢小学校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515672159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吉田　樹乃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柏市立西原小学校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518916848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𠮷原　楓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柏市立豊小学校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518871499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井上　麻海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柏市立西原小学校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514679023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本田　芙美香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柏市立富勢東小学校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518031497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佐藤　穂花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我孫子市立湖北台西小学校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518993276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石井　春妃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柏市立豊小学校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518031459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遠藤　由萌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柏市立富勢小学校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518193423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桒原　汐里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柏市立富勢東小学校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516969398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𠮷原　凛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柏市立豊小学校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518871505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山本　栞名</v>
      </c>
      <c r="D47" s="278"/>
      <c r="E47" s="278"/>
      <c r="F47" s="278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柏市立田中北学校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518993290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柏ビクトリーエンジェルス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434694367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𠮷野　明弘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515961606</v>
      </c>
      <c r="H7" s="267"/>
      <c r="I7" s="267"/>
      <c r="J7" s="267">
        <f>IF(入力!J7="","",入力!J7)</f>
        <v>291147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石井　祐介</v>
      </c>
      <c r="D9" s="278"/>
      <c r="E9" s="278"/>
      <c r="F9" s="278"/>
      <c r="G9" s="267">
        <f>IF(入力!G9="","",入力!G9)</f>
        <v>518682989</v>
      </c>
      <c r="H9" s="267"/>
      <c r="I9" s="267"/>
      <c r="J9" s="267">
        <f>IF(入力!J9="","",入力!J9)</f>
        <v>304178</v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番場　信明</v>
      </c>
      <c r="D11" s="278"/>
      <c r="E11" s="278"/>
      <c r="F11" s="278"/>
      <c r="G11" s="267">
        <f>IF(入力!G11="","",入力!G11)</f>
        <v>512465424</v>
      </c>
      <c r="H11" s="267"/>
      <c r="I11" s="267"/>
      <c r="J11" s="267">
        <f>IF(入力!J11="","",入力!J11)</f>
        <v>26985</v>
      </c>
      <c r="K11" s="267"/>
      <c r="L11" s="267"/>
      <c r="M11" s="267">
        <f>IF(入力!M11="","",入力!M11)</f>
        <v>428553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番場　信明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5" t="s">
        <v>6</v>
      </c>
      <c r="B17" s="265"/>
      <c r="C17" s="268" t="str">
        <f>IF(入力!C17="","",入力!C17&amp;"　"&amp;入力!E17)</f>
        <v>柏市豊四季709-52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04-7103-8968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080－5038－0851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皆川　咲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柏市立富勢東小学校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514678988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𠮷野　早百合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柏市立富勢小学校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515672159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吉田　樹乃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柏市立西原小学校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518916848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𠮷原　楓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柏市立豊小学校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518871499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井上　麻海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柏市立西原小学校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514679023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本田　芙美香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柏市立富勢東小学校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518031497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佐藤　穂花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我孫子市立湖北台西小学校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518993276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石井　春妃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柏市立豊小学校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518031459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遠藤　由萌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柏市立富勢小学校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518193423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桒原　汐里</v>
      </c>
      <c r="D43" s="278"/>
      <c r="E43" s="278"/>
      <c r="F43" s="278"/>
      <c r="G43" s="265">
        <f>IF(入力!G43="","",入力!G43)</f>
        <v>3</v>
      </c>
      <c r="H43" s="265" t="str">
        <f>IF(入力!H43="","",入力!H43)</f>
        <v/>
      </c>
      <c r="I43" s="265" t="str">
        <f>IF(入力!I43="","",入力!I43)</f>
        <v>柏市立富勢東小学校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516969398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𠮷原　凛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柏市立豊小学校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518871505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山本　栞名</v>
      </c>
      <c r="D47" s="278"/>
      <c r="E47" s="278"/>
      <c r="F47" s="278"/>
      <c r="G47" s="265">
        <f>IF(入力!G47="","",入力!G47)</f>
        <v>1</v>
      </c>
      <c r="H47" s="265" t="str">
        <f>IF(入力!H47="","",入力!H47)</f>
        <v/>
      </c>
      <c r="I47" s="265" t="str">
        <f>IF(入力!I47="","",入力!I47)</f>
        <v>柏市立田中北学校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518993290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9</v>
      </c>
      <c r="J5" s="446" t="str">
        <f>IF(入力!A55="","",入力!A55)</f>
        <v>千葉県が大変な時に立派な体育館でバレーボールが出来る。有り難いことです。ご尽力いただきました関係者の皆様、本当にありがとうございます。感謝の気持ちを忘れずプレーします。怖いとか、緊張してるなんて言ったらバチが当たります。ぶちかまし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21007</v>
      </c>
      <c r="B7" s="33" t="str">
        <f>IF(入力!C3="","",入力!C3)</f>
        <v>柏ビクトリーエンジェルス</v>
      </c>
      <c r="C7" s="33" t="str">
        <f>IF(入力!C2="","",入力!C2)</f>
        <v>ｶｼﾜﾋﾞｸﾄﾘｰｴﾝｼﾞｪﾙｽ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北柏</v>
      </c>
      <c r="T7" s="33"/>
      <c r="U7" s="33">
        <f>IF(入力!C4="","",入力!C4)</f>
        <v>434694367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𠮷野</v>
      </c>
      <c r="D16" s="33" t="str">
        <f>IF(入力!E8="","",入力!E8)</f>
        <v>明弘</v>
      </c>
      <c r="E16" s="33" t="str">
        <f>IF(入力!C7="","",入力!C7)</f>
        <v>ﾖｼﾉ</v>
      </c>
      <c r="F16" s="33" t="str">
        <f>IF(入力!E7="","",入力!E7)</f>
        <v>ｱｷﾋﾛ</v>
      </c>
      <c r="G16" s="33">
        <f>IF(入力!G7="","",入力!G7)</f>
        <v>515961606</v>
      </c>
      <c r="H16" s="33">
        <f>IF(入力!J7="","",入力!J7)</f>
        <v>291147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0825</v>
      </c>
      <c r="T16" s="33" t="str">
        <f>IF(入力!P8="","",入力!P8)</f>
        <v>柏市布施686-4</v>
      </c>
      <c r="U16" s="33" t="str">
        <f>IF(入力!AL7="","",入力!AL7)</f>
        <v>04</v>
      </c>
      <c r="V16" s="33" t="str">
        <f>IF(入力!AK8="","",入力!AK8)</f>
        <v>7131</v>
      </c>
      <c r="W16" s="33" t="str">
        <f>IF(入力!AP8="","",入力!AP8)</f>
        <v>1821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祐介</v>
      </c>
      <c r="E17" s="33" t="str">
        <f>IF(入力!C9="","",入力!C9)</f>
        <v>ｲｼｲ</v>
      </c>
      <c r="F17" s="33" t="str">
        <f>IF(入力!E9="","",入力!E9)</f>
        <v>ﾕｳｽｹ</v>
      </c>
      <c r="G17" s="33">
        <f>IF(入力!G9="","",入力!G9)</f>
        <v>518682989</v>
      </c>
      <c r="H17" s="33">
        <f>IF(入力!J9="","",入力!J9)</f>
        <v>304178</v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0863</v>
      </c>
      <c r="T17" s="33" t="str">
        <f>IF(入力!P10="","",入力!P10)</f>
        <v>柏市豊四季678-423</v>
      </c>
      <c r="U17" s="33" t="str">
        <f>IF(入力!AL9="","",入力!AL9)</f>
        <v>04</v>
      </c>
      <c r="V17" s="33" t="str">
        <f>IF(入力!AK10="","",入力!AK10)</f>
        <v>7103</v>
      </c>
      <c r="W17" s="33" t="str">
        <f>IF(入力!AP10="","",入力!AP10)</f>
        <v>0120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番場</v>
      </c>
      <c r="D20" s="33" t="str">
        <f>IF(入力!E12="","",入力!E12)</f>
        <v>信明</v>
      </c>
      <c r="E20" s="33" t="str">
        <f>IF(入力!C11="","",入力!C11)</f>
        <v>ﾊﾞﾝﾊﾞ</v>
      </c>
      <c r="F20" s="33" t="str">
        <f>IF(入力!E11="","",入力!E11)</f>
        <v>ﾉﾌﾞｱｷ</v>
      </c>
      <c r="G20" s="33">
        <f>IF(入力!G11="","",入力!G11)</f>
        <v>512465424</v>
      </c>
      <c r="H20" s="33">
        <f>IF(入力!J11="","",入力!J11)</f>
        <v>26985</v>
      </c>
      <c r="I20" s="33">
        <f>IF(入力!M11="","",入力!M11)</f>
        <v>428553</v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277</v>
      </c>
      <c r="S20" s="33" t="str">
        <f>IF(入力!W11="","",入力!W11)</f>
        <v>0863</v>
      </c>
      <c r="T20" s="33" t="str">
        <f>IF(入力!P12="","",入力!P12)</f>
        <v>柏市豊四季709-52</v>
      </c>
      <c r="U20" s="33" t="str">
        <f>IF(入力!AL11="","",入力!AL11)</f>
        <v>04</v>
      </c>
      <c r="V20" s="33" t="str">
        <f>IF(入力!AK12="","",入力!AK12)</f>
        <v>7103</v>
      </c>
      <c r="W20" s="33" t="str">
        <f>IF(入力!AP12="","",入力!AP12)</f>
        <v>8968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番場</v>
      </c>
      <c r="D22" s="33" t="str">
        <f>IF(入力!E16="","",入力!E16)</f>
        <v>信明</v>
      </c>
      <c r="E22" s="33" t="str">
        <f>IF(入力!C15="","",入力!C15)</f>
        <v>ﾊﾞﾝﾊﾞ</v>
      </c>
      <c r="F22" s="33" t="str">
        <f>IF(入力!E15="","",入力!E15)</f>
        <v>ﾉﾌﾞｱｷ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080</v>
      </c>
      <c r="O22" s="33">
        <f>IF(入力!E21="","",入力!E21)</f>
        <v>5038</v>
      </c>
      <c r="P22" s="33" t="str">
        <f>IF(入力!G21="","",入力!G21)</f>
        <v>0851</v>
      </c>
      <c r="Q22" s="33"/>
      <c r="R22" s="33" t="str">
        <f>IF(入力!R15="","",入力!R15)</f>
        <v>277</v>
      </c>
      <c r="S22" s="33" t="str">
        <f>IF(入力!W15="","",入力!W15)</f>
        <v>0863</v>
      </c>
      <c r="T22" s="33" t="str">
        <f>IF(入力!P16="","",入力!P16)</f>
        <v>柏市豊四季709-52</v>
      </c>
      <c r="U22" s="33" t="str">
        <f>IF(入力!AL15="","",入力!AL15)</f>
        <v>04</v>
      </c>
      <c r="V22" s="33" t="str">
        <f>IF(入力!AK16="","",入力!AK16)</f>
        <v>7103</v>
      </c>
      <c r="W22" s="33" t="str">
        <f>IF(入力!AP16="","",入力!AP16)</f>
        <v>8968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皆川</v>
      </c>
      <c r="D24" s="75" t="str">
        <f>VLOOKUP($B$51,$A$53:$F$352,4)</f>
        <v>咲</v>
      </c>
      <c r="E24" s="75" t="str">
        <f>VLOOKUP($B$51,$A$53:$F$352,5)</f>
        <v>ﾐﾅｶﾜ</v>
      </c>
      <c r="F24" s="75" t="str">
        <f>VLOOKUP($B$51,$A$53:$F$352,6)</f>
        <v>ｻｷ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皆川</v>
      </c>
      <c r="D53" s="33" t="str">
        <f>IF(入力!E26="","",入力!E26)</f>
        <v>咲</v>
      </c>
      <c r="E53" s="33" t="str">
        <f>IF(入力!C25="","",入力!C25)</f>
        <v>ﾐﾅｶﾜ</v>
      </c>
      <c r="F53" s="33" t="str">
        <f>IF(入力!E25="","",入力!E25)</f>
        <v>ｻｷ</v>
      </c>
      <c r="G53" s="33">
        <f>IF(入力!M25="","",入力!M25)</f>
        <v>514678988</v>
      </c>
      <c r="H53" s="33" t="str">
        <f>IF(入力!I25="","",入力!I25)</f>
        <v>柏市立富勢東小学校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𠮷野</v>
      </c>
      <c r="D54" s="33" t="str">
        <f>IF(入力!E28="","",入力!E28)</f>
        <v>早百合</v>
      </c>
      <c r="E54" s="33" t="str">
        <f>IF(入力!C27="","",入力!C27)</f>
        <v>ﾖｼﾉ</v>
      </c>
      <c r="F54" s="33" t="str">
        <f>IF(入力!E27="","",入力!E27)</f>
        <v>ｻﾕﾘ</v>
      </c>
      <c r="G54" s="33">
        <f>IF(入力!M27="","",入力!M27)</f>
        <v>515672159</v>
      </c>
      <c r="H54" s="33" t="str">
        <f>IF(入力!I27="","",入力!I27)</f>
        <v>柏市立富勢小学校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吉田</v>
      </c>
      <c r="D55" s="33" t="str">
        <f>IF(入力!E30="","",入力!E30)</f>
        <v>樹乃</v>
      </c>
      <c r="E55" s="33" t="str">
        <f>IF(入力!C29="","",入力!C29)</f>
        <v>ﾖｼﾀﾞ</v>
      </c>
      <c r="F55" s="33" t="str">
        <f>IF(入力!E29="","",入力!E29)</f>
        <v>ｼﾞｭﾉ</v>
      </c>
      <c r="G55" s="33">
        <f>IF(入力!M29="","",入力!M29)</f>
        <v>518916848</v>
      </c>
      <c r="H55" s="33" t="str">
        <f>IF(入力!I29="","",入力!I29)</f>
        <v>柏市立西原小学校</v>
      </c>
      <c r="I55" s="33">
        <f>IF(入力!G29="","",入力!G29)</f>
        <v>6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𠮷原</v>
      </c>
      <c r="D56" s="33" t="str">
        <f>IF(入力!E32="","",入力!E32)</f>
        <v>楓</v>
      </c>
      <c r="E56" s="33" t="str">
        <f>IF(入力!C31="","",入力!C31)</f>
        <v>ﾖｼﾊﾗ</v>
      </c>
      <c r="F56" s="33" t="str">
        <f>IF(入力!E31="","",入力!E31)</f>
        <v>ｶｴﾃﾞ</v>
      </c>
      <c r="G56" s="33">
        <f>IF(入力!M31="","",入力!M31)</f>
        <v>518871499</v>
      </c>
      <c r="H56" s="33" t="str">
        <f>IF(入力!I31="","",入力!I31)</f>
        <v>柏市立豊小学校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井上</v>
      </c>
      <c r="D57" s="33" t="str">
        <f>IF(入力!E34="","",入力!E34)</f>
        <v>麻海</v>
      </c>
      <c r="E57" s="33" t="str">
        <f>IF(入力!C33="","",入力!C33)</f>
        <v>ｲﾉｳｴ</v>
      </c>
      <c r="F57" s="33" t="str">
        <f>IF(入力!E33="","",入力!E33)</f>
        <v>ﾏｳﾅ</v>
      </c>
      <c r="G57" s="33">
        <f>IF(入力!M33="","",入力!M33)</f>
        <v>514679023</v>
      </c>
      <c r="H57" s="33" t="str">
        <f>IF(入力!I33="","",入力!I33)</f>
        <v>柏市立西原小学校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本田</v>
      </c>
      <c r="D58" s="33" t="str">
        <f>IF(入力!E36="","",入力!E36)</f>
        <v>芙美香</v>
      </c>
      <c r="E58" s="33" t="str">
        <f>IF(入力!C35="","",入力!C35)</f>
        <v>ﾎﾝﾀﾞ</v>
      </c>
      <c r="F58" s="33" t="str">
        <f>IF(入力!E35="","",入力!E35)</f>
        <v>ﾌﾐｶ</v>
      </c>
      <c r="G58" s="33">
        <f>IF(入力!M35="","",入力!M35)</f>
        <v>518031497</v>
      </c>
      <c r="H58" s="33" t="str">
        <f>IF(入力!I35="","",入力!I35)</f>
        <v>柏市立富勢東小学校</v>
      </c>
      <c r="I58" s="33">
        <f>IF(入力!G35="","",入力!G35)</f>
        <v>6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穂花</v>
      </c>
      <c r="E59" s="33" t="str">
        <f>IF(入力!C37="","",入力!C37)</f>
        <v>ｻﾄｳ</v>
      </c>
      <c r="F59" s="33" t="str">
        <f>IF(入力!E37="","",入力!E37)</f>
        <v>ﾎﾉｶ</v>
      </c>
      <c r="G59" s="33">
        <f>IF(入力!M37="","",入力!M37)</f>
        <v>518993276</v>
      </c>
      <c r="H59" s="33" t="str">
        <f>IF(入力!I37="","",入力!I37)</f>
        <v>我孫子市立湖北台西小学校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石井</v>
      </c>
      <c r="D60" s="33" t="str">
        <f>IF(入力!E40="","",入力!E40)</f>
        <v>春妃</v>
      </c>
      <c r="E60" s="33" t="str">
        <f>IF(入力!C39="","",入力!C39)</f>
        <v>ｲｼｲ</v>
      </c>
      <c r="F60" s="33" t="str">
        <f>IF(入力!E39="","",入力!E39)</f>
        <v>ﾊﾙﾋ</v>
      </c>
      <c r="G60" s="33">
        <f>IF(入力!M39="","",入力!M39)</f>
        <v>518031459</v>
      </c>
      <c r="H60" s="33" t="str">
        <f>IF(入力!I39="","",入力!I39)</f>
        <v>柏市立豊小学校</v>
      </c>
      <c r="I60" s="33">
        <f>IF(入力!G39="","",入力!G39)</f>
        <v>4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遠藤</v>
      </c>
      <c r="D61" s="33" t="str">
        <f>IF(入力!E42="","",入力!E42)</f>
        <v>由萌</v>
      </c>
      <c r="E61" s="33" t="str">
        <f>IF(入力!C41="","",入力!C41)</f>
        <v>ｴﾝﾄﾞｳ</v>
      </c>
      <c r="F61" s="33" t="str">
        <f>IF(入力!E41="","",入力!E41)</f>
        <v>ﾕﾒ</v>
      </c>
      <c r="G61" s="33">
        <f>IF(入力!M41="","",入力!M41)</f>
        <v>518193423</v>
      </c>
      <c r="H61" s="33" t="str">
        <f>IF(入力!I41="","",入力!I41)</f>
        <v>柏市立富勢小学校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桒原</v>
      </c>
      <c r="D62" s="33" t="str">
        <f>IF(入力!E44="","",入力!E44)</f>
        <v>汐里</v>
      </c>
      <c r="E62" s="33" t="str">
        <f>IF(入力!C43="","",入力!C43)</f>
        <v>ｸﾜﾊﾞﾗ</v>
      </c>
      <c r="F62" s="33" t="str">
        <f>IF(入力!E43="","",入力!E43)</f>
        <v>ｼｵﾘ</v>
      </c>
      <c r="G62" s="33">
        <f>IF(入力!M43="","",入力!M43)</f>
        <v>516969398</v>
      </c>
      <c r="H62" s="33" t="str">
        <f>IF(入力!I43="","",入力!I43)</f>
        <v>柏市立富勢東小学校</v>
      </c>
      <c r="I62" s="33">
        <f>IF(入力!G43="","",入力!G43)</f>
        <v>3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𠮷原</v>
      </c>
      <c r="D63" s="33" t="str">
        <f>IF(入力!E46="","",入力!E46)</f>
        <v>凛</v>
      </c>
      <c r="E63" s="33" t="str">
        <f>IF(入力!C45="","",入力!C45)</f>
        <v>ﾖｼﾊﾗ</v>
      </c>
      <c r="F63" s="33" t="str">
        <f>IF(入力!E45="","",入力!E45)</f>
        <v>ﾘﾝ</v>
      </c>
      <c r="G63" s="33">
        <f>IF(入力!M45="","",入力!M45)</f>
        <v>518871505</v>
      </c>
      <c r="H63" s="33" t="str">
        <f>IF(入力!I45="","",入力!I45)</f>
        <v>柏市立豊小学校</v>
      </c>
      <c r="I63" s="33">
        <f>IF(入力!G45="","",入力!G45)</f>
        <v>3</v>
      </c>
      <c r="J63" s="33">
        <f>IF(入力!P45="","",入力!P45)</f>
        <v>123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山本</v>
      </c>
      <c r="D64" s="33" t="str">
        <f>IF(入力!E48="","",入力!E48)</f>
        <v>栞名</v>
      </c>
      <c r="E64" s="33" t="str">
        <f>IF(入力!C47="","",入力!C47)</f>
        <v>ﾔﾏﾓﾄ</v>
      </c>
      <c r="F64" s="33" t="str">
        <f>IF(入力!E47="","",入力!E47)</f>
        <v>ｶﾝﾅ</v>
      </c>
      <c r="G64" s="33">
        <f>IF(入力!M47="","",入力!M47)</f>
        <v>518993290</v>
      </c>
      <c r="H64" s="33" t="str">
        <f>IF(入力!I47="","",入力!I47)</f>
        <v>柏市立田中北学校</v>
      </c>
      <c r="I64" s="33">
        <f>IF(入力!G47="","",入力!G47)</f>
        <v>1</v>
      </c>
      <c r="J64" s="33">
        <f>IF(入力!P47="","",入力!P47)</f>
        <v>115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2019-09-24T12:36:41Z</dcterms:modified>
</cp:coreProperties>
</file>