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Structure="1"/>
  <bookViews>
    <workbookView xWindow="600" yWindow="30" windowWidth="19395" windowHeight="8055" activeTab="1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<sst xmlns="http://schemas.openxmlformats.org/spreadsheetml/2006/main" count="433" uniqueCount="297">
  <si>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</si>
  <si>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</si>
  <si>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</si>
  <si>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</si>
  <si>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</si>
  <si>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</si>
  <si>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</si>
  <si>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</si>
  <si>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</si>
  <si>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</si>
  <si>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</si>
  <si>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</si>
  <si>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</si>
  <si>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</si>
  <si>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</si>
  <si>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</si>
  <si>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</si>
  <si>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</si>
  <si>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</si>
  <si>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</si>
  <si>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</si>
  <si>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</si>
  <si>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</si>
  <si>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</si>
  <si>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</si>
  <si>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</si>
  <si>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</si>
  <si>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</si>
  <si>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</si>
  <si>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</si>
  <si>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</si>
  <si>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</si>
  <si>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</si>
  <si>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</si>
  <si>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</si>
  <si>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</si>
  <si>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</si>
  <si>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</si>
  <si>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</si>
  <si>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</si>
  <si>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</si>
  <si>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</si>
  <si>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</si>
  <si>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</si>
  <si>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</si>
  <si>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</si>
  <si>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</si>
  <si>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</si>
  <si>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</si>
  <si>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</si>
  <si>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</si>
  <si>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</si>
  <si>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</si>
  <si>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</si>
  <si>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</si>
  <si>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</si>
  <si>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</si>
  <si>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</si>
  <si>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</si>
  <si>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</si>
  <si>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</si>
  <si>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</si>
  <si>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</si>
  <si>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</si>
  <si>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</si>
  <si>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</si>
  <si>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</si>
  <si>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</si>
  <si>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</si>
  <si>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</si>
  <si>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</si>
  <si>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</si>
  <si>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</si>
  <si>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</si>
  <si>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</si>
  <si>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</si>
  <si>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</si>
  <si>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</si>
  <si>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</si>
  <si>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</si>
  <si>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</si>
  <si>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</si>
  <si>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</si>
  <si>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</si>
  <si>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</si>
  <si>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</si>
  <si>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</si>
  <si>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</si>
  <si>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</si>
  <si>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</si>
  <si>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</si>
  <si>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</si>
  <si>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</si>
  <si>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</si>
  <si>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</si>
  <si>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</si>
  <si>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</si>
  <si>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</si>
  <si>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</si>
  <si>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</si>
  <si>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</si>
  <si>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</si>
  <si>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</si>
  <si>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</si>
  <si>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</si>
  <si>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</si>
  <si>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</si>
  <si>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</si>
  <si>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</si>
  <si>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</si>
  <si>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</si>
  <si>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</si>
  <si>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</si>
  <si>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</si>
  <si>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</si>
  <si>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</si>
  <si>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</si>
  <si>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</si>
  <si>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</si>
  <si>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</si>
  <si>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</si>
  <si>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</si>
  <si>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</si>
  <si>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</si>
  <si>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</si>
  <si>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</si>
  <si>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</si>
  <si>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</si>
  <si>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</si>
  <si>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</si>
  <si>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</si>
  <si>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</si>
  <si>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</si>
  <si>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</si>
  <si>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</si>
  <si>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</si>
  <si>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</si>
  <si>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</si>
  <si>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</si>
  <si>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</si>
  <si>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</si>
  <si>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</si>
  <si>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</si>
  <si>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</si>
  <si>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</si>
  <si>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</si>
  <si>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</si>
  <si>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</si>
  <si>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</si>
  <si>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</si>
  <si>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</si>
  <si>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</si>
  <si>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</si>
  <si>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</si>
  <si>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</si>
  <si>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</si>
  <si>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</si>
  <si>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</si>
  <si>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</si>
  <si>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</si>
  <si>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</si>
  <si>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</si>
  <si>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</si>
  <si>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</si>
  <si>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</si>
  <si>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</si>
  <si>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</si>
  <si>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</si>
  <si>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</si>
  <si>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</si>
  <si>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</si>
  <si>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</si>
  <si>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</si>
  <si>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</si>
  <si>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</si>
  <si>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</si>
  <si>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</si>
  <si>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</si>
  <si>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</si>
  <si>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</si>
  <si>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</si>
  <si>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</si>
  <si>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</si>
  <si>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</si>
  <si>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</si>
  <si>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</si>
  <si>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</si>
  <si>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</si>
  <si>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</si>
  <si>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</si>
  <si>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</si>
  <si>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</si>
  <si>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</si>
  <si>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</si>
  <si>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</si>
  <si>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</si>
  <si>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</si>
  <si>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</si>
  <si>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</si>
  <si>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</si>
  <si>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</si>
  <si>
    <t>柏ビクトリーエンジェルス</t>
    <rPh sb="0" eb="1">
      <t>カシワ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</si>
  <si>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</si>
  <si>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</si>
  <si>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</si>
  <si>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ﾊﾞﾝﾊﾞ</t>
  </si>
  <si>
    <t>ﾉﾌﾞｱｷ</t>
  </si>
  <si>
    <t>番場</t>
    <rPh sb="0" eb="2">
      <t>バンバ</t>
    </rPh>
    <phoneticPr fontId="2"/>
  </si>
  <si>
    <t>信明</t>
    <rPh sb="0" eb="2">
      <t>ノブアキ</t>
    </rPh>
    <phoneticPr fontId="2"/>
  </si>
  <si>
    <t>ｶﾌﾞﾗｷ</t>
  </si>
  <si>
    <t>ﾖｼﾔｽ</t>
  </si>
  <si>
    <t>鏑木</t>
    <rPh sb="0" eb="2">
      <t>カブラキ</t>
    </rPh>
    <phoneticPr fontId="2"/>
  </si>
  <si>
    <t>吉恭</t>
    <rPh sb="0" eb="2">
      <t>ヨシヤス</t>
    </rPh>
    <phoneticPr fontId="2"/>
  </si>
  <si>
    <t>ｲﾊﾞﾔｼ</t>
  </si>
  <si>
    <t>ｺｳｲﾁ</t>
  </si>
  <si>
    <t>伊林</t>
    <rPh sb="0" eb="2">
      <t>イバヤシ</t>
    </rPh>
    <phoneticPr fontId="2"/>
  </si>
  <si>
    <t>考一</t>
    <rPh sb="0" eb="2">
      <t>コウイチ</t>
    </rPh>
    <phoneticPr fontId="2"/>
  </si>
  <si>
    <t>ﾊﾔｼ　ﾐﾜｺ</t>
  </si>
  <si>
    <t>ﾆﾍﾞ　ﾁｴｺ</t>
  </si>
  <si>
    <t>林　美和子</t>
    <rPh sb="0" eb="1">
      <t>ハヤシ</t>
    </rPh>
    <rPh sb="2" eb="5">
      <t>ミワコ</t>
    </rPh>
    <phoneticPr fontId="2"/>
  </si>
  <si>
    <t>仁部　千惠子</t>
    <rPh sb="0" eb="2">
      <t>ニベ</t>
    </rPh>
    <rPh sb="3" eb="6">
      <t>チエコ</t>
    </rPh>
    <phoneticPr fontId="2"/>
  </si>
  <si>
    <t>柏市豊四季709-52</t>
    <rPh sb="0" eb="2">
      <t>カシワシ</t>
    </rPh>
    <rPh sb="2" eb="5">
      <t>トヨシキ</t>
    </rPh>
    <phoneticPr fontId="2"/>
  </si>
  <si>
    <t>柏市西原6-1-1</t>
    <rPh sb="0" eb="2">
      <t>カシワシ</t>
    </rPh>
    <rPh sb="2" eb="4">
      <t>ニシハラ</t>
    </rPh>
    <phoneticPr fontId="2"/>
  </si>
  <si>
    <t>柏市豊四季678-121</t>
    <rPh sb="0" eb="2">
      <t>カシワシ</t>
    </rPh>
    <rPh sb="2" eb="5">
      <t>トヨシキ</t>
    </rPh>
    <phoneticPr fontId="2"/>
  </si>
  <si>
    <t>04</t>
    <phoneticPr fontId="2"/>
  </si>
  <si>
    <t>277</t>
    <phoneticPr fontId="2"/>
  </si>
  <si>
    <t>0863</t>
    <phoneticPr fontId="2"/>
  </si>
  <si>
    <t>277</t>
    <phoneticPr fontId="2"/>
  </si>
  <si>
    <t>277</t>
    <phoneticPr fontId="2"/>
  </si>
  <si>
    <t>0866</t>
    <phoneticPr fontId="2"/>
  </si>
  <si>
    <t>04</t>
    <phoneticPr fontId="2"/>
  </si>
  <si>
    <t>7103</t>
    <phoneticPr fontId="2"/>
  </si>
  <si>
    <t>7153</t>
    <phoneticPr fontId="2"/>
  </si>
  <si>
    <t>1456</t>
    <phoneticPr fontId="2"/>
  </si>
  <si>
    <t>7139</t>
    <phoneticPr fontId="2"/>
  </si>
  <si>
    <t>0759</t>
    <phoneticPr fontId="2"/>
  </si>
  <si>
    <t>277</t>
    <phoneticPr fontId="2"/>
  </si>
  <si>
    <t>0863</t>
    <phoneticPr fontId="2"/>
  </si>
  <si>
    <t>7103</t>
    <phoneticPr fontId="2"/>
  </si>
  <si>
    <t>8968</t>
    <phoneticPr fontId="2"/>
  </si>
  <si>
    <t>①</t>
  </si>
  <si>
    <t>成瀬</t>
    <rPh sb="0" eb="2">
      <t>ナルセ</t>
    </rPh>
    <phoneticPr fontId="2"/>
  </si>
  <si>
    <t>怜央</t>
    <rPh sb="0" eb="1">
      <t>レイ</t>
    </rPh>
    <rPh sb="1" eb="2">
      <t>オウ</t>
    </rPh>
    <phoneticPr fontId="2"/>
  </si>
  <si>
    <t>ﾅﾙｾ</t>
  </si>
  <si>
    <t>ﾚﾅ</t>
  </si>
  <si>
    <t>柏市立松葉第二小学校</t>
    <rPh sb="0" eb="3">
      <t>カシワシリツ</t>
    </rPh>
    <rPh sb="3" eb="5">
      <t>マツバ</t>
    </rPh>
    <rPh sb="5" eb="7">
      <t>ダイニ</t>
    </rPh>
    <rPh sb="7" eb="10">
      <t>ショウガッコウ</t>
    </rPh>
    <phoneticPr fontId="2"/>
  </si>
  <si>
    <t>柏市立西原小学校</t>
    <rPh sb="0" eb="3">
      <t>カシワシリツ</t>
    </rPh>
    <rPh sb="3" eb="8">
      <t>ニシハラショウガッコウ</t>
    </rPh>
    <phoneticPr fontId="2"/>
  </si>
  <si>
    <t>柏市立花野井小学校</t>
    <rPh sb="0" eb="3">
      <t>カシワシリツ</t>
    </rPh>
    <rPh sb="3" eb="9">
      <t>ハナノイショウガッコウ</t>
    </rPh>
    <phoneticPr fontId="2"/>
  </si>
  <si>
    <t>柏市立豊小学校</t>
    <rPh sb="0" eb="3">
      <t>カシワシリツ</t>
    </rPh>
    <rPh sb="3" eb="7">
      <t>ユタカショウガッコウ</t>
    </rPh>
    <phoneticPr fontId="2"/>
  </si>
  <si>
    <t>柏市立富勢東小学校</t>
    <rPh sb="0" eb="3">
      <t>カシワシリツ</t>
    </rPh>
    <rPh sb="3" eb="9">
      <t>トミセヒガシショウガッコウ</t>
    </rPh>
    <phoneticPr fontId="2"/>
  </si>
  <si>
    <t>柏市立富勢東小学校</t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</si>
  <si>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</si>
  <si>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ﾔﾏﾓﾄ</t>
  </si>
  <si>
    <t>ﾕﾒ</t>
  </si>
  <si>
    <t>山本</t>
    <rPh sb="0" eb="2">
      <t>ヤマモト</t>
    </rPh>
    <phoneticPr fontId="2"/>
  </si>
  <si>
    <t>優芽</t>
  </si>
  <si>
    <t>ｽｽﾞｷ</t>
  </si>
  <si>
    <t>ﾏﾅｻ</t>
  </si>
  <si>
    <t>鈴木</t>
    <rPh sb="0" eb="2">
      <t>スズキ</t>
    </rPh>
    <phoneticPr fontId="2"/>
  </si>
  <si>
    <t>愛彩</t>
  </si>
  <si>
    <t>ﾊﾔｼ</t>
  </si>
  <si>
    <t>ｺﾄ</t>
  </si>
  <si>
    <t>林</t>
    <rPh sb="0" eb="1">
      <t>ハヤシ</t>
    </rPh>
    <phoneticPr fontId="2"/>
  </si>
  <si>
    <t>琴子</t>
    <rPh sb="0" eb="2">
      <t>コトコ</t>
    </rPh>
    <phoneticPr fontId="2"/>
  </si>
  <si>
    <t>ｻﾗ</t>
  </si>
  <si>
    <t>紗空</t>
    <rPh sb="0" eb="1">
      <t>サ</t>
    </rPh>
    <rPh sb="1" eb="2">
      <t>ソラ</t>
    </rPh>
    <phoneticPr fontId="2"/>
  </si>
  <si>
    <t>ﾅｲﾄｳ</t>
  </si>
  <si>
    <t>ﾉﾉｶ</t>
  </si>
  <si>
    <t>内藤</t>
    <rPh sb="0" eb="2">
      <t>ナイトウ</t>
    </rPh>
    <phoneticPr fontId="2"/>
  </si>
  <si>
    <t>ﾋﾗｲ</t>
  </si>
  <si>
    <t>ｻﾔ</t>
  </si>
  <si>
    <t>平井</t>
    <rPh sb="0" eb="2">
      <t>ヒライ</t>
    </rPh>
    <phoneticPr fontId="2"/>
  </si>
  <si>
    <t>彩陽</t>
    <rPh sb="0" eb="1">
      <t>サイ</t>
    </rPh>
    <rPh sb="1" eb="2">
      <t>ヨウ</t>
    </rPh>
    <phoneticPr fontId="2"/>
  </si>
  <si>
    <t>ｱｵｷ</t>
  </si>
  <si>
    <t>ﾘｻ</t>
  </si>
  <si>
    <t>青木</t>
    <rPh sb="0" eb="2">
      <t>アオキ</t>
    </rPh>
    <phoneticPr fontId="2"/>
  </si>
  <si>
    <t>理紗</t>
    <rPh sb="0" eb="2">
      <t>リサ</t>
    </rPh>
    <phoneticPr fontId="2"/>
  </si>
  <si>
    <t>ﾀﾆｸﾞﾁ</t>
  </si>
  <si>
    <t>ﾏｲ</t>
  </si>
  <si>
    <t>谷口</t>
    <rPh sb="0" eb="2">
      <t>タニグチ</t>
    </rPh>
    <phoneticPr fontId="2"/>
  </si>
  <si>
    <t>磨唯</t>
    <rPh sb="0" eb="1">
      <t>マ</t>
    </rPh>
    <rPh sb="1" eb="2">
      <t>ユイ</t>
    </rPh>
    <phoneticPr fontId="2"/>
  </si>
  <si>
    <t>ﾒｲ</t>
  </si>
  <si>
    <t>芽唯</t>
    <rPh sb="0" eb="1">
      <t>メ</t>
    </rPh>
    <rPh sb="1" eb="2">
      <t>ユイ</t>
    </rPh>
    <phoneticPr fontId="2"/>
  </si>
  <si>
    <t>ﾐﾅｶﾞﾜ</t>
  </si>
  <si>
    <t>ｻｷ</t>
  </si>
  <si>
    <t>皆川</t>
    <rPh sb="0" eb="2">
      <t>ミナガワ</t>
    </rPh>
    <phoneticPr fontId="2"/>
  </si>
  <si>
    <t>咲</t>
    <rPh sb="0" eb="1">
      <t>サキ</t>
    </rPh>
    <phoneticPr fontId="2"/>
  </si>
  <si>
    <t>ﾖｼﾉ</t>
    <phoneticPr fontId="2"/>
  </si>
  <si>
    <t>ｻﾕﾘ</t>
    <phoneticPr fontId="2"/>
  </si>
  <si>
    <t>早百合</t>
    <rPh sb="0" eb="3">
      <t>サユリ</t>
    </rPh>
    <phoneticPr fontId="2"/>
  </si>
  <si>
    <t>𠮷野</t>
    <rPh sb="0" eb="3">
      <t>ヨシノ</t>
    </rPh>
    <phoneticPr fontId="2"/>
  </si>
  <si>
    <t>このチームで出来る公式戦もあと僅か。最高の思い出を作れるよう、チーム一丸となって「１点」を積み重ねたいと思います。</t>
    <rPh sb="6" eb="8">
      <t>デキ</t>
    </rPh>
    <rPh sb="9" eb="12">
      <t>コウシキセン</t>
    </rPh>
    <rPh sb="15" eb="16">
      <t>ワズ</t>
    </rPh>
    <rPh sb="18" eb="20">
      <t>サイコウ</t>
    </rPh>
    <rPh sb="21" eb="22">
      <t>オモ</t>
    </rPh>
    <rPh sb="23" eb="24">
      <t>デ</t>
    </rPh>
    <rPh sb="25" eb="26">
      <t>ツク</t>
    </rPh>
    <rPh sb="34" eb="36">
      <t>イチガン</t>
    </rPh>
    <rPh sb="42" eb="43">
      <t>テン</t>
    </rPh>
    <rPh sb="45" eb="46">
      <t>ツ</t>
    </rPh>
    <rPh sb="47" eb="48">
      <t>カサ</t>
    </rPh>
    <rPh sb="52" eb="53">
      <t>オモ</t>
    </rPh>
    <phoneticPr fontId="2"/>
  </si>
  <si>
    <t>080</t>
    <phoneticPr fontId="2"/>
  </si>
  <si>
    <t>ﾊﾞﾝﾊﾞ</t>
    <phoneticPr fontId="2"/>
  </si>
  <si>
    <t>ﾉﾌﾞｱｷ</t>
    <phoneticPr fontId="2"/>
  </si>
  <si>
    <t>8968</t>
    <phoneticPr fontId="2"/>
  </si>
  <si>
    <t>希々花</t>
    <rPh sb="0" eb="1">
      <t>マレ</t>
    </rPh>
    <rPh sb="2" eb="3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</si>
</sst>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view="pageBreakPreview" topLeftCell="A16" zoomScaleNormal="100" workbookViewId="0">
      <selection activeCell="AV28" sqref="AV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44" t="s">
        <v>159</v>
      </c>
      <c r="K3" s="245"/>
      <c r="L3" s="245"/>
      <c r="M3" s="245"/>
      <c r="N3" s="245"/>
      <c r="O3" s="24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178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434694367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1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5">
        <v>21007</v>
      </c>
      <c r="K5" s="225"/>
      <c r="L5" s="225"/>
      <c r="M5" s="225"/>
      <c r="N5" s="225"/>
      <c r="O5" s="225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2"/>
      <c r="C6" s="165" t="s">
        <v>175</v>
      </c>
      <c r="D6" s="166"/>
      <c r="E6" s="167" t="s">
        <v>176</v>
      </c>
      <c r="F6" s="168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1" t="s">
        <v>163</v>
      </c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3" t="s">
        <v>164</v>
      </c>
      <c r="AL6" s="173"/>
      <c r="AM6" s="173"/>
      <c r="AN6" s="173"/>
      <c r="AO6" s="173"/>
      <c r="AP6" s="173"/>
      <c r="AQ6" s="173"/>
      <c r="AR6" s="173"/>
      <c r="AS6" s="173"/>
      <c r="AT6" s="57" t="s">
        <v>192</v>
      </c>
    </row>
    <row r="7" spans="1:51" ht="13.5" customHeight="1">
      <c r="A7" s="96"/>
      <c r="B7" s="162"/>
      <c r="C7" s="131" t="s">
        <v>209</v>
      </c>
      <c r="D7" s="132"/>
      <c r="E7" s="132" t="s">
        <v>210</v>
      </c>
      <c r="F7" s="133"/>
      <c r="G7" s="227">
        <v>512465438</v>
      </c>
      <c r="H7" s="227"/>
      <c r="I7" s="227"/>
      <c r="J7" s="227">
        <v>26987</v>
      </c>
      <c r="K7" s="227"/>
      <c r="L7" s="227"/>
      <c r="M7" s="227"/>
      <c r="N7" s="227"/>
      <c r="O7" s="227"/>
      <c r="P7" s="200" t="s">
        <v>72</v>
      </c>
      <c r="Q7" s="201"/>
      <c r="R7" s="164" t="s">
        <v>225</v>
      </c>
      <c r="S7" s="164"/>
      <c r="T7" s="164"/>
      <c r="U7" s="164"/>
      <c r="V7" s="50" t="s">
        <v>73</v>
      </c>
      <c r="W7" s="155" t="s">
        <v>229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6"/>
      <c r="AK7" s="58" t="s">
        <v>74</v>
      </c>
      <c r="AL7" s="83" t="s">
        <v>224</v>
      </c>
      <c r="AM7" s="83"/>
      <c r="AN7" s="83"/>
      <c r="AO7" s="83"/>
      <c r="AP7" s="83"/>
      <c r="AQ7" s="83"/>
      <c r="AR7" s="83"/>
      <c r="AS7" s="59" t="s">
        <v>75</v>
      </c>
      <c r="AT7" s="77">
        <v>44</v>
      </c>
    </row>
    <row r="8" spans="1:51" ht="18" customHeight="1">
      <c r="A8" s="96"/>
      <c r="B8" s="162"/>
      <c r="C8" s="134" t="s">
        <v>211</v>
      </c>
      <c r="D8" s="135"/>
      <c r="E8" s="135" t="s">
        <v>212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222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70"/>
      <c r="AK8" s="84" t="s">
        <v>232</v>
      </c>
      <c r="AL8" s="85"/>
      <c r="AM8" s="85"/>
      <c r="AN8" s="85"/>
      <c r="AO8" s="60" t="s">
        <v>76</v>
      </c>
      <c r="AP8" s="85" t="s">
        <v>233</v>
      </c>
      <c r="AQ8" s="85"/>
      <c r="AR8" s="85"/>
      <c r="AS8" s="86"/>
      <c r="AT8" s="77"/>
    </row>
    <row r="9" spans="1:51" ht="14.45" customHeight="1">
      <c r="A9" s="96" t="s">
        <v>150</v>
      </c>
      <c r="B9" s="162"/>
      <c r="C9" s="169" t="s">
        <v>293</v>
      </c>
      <c r="D9" s="132"/>
      <c r="E9" s="174" t="s">
        <v>294</v>
      </c>
      <c r="F9" s="133"/>
      <c r="G9" s="227">
        <v>512465424</v>
      </c>
      <c r="H9" s="227"/>
      <c r="I9" s="227"/>
      <c r="J9" s="227">
        <v>26985</v>
      </c>
      <c r="K9" s="227"/>
      <c r="L9" s="227"/>
      <c r="M9" s="227"/>
      <c r="N9" s="227"/>
      <c r="O9" s="227"/>
      <c r="P9" s="200" t="s">
        <v>72</v>
      </c>
      <c r="Q9" s="201"/>
      <c r="R9" s="164" t="s">
        <v>228</v>
      </c>
      <c r="S9" s="164"/>
      <c r="T9" s="164"/>
      <c r="U9" s="164"/>
      <c r="V9" s="50" t="s">
        <v>73</v>
      </c>
      <c r="W9" s="155" t="s">
        <v>226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224</v>
      </c>
      <c r="AM9" s="83"/>
      <c r="AN9" s="83"/>
      <c r="AO9" s="83"/>
      <c r="AP9" s="83"/>
      <c r="AQ9" s="83"/>
      <c r="AR9" s="83"/>
      <c r="AS9" s="59" t="s">
        <v>194</v>
      </c>
      <c r="AT9" s="78">
        <v>45</v>
      </c>
    </row>
    <row r="10" spans="1:51" ht="18" customHeight="1">
      <c r="A10" s="96"/>
      <c r="B10" s="162"/>
      <c r="C10" s="175" t="s">
        <v>207</v>
      </c>
      <c r="D10" s="135"/>
      <c r="E10" s="176" t="s">
        <v>208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221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70"/>
      <c r="AK10" s="84" t="s">
        <v>231</v>
      </c>
      <c r="AL10" s="85"/>
      <c r="AM10" s="85"/>
      <c r="AN10" s="85"/>
      <c r="AO10" s="60" t="s">
        <v>195</v>
      </c>
      <c r="AP10" s="85" t="s">
        <v>295</v>
      </c>
      <c r="AQ10" s="85"/>
      <c r="AR10" s="85"/>
      <c r="AS10" s="86"/>
      <c r="AT10" s="78"/>
    </row>
    <row r="11" spans="1:51" ht="14.45" customHeight="1">
      <c r="A11" s="96" t="s">
        <v>151</v>
      </c>
      <c r="B11" s="162"/>
      <c r="C11" s="131" t="s">
        <v>213</v>
      </c>
      <c r="D11" s="132"/>
      <c r="E11" s="132" t="s">
        <v>214</v>
      </c>
      <c r="F11" s="133"/>
      <c r="G11" s="227">
        <v>512465445</v>
      </c>
      <c r="H11" s="227"/>
      <c r="I11" s="227"/>
      <c r="J11" s="227">
        <v>26986</v>
      </c>
      <c r="K11" s="227"/>
      <c r="L11" s="227"/>
      <c r="M11" s="227"/>
      <c r="N11" s="227"/>
      <c r="O11" s="227"/>
      <c r="P11" s="200" t="s">
        <v>72</v>
      </c>
      <c r="Q11" s="201"/>
      <c r="R11" s="164" t="s">
        <v>227</v>
      </c>
      <c r="S11" s="164"/>
      <c r="T11" s="164"/>
      <c r="U11" s="164"/>
      <c r="V11" s="50" t="s">
        <v>73</v>
      </c>
      <c r="W11" s="155" t="s">
        <v>226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230</v>
      </c>
      <c r="AM11" s="83"/>
      <c r="AN11" s="83"/>
      <c r="AO11" s="83"/>
      <c r="AP11" s="83"/>
      <c r="AQ11" s="83"/>
      <c r="AR11" s="83"/>
      <c r="AS11" s="59" t="s">
        <v>194</v>
      </c>
      <c r="AT11" s="78">
        <v>54</v>
      </c>
    </row>
    <row r="12" spans="1:51" ht="18" customHeight="1">
      <c r="A12" s="96"/>
      <c r="B12" s="162"/>
      <c r="C12" s="134" t="s">
        <v>215</v>
      </c>
      <c r="D12" s="135"/>
      <c r="E12" s="135" t="s">
        <v>216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223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70"/>
      <c r="AK12" s="84" t="s">
        <v>234</v>
      </c>
      <c r="AL12" s="85"/>
      <c r="AM12" s="85"/>
      <c r="AN12" s="85"/>
      <c r="AO12" s="60" t="s">
        <v>195</v>
      </c>
      <c r="AP12" s="85" t="s">
        <v>235</v>
      </c>
      <c r="AQ12" s="85"/>
      <c r="AR12" s="85"/>
      <c r="AS12" s="86"/>
      <c r="AT12" s="78"/>
    </row>
    <row r="13" spans="1:51" ht="15" customHeight="1">
      <c r="A13" s="96" t="s">
        <v>152</v>
      </c>
      <c r="B13" s="162"/>
      <c r="C13" s="131" t="s">
        <v>217</v>
      </c>
      <c r="D13" s="132"/>
      <c r="E13" s="132" t="s">
        <v>218</v>
      </c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2"/>
      <c r="C14" s="134" t="s">
        <v>219</v>
      </c>
      <c r="D14" s="135"/>
      <c r="E14" s="135" t="s">
        <v>220</v>
      </c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2"/>
      <c r="C15" s="131" t="s">
        <v>205</v>
      </c>
      <c r="D15" s="132"/>
      <c r="E15" s="132" t="s">
        <v>206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4" t="s">
        <v>236</v>
      </c>
      <c r="S15" s="164"/>
      <c r="T15" s="164"/>
      <c r="U15" s="164"/>
      <c r="V15" s="49" t="s">
        <v>73</v>
      </c>
      <c r="W15" s="155" t="s">
        <v>237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224</v>
      </c>
      <c r="AM15" s="83"/>
      <c r="AN15" s="83"/>
      <c r="AO15" s="83"/>
      <c r="AP15" s="83"/>
      <c r="AQ15" s="83"/>
      <c r="AR15" s="83"/>
      <c r="AS15" s="59" t="s">
        <v>194</v>
      </c>
      <c r="AT15" s="78">
        <v>45</v>
      </c>
    </row>
    <row r="16" spans="1:51" ht="18" customHeight="1">
      <c r="A16" s="96"/>
      <c r="B16" s="162"/>
      <c r="C16" s="134" t="s">
        <v>207</v>
      </c>
      <c r="D16" s="135"/>
      <c r="E16" s="135" t="s">
        <v>208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221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84" t="s">
        <v>238</v>
      </c>
      <c r="AL16" s="85"/>
      <c r="AM16" s="85"/>
      <c r="AN16" s="85"/>
      <c r="AO16" s="60" t="s">
        <v>195</v>
      </c>
      <c r="AP16" s="85" t="s">
        <v>239</v>
      </c>
      <c r="AQ16" s="85"/>
      <c r="AR16" s="85"/>
      <c r="AS16" s="86"/>
      <c r="AT16" s="78"/>
    </row>
    <row r="17" spans="1:46">
      <c r="A17" s="96" t="s">
        <v>6</v>
      </c>
      <c r="B17" s="162"/>
      <c r="C17" s="220" t="str">
        <f>IF(P16="","",P16)</f>
        <v>柏市豊四季709-52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2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2"/>
      <c r="C19" s="220" t="str">
        <f>IF(AL15="","",AL15&amp;"-"&amp;AK16&amp;"-"&amp;AP16)</f>
        <v>04-7103-8968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2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2"/>
      <c r="C21" s="240" t="s">
        <v>292</v>
      </c>
      <c r="D21" s="232"/>
      <c r="E21" s="232">
        <v>5038</v>
      </c>
      <c r="F21" s="232"/>
      <c r="G21" s="232">
        <v>851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0" t="s">
        <v>154</v>
      </c>
      <c r="C23" s="221" t="s">
        <v>173</v>
      </c>
      <c r="D23" s="222"/>
      <c r="E23" s="223" t="s">
        <v>174</v>
      </c>
      <c r="F23" s="224"/>
      <c r="G23" s="160" t="s">
        <v>155</v>
      </c>
      <c r="H23" s="160"/>
      <c r="I23" s="160" t="s">
        <v>156</v>
      </c>
      <c r="J23" s="160"/>
      <c r="K23" s="160"/>
      <c r="L23" s="160"/>
      <c r="M23" s="160" t="s">
        <v>157</v>
      </c>
      <c r="N23" s="160"/>
      <c r="O23" s="160"/>
      <c r="P23" s="159" t="s">
        <v>167</v>
      </c>
      <c r="Q23" s="160"/>
      <c r="R23" s="160"/>
      <c r="S23" s="160"/>
      <c r="T23" s="16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2"/>
      <c r="C24" s="208" t="s">
        <v>171</v>
      </c>
      <c r="D24" s="209"/>
      <c r="E24" s="210" t="s">
        <v>172</v>
      </c>
      <c r="F24" s="211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3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 t="s">
        <v>240</v>
      </c>
      <c r="C25" s="131" t="s">
        <v>243</v>
      </c>
      <c r="D25" s="132"/>
      <c r="E25" s="132" t="s">
        <v>244</v>
      </c>
      <c r="F25" s="133"/>
      <c r="G25" s="119">
        <v>6</v>
      </c>
      <c r="H25" s="120"/>
      <c r="I25" s="119" t="s">
        <v>245</v>
      </c>
      <c r="J25" s="123"/>
      <c r="K25" s="123"/>
      <c r="L25" s="120"/>
      <c r="M25" s="119">
        <v>512437227</v>
      </c>
      <c r="N25" s="123"/>
      <c r="O25" s="120"/>
      <c r="P25" s="119">
        <v>152</v>
      </c>
      <c r="Q25" s="123"/>
      <c r="R25" s="123"/>
      <c r="S25" s="123"/>
      <c r="T25" s="125"/>
      <c r="U25" s="1"/>
      <c r="V25" s="1"/>
      <c r="W25" s="1"/>
      <c r="X25" s="1"/>
      <c r="Y25" s="234">
        <v>8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241</v>
      </c>
      <c r="D26" s="135"/>
      <c r="E26" s="135" t="s">
        <v>242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252</v>
      </c>
      <c r="D27" s="132"/>
      <c r="E27" s="132" t="s">
        <v>253</v>
      </c>
      <c r="F27" s="133"/>
      <c r="G27" s="119">
        <v>6</v>
      </c>
      <c r="H27" s="120"/>
      <c r="I27" s="119" t="s">
        <v>246</v>
      </c>
      <c r="J27" s="123"/>
      <c r="K27" s="123"/>
      <c r="L27" s="120"/>
      <c r="M27" s="119">
        <v>512437350</v>
      </c>
      <c r="N27" s="123"/>
      <c r="O27" s="120"/>
      <c r="P27" s="119">
        <v>159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254</v>
      </c>
      <c r="D28" s="135"/>
      <c r="E28" s="135" t="s">
        <v>255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256</v>
      </c>
      <c r="D29" s="132"/>
      <c r="E29" s="132" t="s">
        <v>257</v>
      </c>
      <c r="F29" s="133"/>
      <c r="G29" s="119">
        <v>6</v>
      </c>
      <c r="H29" s="120"/>
      <c r="I29" s="213" t="s">
        <v>246</v>
      </c>
      <c r="J29" s="123"/>
      <c r="K29" s="123"/>
      <c r="L29" s="120"/>
      <c r="M29" s="119">
        <v>512437338</v>
      </c>
      <c r="N29" s="123"/>
      <c r="O29" s="120"/>
      <c r="P29" s="119">
        <v>158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258</v>
      </c>
      <c r="D30" s="135"/>
      <c r="E30" s="135" t="s">
        <v>259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260</v>
      </c>
      <c r="D31" s="132"/>
      <c r="E31" s="132" t="s">
        <v>261</v>
      </c>
      <c r="F31" s="133"/>
      <c r="G31" s="119">
        <v>6</v>
      </c>
      <c r="H31" s="120"/>
      <c r="I31" s="213" t="s">
        <v>246</v>
      </c>
      <c r="J31" s="123"/>
      <c r="K31" s="123"/>
      <c r="L31" s="120"/>
      <c r="M31" s="119">
        <v>512437267</v>
      </c>
      <c r="N31" s="123"/>
      <c r="O31" s="120"/>
      <c r="P31" s="119">
        <v>153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262</v>
      </c>
      <c r="D32" s="135"/>
      <c r="E32" s="135" t="s">
        <v>263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209</v>
      </c>
      <c r="D33" s="132"/>
      <c r="E33" s="132" t="s">
        <v>264</v>
      </c>
      <c r="F33" s="133"/>
      <c r="G33" s="119">
        <v>6</v>
      </c>
      <c r="H33" s="120"/>
      <c r="I33" s="213" t="s">
        <v>246</v>
      </c>
      <c r="J33" s="123"/>
      <c r="K33" s="123"/>
      <c r="L33" s="120"/>
      <c r="M33" s="119">
        <v>512437274</v>
      </c>
      <c r="N33" s="123"/>
      <c r="O33" s="120"/>
      <c r="P33" s="119">
        <v>144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211</v>
      </c>
      <c r="D34" s="135"/>
      <c r="E34" s="135" t="s">
        <v>265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266</v>
      </c>
      <c r="D35" s="132"/>
      <c r="E35" s="132" t="s">
        <v>267</v>
      </c>
      <c r="F35" s="133"/>
      <c r="G35" s="119">
        <v>6</v>
      </c>
      <c r="H35" s="120"/>
      <c r="I35" s="119" t="s">
        <v>247</v>
      </c>
      <c r="J35" s="123"/>
      <c r="K35" s="123"/>
      <c r="L35" s="120"/>
      <c r="M35" s="119">
        <v>514288014</v>
      </c>
      <c r="N35" s="123"/>
      <c r="O35" s="120"/>
      <c r="P35" s="119">
        <v>150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268</v>
      </c>
      <c r="D36" s="135"/>
      <c r="E36" s="176" t="s">
        <v>296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269</v>
      </c>
      <c r="D37" s="132"/>
      <c r="E37" s="132" t="s">
        <v>270</v>
      </c>
      <c r="F37" s="133"/>
      <c r="G37" s="119">
        <v>5</v>
      </c>
      <c r="H37" s="120"/>
      <c r="I37" s="119" t="s">
        <v>248</v>
      </c>
      <c r="J37" s="123"/>
      <c r="K37" s="123"/>
      <c r="L37" s="120"/>
      <c r="M37" s="119">
        <v>512437366</v>
      </c>
      <c r="N37" s="123"/>
      <c r="O37" s="120"/>
      <c r="P37" s="119">
        <v>141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271</v>
      </c>
      <c r="D38" s="135"/>
      <c r="E38" s="135" t="s">
        <v>272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273</v>
      </c>
      <c r="D39" s="132"/>
      <c r="E39" s="132" t="s">
        <v>274</v>
      </c>
      <c r="F39" s="133"/>
      <c r="G39" s="119">
        <v>4</v>
      </c>
      <c r="H39" s="120"/>
      <c r="I39" s="119" t="s">
        <v>249</v>
      </c>
      <c r="J39" s="123"/>
      <c r="K39" s="123"/>
      <c r="L39" s="120"/>
      <c r="M39" s="119">
        <v>514679018</v>
      </c>
      <c r="N39" s="123"/>
      <c r="O39" s="120"/>
      <c r="P39" s="119">
        <v>140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275</v>
      </c>
      <c r="D40" s="135"/>
      <c r="E40" s="135" t="s">
        <v>276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277</v>
      </c>
      <c r="D41" s="132"/>
      <c r="E41" s="132" t="s">
        <v>278</v>
      </c>
      <c r="F41" s="133"/>
      <c r="G41" s="119">
        <v>4</v>
      </c>
      <c r="H41" s="120"/>
      <c r="I41" s="119" t="s">
        <v>250</v>
      </c>
      <c r="J41" s="123"/>
      <c r="K41" s="123"/>
      <c r="L41" s="120"/>
      <c r="M41" s="119">
        <v>514678996</v>
      </c>
      <c r="N41" s="123"/>
      <c r="O41" s="120"/>
      <c r="P41" s="119">
        <v>122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279</v>
      </c>
      <c r="D42" s="135"/>
      <c r="E42" s="135" t="s">
        <v>280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277</v>
      </c>
      <c r="D43" s="132"/>
      <c r="E43" s="132" t="s">
        <v>281</v>
      </c>
      <c r="F43" s="133"/>
      <c r="G43" s="119">
        <v>4</v>
      </c>
      <c r="H43" s="120"/>
      <c r="I43" s="119" t="s">
        <v>250</v>
      </c>
      <c r="J43" s="123"/>
      <c r="K43" s="123"/>
      <c r="L43" s="120"/>
      <c r="M43" s="119">
        <v>514679003</v>
      </c>
      <c r="N43" s="123"/>
      <c r="O43" s="120"/>
      <c r="P43" s="119">
        <v>131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279</v>
      </c>
      <c r="D44" s="135"/>
      <c r="E44" s="135" t="s">
        <v>282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283</v>
      </c>
      <c r="D45" s="132"/>
      <c r="E45" s="132" t="s">
        <v>284</v>
      </c>
      <c r="F45" s="133"/>
      <c r="G45" s="119">
        <v>3</v>
      </c>
      <c r="H45" s="120"/>
      <c r="I45" s="119" t="s">
        <v>250</v>
      </c>
      <c r="J45" s="123"/>
      <c r="K45" s="123"/>
      <c r="L45" s="120"/>
      <c r="M45" s="119">
        <v>514678988</v>
      </c>
      <c r="N45" s="123"/>
      <c r="O45" s="120"/>
      <c r="P45" s="119">
        <v>140</v>
      </c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285</v>
      </c>
      <c r="D46" s="135"/>
      <c r="E46" s="135" t="s">
        <v>286</v>
      </c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69" t="s">
        <v>287</v>
      </c>
      <c r="D47" s="132"/>
      <c r="E47" s="174" t="s">
        <v>288</v>
      </c>
      <c r="F47" s="133"/>
      <c r="G47" s="119">
        <v>3</v>
      </c>
      <c r="H47" s="120"/>
      <c r="I47" s="213" t="s">
        <v>251</v>
      </c>
      <c r="J47" s="123"/>
      <c r="K47" s="123"/>
      <c r="L47" s="120"/>
      <c r="M47" s="119">
        <v>515672159</v>
      </c>
      <c r="N47" s="123"/>
      <c r="O47" s="120"/>
      <c r="P47" s="119">
        <v>141</v>
      </c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4"/>
      <c r="B48" s="215"/>
      <c r="C48" s="216" t="s">
        <v>290</v>
      </c>
      <c r="D48" s="217"/>
      <c r="E48" s="218" t="s">
        <v>289</v>
      </c>
      <c r="F48" s="219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291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57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tabSelected="1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柏ビクトリーエンジェルス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434694367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鏑木　吉恭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512465438</v>
      </c>
      <c r="H7" s="272"/>
      <c r="I7" s="272"/>
      <c r="J7" s="272">
        <f>IF(入力!J7="","",入力!J7)</f>
        <v>26987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番場　信明</v>
      </c>
      <c r="D9" s="266"/>
      <c r="E9" s="266"/>
      <c r="F9" s="266"/>
      <c r="G9" s="272">
        <f>IF(入力!G9="","",入力!G9)</f>
        <v>512465424</v>
      </c>
      <c r="H9" s="272"/>
      <c r="I9" s="272"/>
      <c r="J9" s="272">
        <f>IF(入力!J9="","",入力!J9)</f>
        <v>26985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伊林　考一</v>
      </c>
      <c r="D11" s="266"/>
      <c r="E11" s="266"/>
      <c r="F11" s="266"/>
      <c r="G11" s="272">
        <f>IF(入力!G11="","",入力!G11)</f>
        <v>512465445</v>
      </c>
      <c r="H11" s="272"/>
      <c r="I11" s="272"/>
      <c r="J11" s="272">
        <f>IF(入力!J11="","",入力!J11)</f>
        <v>26986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林　美和子　仁部　千惠子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番場　信明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柏市豊四季709-52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04-7103-8968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080－5038－851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成瀬　怜央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柏市立松葉第二小学校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512437227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山本　優芽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柏市立西原小学校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512437350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鈴木　愛彩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柏市立西原小学校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512437338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林　琴子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柏市立西原小学校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512437267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鏑木　紗空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柏市立西原小学校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512437274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内藤　希々花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柏市立花野井小学校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514288014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平井　彩陽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柏市立豊小学校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512437366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青木　理紗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柏市立富勢東小学校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514679018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谷口　磨唯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柏市立富勢東小学校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514678996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谷口　芽唯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柏市立富勢東小学校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514679003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皆川　咲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柏市立富勢東小学校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514678988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𠮷野　早百合</v>
      </c>
      <c r="D47" s="266"/>
      <c r="E47" s="266"/>
      <c r="F47" s="266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柏市立富勢小学校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515672159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ｶｼﾜﾋﾞｸﾄﾘｰｴﾝｼﾞｪﾙｽ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柏市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常磐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柏ビクトリーエンジェルス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(女子)</v>
      </c>
      <c r="V17" s="388"/>
      <c r="W17" s="388"/>
      <c r="X17" s="389"/>
      <c r="Y17" s="413">
        <f>IF(入力!C4="","",入力!C4)</f>
        <v>434694367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63"/>
      <c r="D18" s="322"/>
      <c r="E18" s="322"/>
      <c r="F18" s="322"/>
      <c r="G18" s="364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47"/>
      <c r="AL18" s="347"/>
      <c r="AM18" s="376"/>
      <c r="AN18" s="398"/>
      <c r="AO18" s="399"/>
      <c r="AP18" s="399"/>
      <c r="AQ18" s="399"/>
      <c r="AR18" s="399"/>
      <c r="AS18" s="399"/>
      <c r="AT18" s="347"/>
      <c r="AU18" s="376"/>
      <c r="AV18" s="354"/>
      <c r="AW18" s="322"/>
      <c r="AX18" s="322"/>
      <c r="AY18" s="364"/>
      <c r="AZ18" s="386" t="str">
        <f>IF(入力!AE5="","",入力!AE5)</f>
        <v>北柏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43" t="s">
        <v>42</v>
      </c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 t="s">
        <v>69</v>
      </c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 t="s">
        <v>70</v>
      </c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68"/>
    </row>
    <row r="20" spans="3:58" ht="15" customHeight="1">
      <c r="C20" s="433" t="s">
        <v>43</v>
      </c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432">
        <f>IF(入力!J7="","",入力!J7)</f>
        <v>26987</v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>
        <f>IF(入力!J9="","",入力!J9)</f>
        <v>26985</v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>
        <f>IF(入力!J11="","",入力!J11)</f>
        <v>26986</v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432" t="str">
        <f>IF(入力!M7="","",入力!M7)</f>
        <v/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ｶﾌﾞﾗｷ　ﾖｼﾔｽ</v>
      </c>
      <c r="I22" s="332"/>
      <c r="J22" s="332"/>
      <c r="K22" s="332"/>
      <c r="L22" s="332"/>
      <c r="M22" s="332"/>
      <c r="N22" s="332"/>
      <c r="O22" s="332"/>
      <c r="P22" s="332"/>
      <c r="Q22" s="349"/>
      <c r="R22" s="331" t="s">
        <v>45</v>
      </c>
      <c r="S22" s="332"/>
      <c r="T22" s="325">
        <f>IF(入力!AT7="","",入力!AT7)</f>
        <v>44</v>
      </c>
      <c r="U22" s="326"/>
      <c r="V22" s="327"/>
      <c r="W22" s="331" t="s">
        <v>46</v>
      </c>
      <c r="X22" s="331"/>
      <c r="Y22" s="331"/>
      <c r="Z22" s="14" t="s">
        <v>72</v>
      </c>
      <c r="AA22" s="15"/>
      <c r="AB22" s="332" t="str">
        <f>IF(入力!R7="","",入力!R7)</f>
        <v>277</v>
      </c>
      <c r="AC22" s="332"/>
      <c r="AD22" s="332"/>
      <c r="AE22" s="332"/>
      <c r="AF22" s="16" t="s">
        <v>73</v>
      </c>
      <c r="AG22" s="332" t="str">
        <f>IF(入力!W7="","",入力!W7)</f>
        <v>0866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9"/>
      <c r="AU22" s="331" t="s">
        <v>47</v>
      </c>
      <c r="AV22" s="332"/>
      <c r="AW22" s="332"/>
      <c r="AX22" s="17" t="s">
        <v>74</v>
      </c>
      <c r="AY22" s="332" t="str">
        <f>IF(入力!AL7="","",入力!AL7)</f>
        <v>04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63" t="s">
        <v>48</v>
      </c>
      <c r="D23" s="322"/>
      <c r="E23" s="322"/>
      <c r="F23" s="322"/>
      <c r="G23" s="364"/>
      <c r="H23" s="344" t="str">
        <f>IF(入力!C8="","",入力!C8&amp;"　"&amp;入力!E8)</f>
        <v>鏑木　吉恭</v>
      </c>
      <c r="I23" s="345"/>
      <c r="J23" s="345"/>
      <c r="K23" s="345"/>
      <c r="L23" s="345"/>
      <c r="M23" s="345"/>
      <c r="N23" s="345"/>
      <c r="O23" s="345"/>
      <c r="P23" s="345"/>
      <c r="Q23" s="346"/>
      <c r="R23" s="322"/>
      <c r="S23" s="322"/>
      <c r="T23" s="328"/>
      <c r="U23" s="329"/>
      <c r="V23" s="330"/>
      <c r="W23" s="347"/>
      <c r="X23" s="347"/>
      <c r="Y23" s="347"/>
      <c r="Z23" s="340" t="str">
        <f>IF(入力!P8="","",入力!P8)</f>
        <v>柏市西原6-1-1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22"/>
      <c r="AV23" s="322"/>
      <c r="AW23" s="322"/>
      <c r="AX23" s="354" t="str">
        <f>IF(入力!AK8="","",入力!AK8)</f>
        <v>7153</v>
      </c>
      <c r="AY23" s="322"/>
      <c r="AZ23" s="322"/>
      <c r="BA23" s="322"/>
      <c r="BB23" s="19" t="s">
        <v>76</v>
      </c>
      <c r="BC23" s="322" t="str">
        <f>IF(入力!AP8="","",入力!AP8)</f>
        <v>1456</v>
      </c>
      <c r="BD23" s="322"/>
      <c r="BE23" s="322"/>
      <c r="BF23" s="353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ﾊﾞﾝﾊﾞ　ﾉﾌﾞｱｷ</v>
      </c>
      <c r="I24" s="332"/>
      <c r="J24" s="332"/>
      <c r="K24" s="332"/>
      <c r="L24" s="332"/>
      <c r="M24" s="332"/>
      <c r="N24" s="332"/>
      <c r="O24" s="332"/>
      <c r="P24" s="332"/>
      <c r="Q24" s="349"/>
      <c r="R24" s="331" t="s">
        <v>45</v>
      </c>
      <c r="S24" s="332"/>
      <c r="T24" s="325">
        <f>IF(入力!AT9="","",入力!AT9)</f>
        <v>45</v>
      </c>
      <c r="U24" s="326"/>
      <c r="V24" s="327"/>
      <c r="W24" s="331" t="s">
        <v>46</v>
      </c>
      <c r="X24" s="331"/>
      <c r="Y24" s="331"/>
      <c r="Z24" s="14" t="s">
        <v>72</v>
      </c>
      <c r="AA24" s="15"/>
      <c r="AB24" s="332" t="str">
        <f>IF(入力!R9="","",入力!R9)</f>
        <v>277</v>
      </c>
      <c r="AC24" s="332"/>
      <c r="AD24" s="332"/>
      <c r="AE24" s="332"/>
      <c r="AF24" s="16" t="s">
        <v>73</v>
      </c>
      <c r="AG24" s="332" t="str">
        <f>IF(入力!W9="","",入力!W9)</f>
        <v>0863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9"/>
      <c r="AU24" s="331" t="s">
        <v>47</v>
      </c>
      <c r="AV24" s="332"/>
      <c r="AW24" s="332"/>
      <c r="AX24" s="17" t="s">
        <v>74</v>
      </c>
      <c r="AY24" s="332" t="str">
        <f>IF(入力!AL9="","",入力!AL9)</f>
        <v>04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63" t="s">
        <v>78</v>
      </c>
      <c r="D25" s="322"/>
      <c r="E25" s="322"/>
      <c r="F25" s="322"/>
      <c r="G25" s="364"/>
      <c r="H25" s="344" t="str">
        <f>IF(入力!C10="","",入力!C10&amp;"　"&amp;入力!E10)</f>
        <v>番場　信明</v>
      </c>
      <c r="I25" s="345"/>
      <c r="J25" s="345"/>
      <c r="K25" s="345"/>
      <c r="L25" s="345"/>
      <c r="M25" s="345"/>
      <c r="N25" s="345"/>
      <c r="O25" s="345"/>
      <c r="P25" s="345"/>
      <c r="Q25" s="346"/>
      <c r="R25" s="322"/>
      <c r="S25" s="322"/>
      <c r="T25" s="328"/>
      <c r="U25" s="329"/>
      <c r="V25" s="330"/>
      <c r="W25" s="347"/>
      <c r="X25" s="347"/>
      <c r="Y25" s="347"/>
      <c r="Z25" s="340" t="str">
        <f>IF(入力!P10="","",入力!P10)</f>
        <v>柏市豊四季709-52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22"/>
      <c r="AV25" s="322"/>
      <c r="AW25" s="322"/>
      <c r="AX25" s="354" t="str">
        <f>IF(入力!AK10="","",入力!AK10)</f>
        <v>7103</v>
      </c>
      <c r="AY25" s="322"/>
      <c r="AZ25" s="322"/>
      <c r="BA25" s="322"/>
      <c r="BB25" s="19" t="s">
        <v>76</v>
      </c>
      <c r="BC25" s="322" t="str">
        <f>IF(入力!AP10="","",入力!AP10)</f>
        <v>8968</v>
      </c>
      <c r="BD25" s="322"/>
      <c r="BE25" s="322"/>
      <c r="BF25" s="353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ｲﾊﾞﾔｼ　ｺｳｲﾁ</v>
      </c>
      <c r="I26" s="332"/>
      <c r="J26" s="332"/>
      <c r="K26" s="332"/>
      <c r="L26" s="332"/>
      <c r="M26" s="332"/>
      <c r="N26" s="332"/>
      <c r="O26" s="332"/>
      <c r="P26" s="332"/>
      <c r="Q26" s="349"/>
      <c r="R26" s="331" t="s">
        <v>45</v>
      </c>
      <c r="S26" s="332"/>
      <c r="T26" s="325">
        <f>IF(入力!AT11="","",入力!AT11)</f>
        <v>54</v>
      </c>
      <c r="U26" s="326"/>
      <c r="V26" s="327"/>
      <c r="W26" s="331" t="s">
        <v>46</v>
      </c>
      <c r="X26" s="331"/>
      <c r="Y26" s="331"/>
      <c r="Z26" s="14" t="s">
        <v>72</v>
      </c>
      <c r="AA26" s="15"/>
      <c r="AB26" s="332" t="str">
        <f>IF(入力!R11="","",入力!R11)</f>
        <v>277</v>
      </c>
      <c r="AC26" s="332"/>
      <c r="AD26" s="332"/>
      <c r="AE26" s="332"/>
      <c r="AF26" s="16" t="s">
        <v>73</v>
      </c>
      <c r="AG26" s="332" t="str">
        <f>IF(入力!W11="","",入力!W11)</f>
        <v>0863</v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9"/>
      <c r="AU26" s="331" t="s">
        <v>47</v>
      </c>
      <c r="AV26" s="332"/>
      <c r="AW26" s="332"/>
      <c r="AX26" s="17" t="s">
        <v>74</v>
      </c>
      <c r="AY26" s="332" t="str">
        <f>IF(入力!AL11="","",入力!AL11)</f>
        <v>04</v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63" t="s">
        <v>79</v>
      </c>
      <c r="D27" s="322"/>
      <c r="E27" s="322"/>
      <c r="F27" s="322"/>
      <c r="G27" s="364"/>
      <c r="H27" s="344" t="str">
        <f>IF(入力!C12="","",入力!C12&amp;"　"&amp;入力!E12)</f>
        <v>伊林　考一</v>
      </c>
      <c r="I27" s="345"/>
      <c r="J27" s="345"/>
      <c r="K27" s="345"/>
      <c r="L27" s="345"/>
      <c r="M27" s="345"/>
      <c r="N27" s="345"/>
      <c r="O27" s="345"/>
      <c r="P27" s="345"/>
      <c r="Q27" s="346"/>
      <c r="R27" s="322"/>
      <c r="S27" s="322"/>
      <c r="T27" s="328"/>
      <c r="U27" s="329"/>
      <c r="V27" s="330"/>
      <c r="W27" s="347"/>
      <c r="X27" s="347"/>
      <c r="Y27" s="347"/>
      <c r="Z27" s="340" t="str">
        <f>IF(入力!P12="","",入力!P12)</f>
        <v>柏市豊四季678-121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22"/>
      <c r="AV27" s="322"/>
      <c r="AW27" s="322"/>
      <c r="AX27" s="354" t="str">
        <f>IF(入力!AK12="","",入力!AK12)</f>
        <v>7139</v>
      </c>
      <c r="AY27" s="322"/>
      <c r="AZ27" s="322"/>
      <c r="BA27" s="322"/>
      <c r="BB27" s="19" t="s">
        <v>76</v>
      </c>
      <c r="BC27" s="322" t="str">
        <f>IF(入力!AP12="","",入力!AP12)</f>
        <v>0759</v>
      </c>
      <c r="BD27" s="322"/>
      <c r="BE27" s="322"/>
      <c r="BF27" s="353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ﾊﾞﾝﾊﾞ　ﾉﾌﾞｱｷ</v>
      </c>
      <c r="I28" s="332"/>
      <c r="J28" s="332"/>
      <c r="K28" s="332"/>
      <c r="L28" s="332"/>
      <c r="M28" s="332"/>
      <c r="N28" s="332"/>
      <c r="O28" s="332"/>
      <c r="P28" s="332"/>
      <c r="Q28" s="349"/>
      <c r="R28" s="331" t="s">
        <v>45</v>
      </c>
      <c r="S28" s="332"/>
      <c r="T28" s="325">
        <f>IF(入力!AT15="","",入力!AT15)</f>
        <v>45</v>
      </c>
      <c r="U28" s="326"/>
      <c r="V28" s="327"/>
      <c r="W28" s="331" t="s">
        <v>46</v>
      </c>
      <c r="X28" s="331"/>
      <c r="Y28" s="331"/>
      <c r="Z28" s="14" t="s">
        <v>72</v>
      </c>
      <c r="AA28" s="15"/>
      <c r="AB28" s="332" t="str">
        <f>IF(入力!R15="","",入力!R15)</f>
        <v>277</v>
      </c>
      <c r="AC28" s="332"/>
      <c r="AD28" s="332"/>
      <c r="AE28" s="332"/>
      <c r="AF28" s="16" t="s">
        <v>73</v>
      </c>
      <c r="AG28" s="332" t="str">
        <f>IF(入力!W15="","",入力!W15)</f>
        <v>0863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9"/>
      <c r="AU28" s="331" t="s">
        <v>47</v>
      </c>
      <c r="AV28" s="332"/>
      <c r="AW28" s="332"/>
      <c r="AX28" s="17" t="s">
        <v>74</v>
      </c>
      <c r="AY28" s="332" t="str">
        <f>IF(入力!AL15="","",入力!AL15)</f>
        <v>04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58" t="s">
        <v>49</v>
      </c>
      <c r="D29" s="334"/>
      <c r="E29" s="334"/>
      <c r="F29" s="334"/>
      <c r="G29" s="359"/>
      <c r="H29" s="355" t="str">
        <f>IF(入力!C16="","",入力!C16&amp;"　"&amp;入力!E16)</f>
        <v>番場　信明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4"/>
      <c r="S29" s="334"/>
      <c r="T29" s="350"/>
      <c r="U29" s="351"/>
      <c r="V29" s="352"/>
      <c r="W29" s="348"/>
      <c r="X29" s="348"/>
      <c r="Y29" s="348"/>
      <c r="Z29" s="335" t="str">
        <f>IF(入力!P16="","",入力!P16)</f>
        <v>柏市豊四季709-52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>7103</v>
      </c>
      <c r="AY29" s="334"/>
      <c r="AZ29" s="334"/>
      <c r="BA29" s="334"/>
      <c r="BB29" s="73" t="s">
        <v>76</v>
      </c>
      <c r="BC29" s="334" t="str">
        <f>IF(入力!AP16="","",入力!AP16)</f>
        <v>8968</v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33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ﾅﾙｾ　ﾚﾅ
成瀬　怜央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柏市立松葉第二小学校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512437227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152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ﾔﾏﾓﾄ　ﾕﾒ
山本　優芽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柏市立西原小学校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512437350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159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ｽｽﾞｷ　ﾏﾅｻ
鈴木　愛彩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柏市立西原小学校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512437338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158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ﾊﾔｼ　ｺﾄ
林　琴子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6</v>
      </c>
      <c r="R40" s="295"/>
      <c r="S40" s="296"/>
      <c r="T40" s="300" t="str">
        <f>IF(入力!I31="","",入力!I31)</f>
        <v>柏市立西原小学校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512437267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153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ｶﾌﾞﾗｷ　ｻﾗ
鏑木　紗空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6</v>
      </c>
      <c r="R42" s="295"/>
      <c r="S42" s="296"/>
      <c r="T42" s="300" t="str">
        <f>IF(入力!I33="","",入力!I33)</f>
        <v>柏市立西原小学校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512437274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144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ﾅｲﾄｳ　ﾉﾉｶ
内藤　希々花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6</v>
      </c>
      <c r="R44" s="295"/>
      <c r="S44" s="296"/>
      <c r="T44" s="300" t="str">
        <f>IF(入力!I35="","",入力!I35)</f>
        <v>柏市立花野井小学校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514288014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150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ﾋﾗｲ　ｻﾔ
平井　彩陽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5</v>
      </c>
      <c r="R46" s="295"/>
      <c r="S46" s="296"/>
      <c r="T46" s="300" t="str">
        <f>IF(入力!I37="","",入力!I37)</f>
        <v>柏市立豊小学校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512437366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141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ｱｵｷ　ﾘｻ
青木　理紗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4</v>
      </c>
      <c r="R48" s="295"/>
      <c r="S48" s="296"/>
      <c r="T48" s="300" t="str">
        <f>IF(入力!I39="","",入力!I39)</f>
        <v>柏市立富勢東小学校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514679018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140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ﾀﾆｸﾞﾁ　ﾏｲ
谷口　磨唯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4</v>
      </c>
      <c r="R50" s="295"/>
      <c r="S50" s="296"/>
      <c r="T50" s="300" t="str">
        <f>IF(入力!I41="","",入力!I41)</f>
        <v>柏市立富勢東小学校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514678996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122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ﾀﾆｸﾞﾁ　ﾒｲ
谷口　芽唯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4</v>
      </c>
      <c r="R52" s="295"/>
      <c r="S52" s="296"/>
      <c r="T52" s="300" t="str">
        <f>IF(入力!I43="","",入力!I43)</f>
        <v>柏市立富勢東小学校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514679003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131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>
        <f>IF(入力!B45="","",入力!B45)</f>
        <v>11</v>
      </c>
      <c r="D54" s="283"/>
      <c r="E54" s="284"/>
      <c r="F54" s="288" t="str">
        <f>IF(入力!C46="","",入力!C45&amp;"　"&amp;入力!E45&amp;"
"&amp;入力!C46&amp;"　"&amp;入力!E46)</f>
        <v>ﾐﾅｶﾞﾜ　ｻｷ
皆川　咲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>
        <f>IF(入力!G45="","",入力!G45)</f>
        <v>3</v>
      </c>
      <c r="R54" s="295"/>
      <c r="S54" s="296"/>
      <c r="T54" s="300" t="str">
        <f>IF(入力!I45="","",入力!I45)</f>
        <v>柏市立富勢東小学校</v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>
        <f>IF(入力!M45="","",入力!M45)</f>
        <v>514678988</v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>
        <f>IF(入力!P45="","",入力!P45)</f>
        <v>140</v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>
        <f>IF(入力!B47="","",入力!B47)</f>
        <v>12</v>
      </c>
      <c r="D56" s="283"/>
      <c r="E56" s="284"/>
      <c r="F56" s="288" t="str">
        <f>IF(入力!C48="","",入力!C47&amp;"　"&amp;入力!E47&amp;"
"&amp;入力!C48&amp;"　"&amp;入力!E48)</f>
        <v>ﾖｼﾉ　ｻﾕﾘ
𠮷野　早百合</v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>
        <f>IF(入力!G47="","",入力!G47)</f>
        <v>3</v>
      </c>
      <c r="R56" s="295"/>
      <c r="S56" s="296"/>
      <c r="T56" s="300" t="str">
        <f>IF(入力!I47="","",入力!I47)</f>
        <v>柏市立富勢小学校</v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>
        <f>IF(入力!M47="","",入力!M47)</f>
        <v>515672159</v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>
        <f>IF(入力!P47="","",入力!P47)</f>
        <v>141</v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21" sqref="C21:O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柏ビクトリーエンジェルス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434694367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鏑木　吉恭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512465438</v>
      </c>
      <c r="H7" s="272"/>
      <c r="I7" s="272"/>
      <c r="J7" s="272">
        <f>IF(入力!J7="","",入力!J7)</f>
        <v>26987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番場　信明</v>
      </c>
      <c r="D9" s="266"/>
      <c r="E9" s="266"/>
      <c r="F9" s="266"/>
      <c r="G9" s="272">
        <f>IF(入力!G9="","",入力!G9)</f>
        <v>512465424</v>
      </c>
      <c r="H9" s="272"/>
      <c r="I9" s="272"/>
      <c r="J9" s="272">
        <f>IF(入力!J9="","",入力!J9)</f>
        <v>26985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伊林　考一</v>
      </c>
      <c r="D11" s="266"/>
      <c r="E11" s="266"/>
      <c r="F11" s="266"/>
      <c r="G11" s="272">
        <f>IF(入力!G11="","",入力!G11)</f>
        <v>512465445</v>
      </c>
      <c r="H11" s="272"/>
      <c r="I11" s="272"/>
      <c r="J11" s="272">
        <f>IF(入力!J11="","",入力!J11)</f>
        <v>26986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林　美和子　仁部　千惠子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番場　信明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柏市豊四季709-52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04-7103-8968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080－5038－851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成瀬　怜央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柏市立松葉第二小学校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512437227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山本　優芽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柏市立西原小学校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512437350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鈴木　愛彩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柏市立西原小学校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512437338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林　琴子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柏市立西原小学校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512437267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鏑木　紗空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柏市立西原小学校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512437274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内藤　希々花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柏市立花野井小学校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514288014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平井　彩陽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柏市立豊小学校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512437366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青木　理紗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柏市立富勢東小学校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514679018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谷口　磨唯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柏市立富勢東小学校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514678996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谷口　芽唯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柏市立富勢東小学校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514679003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皆川　咲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柏市立富勢東小学校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514678988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𠮷野　早百合</v>
      </c>
      <c r="D47" s="266"/>
      <c r="E47" s="266"/>
      <c r="F47" s="266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柏市立富勢小学校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515672159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柏ビクトリーエンジェルス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434694367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鏑木　吉恭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512465438</v>
      </c>
      <c r="H7" s="272"/>
      <c r="I7" s="272"/>
      <c r="J7" s="272">
        <f>IF(入力!J7="","",入力!J7)</f>
        <v>26987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番場　信明</v>
      </c>
      <c r="D9" s="266"/>
      <c r="E9" s="266"/>
      <c r="F9" s="266"/>
      <c r="G9" s="272">
        <f>IF(入力!G9="","",入力!G9)</f>
        <v>512465424</v>
      </c>
      <c r="H9" s="272"/>
      <c r="I9" s="272"/>
      <c r="J9" s="272">
        <f>IF(入力!J9="","",入力!J9)</f>
        <v>26985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伊林　考一</v>
      </c>
      <c r="D11" s="266"/>
      <c r="E11" s="266"/>
      <c r="F11" s="266"/>
      <c r="G11" s="272">
        <f>IF(入力!G11="","",入力!G11)</f>
        <v>512465445</v>
      </c>
      <c r="H11" s="272"/>
      <c r="I11" s="272"/>
      <c r="J11" s="272">
        <f>IF(入力!J11="","",入力!J11)</f>
        <v>26986</v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林　美和子　仁部　千惠子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番場　信明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柏市豊四季709-52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04-7103-8968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080－5038－851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成瀬　怜央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柏市立松葉第二小学校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512437227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山本　優芽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柏市立西原小学校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512437350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鈴木　愛彩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柏市立西原小学校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512437338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林　琴子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柏市立西原小学校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512437267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鏑木　紗空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柏市立西原小学校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512437274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内藤　希々花</v>
      </c>
      <c r="D35" s="266"/>
      <c r="E35" s="266"/>
      <c r="F35" s="266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柏市立花野井小学校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514288014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平井　彩陽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柏市立豊小学校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512437366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青木　理紗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柏市立富勢東小学校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514679018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谷口　磨唯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柏市立富勢東小学校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514678996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谷口　芽唯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柏市立富勢東小学校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514679003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皆川　咲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柏市立富勢東小学校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514678988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𠮷野　早百合</v>
      </c>
      <c r="D47" s="266"/>
      <c r="E47" s="266"/>
      <c r="F47" s="266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柏市立富勢小学校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515672159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8</v>
      </c>
      <c r="J5" s="444" t="str">
        <f>IF(入力!A55="","",入力!A55)</f>
        <v>このチームで出来る公式戦もあと僅か。最高の思い出を作れるよう、チーム一丸となって「１点」を積み重ねたいと思います。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21007</v>
      </c>
      <c r="B7" s="33" t="str">
        <f>IF(入力!C3="","",入力!C3)</f>
        <v>柏ビクトリーエンジェルス</v>
      </c>
      <c r="C7" s="33" t="str">
        <f>IF(入力!C2="","",入力!C2)</f>
        <v>ｶｼﾜﾋﾞｸﾄﾘｰｴﾝｼﾞｪﾙｽ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北柏</v>
      </c>
      <c r="T7" s="33"/>
      <c r="U7" s="33">
        <f>IF(入力!C4="","",入力!C4)</f>
        <v>434694367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鏑木</v>
      </c>
      <c r="D16" s="33" t="str">
        <f>IF(入力!E8="","",入力!E8)</f>
        <v>吉恭</v>
      </c>
      <c r="E16" s="33" t="str">
        <f>IF(入力!C7="","",入力!C7)</f>
        <v>ｶﾌﾞﾗｷ</v>
      </c>
      <c r="F16" s="33" t="str">
        <f>IF(入力!E7="","",入力!E7)</f>
        <v>ﾖｼﾔｽ</v>
      </c>
      <c r="G16" s="33">
        <f>IF(入力!G7="","",入力!G7)</f>
        <v>512465438</v>
      </c>
      <c r="H16" s="33">
        <f>IF(入力!J7="","",入力!J7)</f>
        <v>26987</v>
      </c>
      <c r="I16" s="33" t="str">
        <f>IF(入力!M7="","",入力!M7)</f>
        <v/>
      </c>
      <c r="J16" s="33"/>
      <c r="K16" s="33"/>
      <c r="L16" s="33">
        <f>IF(入力!AT7="","",入力!AT7)</f>
        <v>44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0866</v>
      </c>
      <c r="T16" s="33" t="str">
        <f>IF(入力!P8="","",入力!P8)</f>
        <v>柏市西原6-1-1</v>
      </c>
      <c r="U16" s="33" t="str">
        <f>IF(入力!AL7="","",入力!AL7)</f>
        <v>04</v>
      </c>
      <c r="V16" s="33" t="str">
        <f>IF(入力!AK8="","",入力!AK8)</f>
        <v>7153</v>
      </c>
      <c r="W16" s="33" t="str">
        <f>IF(入力!AP8="","",入力!AP8)</f>
        <v>1456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番場</v>
      </c>
      <c r="D17" s="33" t="str">
        <f>IF(入力!E10="","",入力!E10)</f>
        <v>信明</v>
      </c>
      <c r="E17" s="33" t="str">
        <f>IF(入力!C9="","",入力!C9)</f>
        <v>ﾊﾞﾝﾊﾞ</v>
      </c>
      <c r="F17" s="33" t="str">
        <f>IF(入力!E9="","",入力!E9)</f>
        <v>ﾉﾌﾞｱｷ</v>
      </c>
      <c r="G17" s="33">
        <f>IF(入力!G9="","",入力!G9)</f>
        <v>512465424</v>
      </c>
      <c r="H17" s="33">
        <f>IF(入力!J9="","",入力!J9)</f>
        <v>26985</v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277</v>
      </c>
      <c r="S17" s="33" t="str">
        <f>IF(入力!W9="","",入力!W9)</f>
        <v>0863</v>
      </c>
      <c r="T17" s="33" t="str">
        <f>IF(入力!P10="","",入力!P10)</f>
        <v>柏市豊四季709-52</v>
      </c>
      <c r="U17" s="33" t="str">
        <f>IF(入力!AL9="","",入力!AL9)</f>
        <v>04</v>
      </c>
      <c r="V17" s="33" t="str">
        <f>IF(入力!AK10="","",入力!AK10)</f>
        <v>7103</v>
      </c>
      <c r="W17" s="33" t="str">
        <f>IF(入力!AP10="","",入力!AP10)</f>
        <v>8968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伊林</v>
      </c>
      <c r="D20" s="33" t="str">
        <f>IF(入力!E12="","",入力!E12)</f>
        <v>考一</v>
      </c>
      <c r="E20" s="33" t="str">
        <f>IF(入力!C11="","",入力!C11)</f>
        <v>ｲﾊﾞﾔｼ</v>
      </c>
      <c r="F20" s="33" t="str">
        <f>IF(入力!E11="","",入力!E11)</f>
        <v>ｺｳｲﾁ</v>
      </c>
      <c r="G20" s="33">
        <f>IF(入力!G11="","",入力!G11)</f>
        <v>512465445</v>
      </c>
      <c r="H20" s="33">
        <f>IF(入力!J11="","",入力!J11)</f>
        <v>26986</v>
      </c>
      <c r="I20" s="33" t="str">
        <f>IF(入力!M11="","",入力!M11)</f>
        <v/>
      </c>
      <c r="J20" s="33"/>
      <c r="K20" s="33"/>
      <c r="L20" s="33">
        <f>IF(入力!AT11="","",入力!AT11)</f>
        <v>54</v>
      </c>
      <c r="M20" s="33"/>
      <c r="N20" s="33"/>
      <c r="O20" s="33"/>
      <c r="P20" s="33"/>
      <c r="Q20" s="33"/>
      <c r="R20" s="33" t="str">
        <f>IF(入力!R11="","",入力!R11)</f>
        <v>277</v>
      </c>
      <c r="S20" s="33" t="str">
        <f>IF(入力!W11="","",入力!W11)</f>
        <v>0863</v>
      </c>
      <c r="T20" s="33" t="str">
        <f>IF(入力!P12="","",入力!P12)</f>
        <v>柏市豊四季678-121</v>
      </c>
      <c r="U20" s="33" t="str">
        <f>IF(入力!AL11="","",入力!AL11)</f>
        <v>04</v>
      </c>
      <c r="V20" s="33" t="str">
        <f>IF(入力!AK12="","",入力!AK12)</f>
        <v>7139</v>
      </c>
      <c r="W20" s="33" t="str">
        <f>IF(入力!AP12="","",入力!AP12)</f>
        <v>0759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番場</v>
      </c>
      <c r="D22" s="33" t="str">
        <f>IF(入力!E16="","",入力!E16)</f>
        <v>信明</v>
      </c>
      <c r="E22" s="33" t="str">
        <f>IF(入力!C15="","",入力!C15)</f>
        <v>ﾊﾞﾝﾊﾞ</v>
      </c>
      <c r="F22" s="33" t="str">
        <f>IF(入力!E15="","",入力!E15)</f>
        <v>ﾉﾌﾞｱｷ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>080</v>
      </c>
      <c r="O22" s="33">
        <f>IF(入力!E21="","",入力!E21)</f>
        <v>5038</v>
      </c>
      <c r="P22" s="33">
        <f>IF(入力!G21="","",入力!G21)</f>
        <v>851</v>
      </c>
      <c r="Q22" s="33"/>
      <c r="R22" s="33" t="str">
        <f>IF(入力!R15="","",入力!R15)</f>
        <v>277</v>
      </c>
      <c r="S22" s="33" t="str">
        <f>IF(入力!W15="","",入力!W15)</f>
        <v>0863</v>
      </c>
      <c r="T22" s="33" t="str">
        <f>IF(入力!P16="","",入力!P16)</f>
        <v>柏市豊四季709-52</v>
      </c>
      <c r="U22" s="33" t="str">
        <f>IF(入力!AL15="","",入力!AL15)</f>
        <v>04</v>
      </c>
      <c r="V22" s="33" t="str">
        <f>IF(入力!AK16="","",入力!AK16)</f>
        <v>7103</v>
      </c>
      <c r="W22" s="33" t="str">
        <f>IF(入力!AP16="","",入力!AP16)</f>
        <v>8968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林　美和子</v>
      </c>
      <c r="D23" s="33" t="str">
        <f>IF(入力!$E$14="","",入力!$E$14)</f>
        <v>仁部　千惠子</v>
      </c>
      <c r="E23" s="33" t="str">
        <f>IF(入力!$C$13="","",入力!$C$13)</f>
        <v>ﾊﾔｼ　ﾐﾜｺ</v>
      </c>
      <c r="F23" s="33" t="str">
        <f>IF(入力!$E$13="","",入力!$E$13)</f>
        <v>ﾆﾍﾞ　ﾁｴｺ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成瀬</v>
      </c>
      <c r="D24" s="75" t="str">
        <f>VLOOKUP($B$51,$A$53:$F$352,4)</f>
        <v>怜央</v>
      </c>
      <c r="E24" s="75" t="str">
        <f>VLOOKUP($B$51,$A$53:$F$352,5)</f>
        <v>ﾅﾙｾ</v>
      </c>
      <c r="F24" s="75" t="str">
        <f>VLOOKUP($B$51,$A$53:$F$352,6)</f>
        <v>ﾚﾅ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成瀬</v>
      </c>
      <c r="D53" s="33" t="str">
        <f>IF(入力!E26="","",入力!E26)</f>
        <v>怜央</v>
      </c>
      <c r="E53" s="33" t="str">
        <f>IF(入力!C25="","",入力!C25)</f>
        <v>ﾅﾙｾ</v>
      </c>
      <c r="F53" s="33" t="str">
        <f>IF(入力!E25="","",入力!E25)</f>
        <v>ﾚﾅ</v>
      </c>
      <c r="G53" s="33">
        <f>IF(入力!M25="","",入力!M25)</f>
        <v>512437227</v>
      </c>
      <c r="H53" s="33" t="str">
        <f>IF(入力!I25="","",入力!I25)</f>
        <v>柏市立松葉第二小学校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山本</v>
      </c>
      <c r="D54" s="33" t="str">
        <f>IF(入力!E28="","",入力!E28)</f>
        <v>優芽</v>
      </c>
      <c r="E54" s="33" t="str">
        <f>IF(入力!C27="","",入力!C27)</f>
        <v>ﾔﾏﾓﾄ</v>
      </c>
      <c r="F54" s="33" t="str">
        <f>IF(入力!E27="","",入力!E27)</f>
        <v>ﾕﾒ</v>
      </c>
      <c r="G54" s="33">
        <f>IF(入力!M27="","",入力!M27)</f>
        <v>512437350</v>
      </c>
      <c r="H54" s="33" t="str">
        <f>IF(入力!I27="","",入力!I27)</f>
        <v>柏市立西原小学校</v>
      </c>
      <c r="I54" s="33">
        <f>IF(入力!G27="","",入力!G27)</f>
        <v>6</v>
      </c>
      <c r="J54" s="33">
        <f>IF(入力!P27="","",入力!P27)</f>
        <v>159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愛彩</v>
      </c>
      <c r="E55" s="33" t="str">
        <f>IF(入力!C29="","",入力!C29)</f>
        <v>ｽｽﾞｷ</v>
      </c>
      <c r="F55" s="33" t="str">
        <f>IF(入力!E29="","",入力!E29)</f>
        <v>ﾏﾅｻ</v>
      </c>
      <c r="G55" s="33">
        <f>IF(入力!M29="","",入力!M29)</f>
        <v>512437338</v>
      </c>
      <c r="H55" s="33" t="str">
        <f>IF(入力!I29="","",入力!I29)</f>
        <v>柏市立西原小学校</v>
      </c>
      <c r="I55" s="33">
        <f>IF(入力!G29="","",入力!G29)</f>
        <v>6</v>
      </c>
      <c r="J55" s="33">
        <f>IF(入力!P29="","",入力!P29)</f>
        <v>158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林</v>
      </c>
      <c r="D56" s="33" t="str">
        <f>IF(入力!E32="","",入力!E32)</f>
        <v>琴子</v>
      </c>
      <c r="E56" s="33" t="str">
        <f>IF(入力!C31="","",入力!C31)</f>
        <v>ﾊﾔｼ</v>
      </c>
      <c r="F56" s="33" t="str">
        <f>IF(入力!E31="","",入力!E31)</f>
        <v>ｺﾄ</v>
      </c>
      <c r="G56" s="33">
        <f>IF(入力!M31="","",入力!M31)</f>
        <v>512437267</v>
      </c>
      <c r="H56" s="33" t="str">
        <f>IF(入力!I31="","",入力!I31)</f>
        <v>柏市立西原小学校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鏑木</v>
      </c>
      <c r="D57" s="33" t="str">
        <f>IF(入力!E34="","",入力!E34)</f>
        <v>紗空</v>
      </c>
      <c r="E57" s="33" t="str">
        <f>IF(入力!C33="","",入力!C33)</f>
        <v>ｶﾌﾞﾗｷ</v>
      </c>
      <c r="F57" s="33" t="str">
        <f>IF(入力!E33="","",入力!E33)</f>
        <v>ｻﾗ</v>
      </c>
      <c r="G57" s="33">
        <f>IF(入力!M33="","",入力!M33)</f>
        <v>512437274</v>
      </c>
      <c r="H57" s="33" t="str">
        <f>IF(入力!I33="","",入力!I33)</f>
        <v>柏市立西原小学校</v>
      </c>
      <c r="I57" s="33">
        <f>IF(入力!G33="","",入力!G33)</f>
        <v>6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内藤</v>
      </c>
      <c r="D58" s="33" t="str">
        <f>IF(入力!E36="","",入力!E36)</f>
        <v>希々花</v>
      </c>
      <c r="E58" s="33" t="str">
        <f>IF(入力!C35="","",入力!C35)</f>
        <v>ﾅｲﾄｳ</v>
      </c>
      <c r="F58" s="33" t="str">
        <f>IF(入力!E35="","",入力!E35)</f>
        <v>ﾉﾉｶ</v>
      </c>
      <c r="G58" s="33">
        <f>IF(入力!M35="","",入力!M35)</f>
        <v>514288014</v>
      </c>
      <c r="H58" s="33" t="str">
        <f>IF(入力!I35="","",入力!I35)</f>
        <v>柏市立花野井小学校</v>
      </c>
      <c r="I58" s="33">
        <f>IF(入力!G35="","",入力!G35)</f>
        <v>6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平井</v>
      </c>
      <c r="D59" s="33" t="str">
        <f>IF(入力!E38="","",入力!E38)</f>
        <v>彩陽</v>
      </c>
      <c r="E59" s="33" t="str">
        <f>IF(入力!C37="","",入力!C37)</f>
        <v>ﾋﾗｲ</v>
      </c>
      <c r="F59" s="33" t="str">
        <f>IF(入力!E37="","",入力!E37)</f>
        <v>ｻﾔ</v>
      </c>
      <c r="G59" s="33">
        <f>IF(入力!M37="","",入力!M37)</f>
        <v>512437366</v>
      </c>
      <c r="H59" s="33" t="str">
        <f>IF(入力!I37="","",入力!I37)</f>
        <v>柏市立豊小学校</v>
      </c>
      <c r="I59" s="33">
        <f>IF(入力!G37="","",入力!G37)</f>
        <v>5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青木</v>
      </c>
      <c r="D60" s="33" t="str">
        <f>IF(入力!E40="","",入力!E40)</f>
        <v>理紗</v>
      </c>
      <c r="E60" s="33" t="str">
        <f>IF(入力!C39="","",入力!C39)</f>
        <v>ｱｵｷ</v>
      </c>
      <c r="F60" s="33" t="str">
        <f>IF(入力!E39="","",入力!E39)</f>
        <v>ﾘｻ</v>
      </c>
      <c r="G60" s="33">
        <f>IF(入力!M39="","",入力!M39)</f>
        <v>514679018</v>
      </c>
      <c r="H60" s="33" t="str">
        <f>IF(入力!I39="","",入力!I39)</f>
        <v>柏市立富勢東小学校</v>
      </c>
      <c r="I60" s="33">
        <f>IF(入力!G39="","",入力!G39)</f>
        <v>4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谷口</v>
      </c>
      <c r="D61" s="33" t="str">
        <f>IF(入力!E42="","",入力!E42)</f>
        <v>磨唯</v>
      </c>
      <c r="E61" s="33" t="str">
        <f>IF(入力!C41="","",入力!C41)</f>
        <v>ﾀﾆｸﾞﾁ</v>
      </c>
      <c r="F61" s="33" t="str">
        <f>IF(入力!E41="","",入力!E41)</f>
        <v>ﾏｲ</v>
      </c>
      <c r="G61" s="33">
        <f>IF(入力!M41="","",入力!M41)</f>
        <v>514678996</v>
      </c>
      <c r="H61" s="33" t="str">
        <f>IF(入力!I41="","",入力!I41)</f>
        <v>柏市立富勢東小学校</v>
      </c>
      <c r="I61" s="33">
        <f>IF(入力!G41="","",入力!G41)</f>
        <v>4</v>
      </c>
      <c r="J61" s="33">
        <f>IF(入力!P41="","",入力!P41)</f>
        <v>122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谷口</v>
      </c>
      <c r="D62" s="33" t="str">
        <f>IF(入力!E44="","",入力!E44)</f>
        <v>芽唯</v>
      </c>
      <c r="E62" s="33" t="str">
        <f>IF(入力!C43="","",入力!C43)</f>
        <v>ﾀﾆｸﾞﾁ</v>
      </c>
      <c r="F62" s="33" t="str">
        <f>IF(入力!E43="","",入力!E43)</f>
        <v>ﾒｲ</v>
      </c>
      <c r="G62" s="33">
        <f>IF(入力!M43="","",入力!M43)</f>
        <v>514679003</v>
      </c>
      <c r="H62" s="33" t="str">
        <f>IF(入力!I43="","",入力!I43)</f>
        <v>柏市立富勢東小学校</v>
      </c>
      <c r="I62" s="33">
        <f>IF(入力!G43="","",入力!G43)</f>
        <v>4</v>
      </c>
      <c r="J62" s="33">
        <f>IF(入力!P43="","",入力!P43)</f>
        <v>131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皆川</v>
      </c>
      <c r="D63" s="33" t="str">
        <f>IF(入力!E46="","",入力!E46)</f>
        <v>咲</v>
      </c>
      <c r="E63" s="33" t="str">
        <f>IF(入力!C45="","",入力!C45)</f>
        <v>ﾐﾅｶﾞﾜ</v>
      </c>
      <c r="F63" s="33" t="str">
        <f>IF(入力!E45="","",入力!E45)</f>
        <v>ｻｷ</v>
      </c>
      <c r="G63" s="33">
        <f>IF(入力!M45="","",入力!M45)</f>
        <v>514678988</v>
      </c>
      <c r="H63" s="33" t="str">
        <f>IF(入力!I45="","",入力!I45)</f>
        <v>柏市立富勢東小学校</v>
      </c>
      <c r="I63" s="33">
        <f>IF(入力!G45="","",入力!G45)</f>
        <v>3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𠮷野</v>
      </c>
      <c r="D64" s="33" t="str">
        <f>IF(入力!E48="","",入力!E48)</f>
        <v>早百合</v>
      </c>
      <c r="E64" s="33" t="str">
        <f>IF(入力!C47="","",入力!C47)</f>
        <v>ﾖｼﾉ</v>
      </c>
      <c r="F64" s="33" t="str">
        <f>IF(入力!E47="","",入力!E47)</f>
        <v>ｻﾕﾘ</v>
      </c>
      <c r="G64" s="33">
        <f>IF(入力!M47="","",入力!M47)</f>
        <v>515672159</v>
      </c>
      <c r="H64" s="33" t="str">
        <f>IF(入力!I47="","",入力!I47)</f>
        <v>柏市立富勢小学校</v>
      </c>
      <c r="I64" s="33">
        <f>IF(入力!G47="","",入力!G47)</f>
        <v>3</v>
      </c>
      <c r="J64" s="33">
        <f>IF(入力!P47="","",入力!P47)</f>
        <v>141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2016-09-30T22:15:45Z</dcterms:modified>
</cp:coreProperties>
</file>