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lockStructure="1"/>
  <bookViews>
    <workbookView xWindow="0" yWindow="0" windowWidth="28800" windowHeight="12450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<sst xmlns="http://schemas.openxmlformats.org/spreadsheetml/2006/main" count="410" uniqueCount="271">
  <si>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</si>
  <si>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</si>
  <si>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</si>
  <si>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</si>
  <si>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</si>
  <si>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</si>
  <si>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</si>
  <si>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</si>
  <si>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</si>
  <si>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</si>
  <si>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</si>
  <si>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</si>
  <si>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</si>
  <si>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</si>
  <si>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</si>
  <si>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</si>
  <si>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</si>
  <si>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</si>
  <si>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</si>
  <si>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</si>
  <si>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</si>
  <si>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</si>
  <si>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</si>
  <si>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</si>
  <si>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</si>
  <si>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</si>
  <si>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</si>
  <si>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</si>
  <si>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</si>
  <si>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</si>
  <si>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</si>
  <si>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</si>
  <si>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</si>
  <si>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</si>
  <si>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</si>
  <si>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</si>
  <si>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</si>
  <si>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</si>
  <si>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</si>
  <si>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</si>
  <si>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</si>
  <si>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</si>
  <si>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</si>
  <si>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</si>
  <si>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</si>
  <si>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</si>
  <si>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</si>
  <si>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</si>
  <si>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</si>
  <si>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</si>
  <si>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</si>
  <si>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</si>
  <si>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</si>
  <si>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</si>
  <si>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</si>
  <si>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</si>
  <si>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</si>
  <si>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</si>
  <si>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</si>
  <si>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</si>
  <si>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</si>
  <si>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</si>
  <si>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</si>
  <si>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</si>
  <si>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</si>
  <si>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</si>
  <si>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</si>
  <si>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</si>
  <si>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</si>
  <si>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</si>
  <si>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</si>
  <si>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</si>
  <si>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</si>
  <si>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</si>
  <si>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</si>
  <si>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</si>
  <si>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</si>
  <si>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</si>
  <si>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</si>
  <si>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</si>
  <si>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</si>
  <si>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</si>
  <si>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</si>
  <si>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</si>
  <si>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</si>
  <si>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</si>
  <si>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</si>
  <si>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</si>
  <si>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</si>
  <si>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</si>
  <si>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</si>
  <si>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</si>
  <si>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</si>
  <si>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</si>
  <si>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</si>
  <si>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</si>
  <si>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</si>
  <si>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</si>
  <si>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</si>
  <si>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</si>
  <si>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</si>
  <si>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</si>
  <si>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</si>
  <si>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</si>
  <si>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</si>
  <si>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</si>
  <si>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</si>
  <si>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</si>
  <si>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</si>
  <si>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</si>
  <si>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</si>
  <si>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</si>
  <si>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</si>
  <si>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</si>
  <si>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</si>
  <si>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</si>
  <si>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</si>
  <si>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</si>
  <si>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</si>
  <si>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</si>
  <si>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</si>
  <si>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</si>
  <si>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</si>
  <si>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</si>
  <si>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</si>
  <si>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</si>
  <si>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</si>
  <si>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</si>
  <si>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</si>
  <si>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</si>
  <si>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</si>
  <si>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</si>
  <si>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</si>
  <si>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</si>
  <si>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</si>
  <si>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</si>
  <si>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</si>
  <si>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</si>
  <si>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</si>
  <si>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</si>
  <si>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</si>
  <si>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</si>
  <si>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</si>
  <si>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</si>
  <si>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</si>
  <si>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</si>
  <si>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</si>
  <si>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</si>
  <si>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</si>
  <si>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</si>
  <si>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</si>
  <si>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</si>
  <si>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</si>
  <si>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</si>
  <si>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</si>
  <si>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</si>
  <si>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</si>
  <si>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</si>
  <si>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</si>
  <si>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</si>
  <si>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</si>
  <si>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</si>
  <si>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</si>
  <si>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</si>
  <si>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</si>
  <si>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</si>
  <si>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</si>
  <si>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</si>
  <si>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</si>
  <si>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</si>
  <si>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</si>
  <si>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</si>
  <si>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</si>
  <si>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</si>
  <si>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</si>
  <si>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</si>
  <si>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</si>
  <si>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</si>
  <si>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</si>
  <si>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</si>
  <si>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</si>
  <si>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</si>
  <si>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</si>
  <si>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</si>
  <si>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</si>
  <si>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</si>
  <si>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</si>
  <si>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</si>
  <si>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</si>
  <si>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</si>
  <si>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</si>
  <si>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</si>
  <si>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</si>
  <si>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</si>
  <si>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</si>
  <si>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</si>
  <si>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</si>
  <si>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</si>
  <si>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</si>
  <si>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</si>
  <si>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ｶｼﾜﾋﾞｸﾄﾘｰｴﾝｼﾞｪﾙｽ</t>
  </si>
  <si>
    <t>柏ビクトリーエンジェルス</t>
    <rPh sb="0" eb="1">
      <t>カシワ</t>
    </rPh>
    <phoneticPr fontId="2"/>
  </si>
  <si>
    <t>ﾊﾞﾝﾊﾞ</t>
  </si>
  <si>
    <t>ﾉﾌﾞｱｷ</t>
  </si>
  <si>
    <t>番場</t>
    <rPh sb="0" eb="2">
      <t>バンバ</t>
    </rPh>
    <phoneticPr fontId="2"/>
  </si>
  <si>
    <t>信明</t>
    <rPh sb="0" eb="2">
      <t>ノブアキ</t>
    </rPh>
    <phoneticPr fontId="2"/>
  </si>
  <si>
    <t>ｲﾊﾞﾔｼ</t>
  </si>
  <si>
    <t>ｺｳｲﾁ</t>
  </si>
  <si>
    <t>伊林</t>
    <rPh sb="0" eb="2">
      <t>イバヤシ</t>
    </rPh>
    <phoneticPr fontId="2"/>
  </si>
  <si>
    <t>考一</t>
    <rPh sb="0" eb="2">
      <t>コウイチ</t>
    </rPh>
    <phoneticPr fontId="2"/>
  </si>
  <si>
    <t>277</t>
    <phoneticPr fontId="2"/>
  </si>
  <si>
    <t>0863</t>
    <phoneticPr fontId="2"/>
  </si>
  <si>
    <t>柏市豊四季709-52</t>
    <rPh sb="0" eb="2">
      <t>カシワシ</t>
    </rPh>
    <rPh sb="2" eb="5">
      <t>トヨシキ</t>
    </rPh>
    <phoneticPr fontId="2"/>
  </si>
  <si>
    <t>04</t>
    <phoneticPr fontId="2"/>
  </si>
  <si>
    <t>7103</t>
    <phoneticPr fontId="2"/>
  </si>
  <si>
    <t>8968</t>
    <phoneticPr fontId="2"/>
  </si>
  <si>
    <t>柏市豊四季678-121</t>
    <rPh sb="0" eb="2">
      <t>カシワシ</t>
    </rPh>
    <rPh sb="2" eb="5">
      <t>トヨシキ</t>
    </rPh>
    <phoneticPr fontId="2"/>
  </si>
  <si>
    <t>277</t>
    <phoneticPr fontId="2"/>
  </si>
  <si>
    <t>7139</t>
    <phoneticPr fontId="2"/>
  </si>
  <si>
    <t>0759</t>
    <phoneticPr fontId="2"/>
  </si>
  <si>
    <t>0863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</si>
  <si>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</si>
  <si>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</si>
  <si>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北柏</t>
    <rPh sb="0" eb="2">
      <t>キタカシワ</t>
    </rPh>
    <phoneticPr fontId="2"/>
  </si>
  <si>
    <t>080</t>
    <phoneticPr fontId="2"/>
  </si>
  <si>
    <t>0851</t>
    <phoneticPr fontId="2"/>
  </si>
  <si>
    <t>ﾋﾗｲ</t>
  </si>
  <si>
    <t>ｻﾔ</t>
  </si>
  <si>
    <t>平井</t>
    <rPh sb="0" eb="2">
      <t>ヒライ</t>
    </rPh>
    <phoneticPr fontId="2"/>
  </si>
  <si>
    <t>彩陽</t>
    <rPh sb="0" eb="1">
      <t>サイ</t>
    </rPh>
    <rPh sb="1" eb="2">
      <t>ヨウ</t>
    </rPh>
    <phoneticPr fontId="2"/>
  </si>
  <si>
    <t>ｱｵｷ</t>
  </si>
  <si>
    <t>ﾘｻ</t>
  </si>
  <si>
    <t>青木</t>
    <rPh sb="0" eb="2">
      <t>アオキ</t>
    </rPh>
    <phoneticPr fontId="2"/>
  </si>
  <si>
    <t>理紗</t>
    <rPh sb="0" eb="2">
      <t>リサ</t>
    </rPh>
    <phoneticPr fontId="2"/>
  </si>
  <si>
    <t>ﾀﾆｸﾞﾁ</t>
  </si>
  <si>
    <t>ﾏｲ</t>
  </si>
  <si>
    <t>谷口</t>
    <rPh sb="0" eb="2">
      <t>タニグチ</t>
    </rPh>
    <phoneticPr fontId="2"/>
  </si>
  <si>
    <t>磨唯</t>
    <rPh sb="0" eb="1">
      <t>マ</t>
    </rPh>
    <rPh sb="1" eb="2">
      <t>ユイ</t>
    </rPh>
    <phoneticPr fontId="2"/>
  </si>
  <si>
    <t>ﾒｲ</t>
  </si>
  <si>
    <t>芽唯</t>
    <rPh sb="0" eb="1">
      <t>メ</t>
    </rPh>
    <rPh sb="1" eb="2">
      <t>ユイ</t>
    </rPh>
    <phoneticPr fontId="2"/>
  </si>
  <si>
    <t>ﾐﾅｶﾞﾜ</t>
  </si>
  <si>
    <t>ｻｷ</t>
  </si>
  <si>
    <t>皆川</t>
    <rPh sb="0" eb="2">
      <t>ミナガワ</t>
    </rPh>
    <phoneticPr fontId="2"/>
  </si>
  <si>
    <t>咲</t>
    <rPh sb="0" eb="1">
      <t>サキ</t>
    </rPh>
    <phoneticPr fontId="2"/>
  </si>
  <si>
    <t>ﾖｼﾉ</t>
  </si>
  <si>
    <t>ｻﾕﾘ</t>
  </si>
  <si>
    <t>𠮷野</t>
    <rPh sb="0" eb="3">
      <t>ヨシノ</t>
    </rPh>
    <phoneticPr fontId="2"/>
  </si>
  <si>
    <t>早百合</t>
    <rPh sb="0" eb="3">
      <t>サユリ</t>
    </rPh>
    <phoneticPr fontId="2"/>
  </si>
  <si>
    <t>ﾀｶﾊｼ</t>
    <phoneticPr fontId="2"/>
  </si>
  <si>
    <t>高橋</t>
    <rPh sb="0" eb="2">
      <t>タカハシ</t>
    </rPh>
    <phoneticPr fontId="2"/>
  </si>
  <si>
    <t>ﾓﾓ</t>
    <phoneticPr fontId="2"/>
  </si>
  <si>
    <t>桃</t>
    <rPh sb="0" eb="1">
      <t>モモ</t>
    </rPh>
    <phoneticPr fontId="2"/>
  </si>
  <si>
    <t>井上</t>
    <rPh sb="0" eb="2">
      <t>イノウエ</t>
    </rPh>
    <phoneticPr fontId="2"/>
  </si>
  <si>
    <t>ｲﾉｳｴ</t>
    <phoneticPr fontId="2"/>
  </si>
  <si>
    <t>ﾏｳﾅ</t>
    <phoneticPr fontId="2"/>
  </si>
  <si>
    <t>麻海</t>
    <rPh sb="0" eb="1">
      <t>マ</t>
    </rPh>
    <rPh sb="1" eb="2">
      <t>ウミ</t>
    </rPh>
    <phoneticPr fontId="2"/>
  </si>
  <si>
    <t>柏市立豊小学校</t>
    <rPh sb="0" eb="3">
      <t>カシワシリツ</t>
    </rPh>
    <rPh sb="3" eb="7">
      <t>ユタカショウガッコウ</t>
    </rPh>
    <phoneticPr fontId="2"/>
  </si>
  <si>
    <t>柏市立富勢東小学校</t>
    <rPh sb="0" eb="3">
      <t>カシワシリツ</t>
    </rPh>
    <rPh sb="3" eb="9">
      <t>トミセヒガシショウガッコウ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</si>
  <si>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</si>
  <si>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柏市立西原小学校</t>
    <rPh sb="0" eb="3">
      <t>カシワシリツ</t>
    </rPh>
    <rPh sb="3" eb="5">
      <t>ニシハラ</t>
    </rPh>
    <rPh sb="5" eb="8">
      <t>ショウガッコウ</t>
    </rPh>
    <phoneticPr fontId="2"/>
  </si>
  <si>
    <t>流山市立向小金小学校</t>
    <rPh sb="0" eb="2">
      <t>ナガレヤマ</t>
    </rPh>
    <rPh sb="2" eb="4">
      <t>シリツ</t>
    </rPh>
    <rPh sb="4" eb="7">
      <t>ムカイコガネ</t>
    </rPh>
    <rPh sb="7" eb="10">
      <t>ショウガッコウ</t>
    </rPh>
    <phoneticPr fontId="2"/>
  </si>
  <si>
    <t>①</t>
    <phoneticPr fontId="2"/>
  </si>
  <si>
    <t>粒は小粒でもピリリと辛い。今年はそんなチームになることが目標です。県大会の晴れ舞台、全力で楽しみます！</t>
    <rPh sb="0" eb="1">
      <t>ツブ</t>
    </rPh>
    <rPh sb="2" eb="4">
      <t>コツブ</t>
    </rPh>
    <rPh sb="10" eb="11">
      <t>カラ</t>
    </rPh>
    <rPh sb="13" eb="15">
      <t>コトシ</t>
    </rPh>
    <rPh sb="28" eb="30">
      <t>モクヒョウ</t>
    </rPh>
    <rPh sb="33" eb="34">
      <t>ケン</t>
    </rPh>
    <rPh sb="34" eb="36">
      <t>タイカイ</t>
    </rPh>
    <rPh sb="37" eb="38">
      <t>ハ</t>
    </rPh>
    <rPh sb="39" eb="41">
      <t>ブタイ</t>
    </rPh>
    <rPh sb="42" eb="44">
      <t>ゼンリョク</t>
    </rPh>
    <rPh sb="45" eb="46">
      <t>タノ</t>
    </rPh>
    <phoneticPr fontId="2"/>
  </si>
  <si>
    <t>ﾖｼﾉ</t>
    <phoneticPr fontId="2"/>
  </si>
  <si>
    <t>ｱｷﾋﾛ</t>
    <phoneticPr fontId="2"/>
  </si>
  <si>
    <t>𠮷野</t>
    <rPh sb="0" eb="3">
      <t>ヨシノ</t>
    </rPh>
    <phoneticPr fontId="2"/>
  </si>
  <si>
    <t>明弘</t>
    <rPh sb="0" eb="2">
      <t>アキヒロ</t>
    </rPh>
    <phoneticPr fontId="2"/>
  </si>
  <si>
    <t>0825</t>
    <phoneticPr fontId="2"/>
  </si>
  <si>
    <t>柏市布施686-4</t>
    <rPh sb="0" eb="2">
      <t>カシワシ</t>
    </rPh>
    <rPh sb="2" eb="4">
      <t>フセ</t>
    </rPh>
    <phoneticPr fontId="2"/>
  </si>
  <si>
    <t>7131</t>
    <phoneticPr fontId="2"/>
  </si>
  <si>
    <t>1821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</si>
</sst>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view="pageBreakPreview" zoomScaleNormal="100" workbookViewId="0">
      <selection activeCell="AT11" sqref="AT11:AT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200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201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221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434694367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>
        <v>21007</v>
      </c>
      <c r="K5" s="148"/>
      <c r="L5" s="148"/>
      <c r="M5" s="148"/>
      <c r="N5" s="148"/>
      <c r="O5" s="148"/>
      <c r="P5" s="199" t="s">
        <v>222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223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3" t="s">
        <v>202</v>
      </c>
      <c r="D7" s="110"/>
      <c r="E7" s="110" t="s">
        <v>203</v>
      </c>
      <c r="F7" s="111"/>
      <c r="G7" s="92">
        <v>512465424</v>
      </c>
      <c r="H7" s="92"/>
      <c r="I7" s="92"/>
      <c r="J7" s="92">
        <v>26985</v>
      </c>
      <c r="K7" s="92"/>
      <c r="L7" s="92"/>
      <c r="M7" s="92"/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9" t="s">
        <v>213</v>
      </c>
      <c r="AM7" s="149"/>
      <c r="AN7" s="149"/>
      <c r="AO7" s="149"/>
      <c r="AP7" s="149"/>
      <c r="AQ7" s="149"/>
      <c r="AR7" s="149"/>
      <c r="AS7" s="59" t="s">
        <v>75</v>
      </c>
      <c r="AT7" s="258">
        <v>46</v>
      </c>
    </row>
    <row r="8" spans="1:51" ht="18" customHeight="1">
      <c r="A8" s="99"/>
      <c r="B8" s="100"/>
      <c r="C8" s="136" t="s">
        <v>204</v>
      </c>
      <c r="D8" s="137"/>
      <c r="E8" s="137" t="s">
        <v>205</v>
      </c>
      <c r="F8" s="138"/>
      <c r="G8" s="92"/>
      <c r="H8" s="92"/>
      <c r="I8" s="92"/>
      <c r="J8" s="92"/>
      <c r="K8" s="92"/>
      <c r="L8" s="92"/>
      <c r="M8" s="92"/>
      <c r="N8" s="92"/>
      <c r="O8" s="92"/>
      <c r="P8" s="150" t="s">
        <v>212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214</v>
      </c>
      <c r="AL8" s="153"/>
      <c r="AM8" s="153"/>
      <c r="AN8" s="153"/>
      <c r="AO8" s="60" t="s">
        <v>76</v>
      </c>
      <c r="AP8" s="153" t="s">
        <v>215</v>
      </c>
      <c r="AQ8" s="153"/>
      <c r="AR8" s="153"/>
      <c r="AS8" s="154"/>
      <c r="AT8" s="258"/>
    </row>
    <row r="9" spans="1:51" ht="14.45" customHeight="1">
      <c r="A9" s="99" t="s">
        <v>150</v>
      </c>
      <c r="B9" s="100"/>
      <c r="C9" s="142" t="s">
        <v>263</v>
      </c>
      <c r="D9" s="110"/>
      <c r="E9" s="143" t="s">
        <v>264</v>
      </c>
      <c r="F9" s="111"/>
      <c r="G9" s="92">
        <v>515961606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267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9" t="s">
        <v>213</v>
      </c>
      <c r="AM9" s="149"/>
      <c r="AN9" s="149"/>
      <c r="AO9" s="149"/>
      <c r="AP9" s="149"/>
      <c r="AQ9" s="149"/>
      <c r="AR9" s="149"/>
      <c r="AS9" s="59" t="s">
        <v>194</v>
      </c>
      <c r="AT9" s="259">
        <v>44</v>
      </c>
    </row>
    <row r="10" spans="1:51" ht="18" customHeight="1">
      <c r="A10" s="99"/>
      <c r="B10" s="100"/>
      <c r="C10" s="140" t="s">
        <v>265</v>
      </c>
      <c r="D10" s="137"/>
      <c r="E10" s="141" t="s">
        <v>266</v>
      </c>
      <c r="F10" s="138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268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269</v>
      </c>
      <c r="AL10" s="153"/>
      <c r="AM10" s="153"/>
      <c r="AN10" s="153"/>
      <c r="AO10" s="60" t="s">
        <v>195</v>
      </c>
      <c r="AP10" s="153" t="s">
        <v>270</v>
      </c>
      <c r="AQ10" s="153"/>
      <c r="AR10" s="153"/>
      <c r="AS10" s="154"/>
      <c r="AT10" s="259"/>
    </row>
    <row r="11" spans="1:51" ht="14.45" customHeight="1">
      <c r="A11" s="99" t="s">
        <v>151</v>
      </c>
      <c r="B11" s="100"/>
      <c r="C11" s="133" t="s">
        <v>206</v>
      </c>
      <c r="D11" s="110"/>
      <c r="E11" s="110" t="s">
        <v>207</v>
      </c>
      <c r="F11" s="111"/>
      <c r="G11" s="92">
        <v>512465445</v>
      </c>
      <c r="H11" s="92"/>
      <c r="I11" s="92"/>
      <c r="J11" s="92">
        <v>26986</v>
      </c>
      <c r="K11" s="92"/>
      <c r="L11" s="92"/>
      <c r="M11" s="92"/>
      <c r="N11" s="92"/>
      <c r="O11" s="92"/>
      <c r="P11" s="89" t="s">
        <v>72</v>
      </c>
      <c r="Q11" s="90"/>
      <c r="R11" s="108" t="s">
        <v>217</v>
      </c>
      <c r="S11" s="108"/>
      <c r="T11" s="108"/>
      <c r="U11" s="108"/>
      <c r="V11" s="50" t="s">
        <v>73</v>
      </c>
      <c r="W11" s="107" t="s">
        <v>211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9" t="s">
        <v>213</v>
      </c>
      <c r="AM11" s="149"/>
      <c r="AN11" s="149"/>
      <c r="AO11" s="149"/>
      <c r="AP11" s="149"/>
      <c r="AQ11" s="149"/>
      <c r="AR11" s="149"/>
      <c r="AS11" s="59" t="s">
        <v>194</v>
      </c>
      <c r="AT11" s="259">
        <v>55</v>
      </c>
    </row>
    <row r="12" spans="1:51" ht="18" customHeight="1">
      <c r="A12" s="99"/>
      <c r="B12" s="100"/>
      <c r="C12" s="136" t="s">
        <v>208</v>
      </c>
      <c r="D12" s="137"/>
      <c r="E12" s="137" t="s">
        <v>209</v>
      </c>
      <c r="F12" s="138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216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 t="s">
        <v>218</v>
      </c>
      <c r="AL12" s="153"/>
      <c r="AM12" s="153"/>
      <c r="AN12" s="153"/>
      <c r="AO12" s="60" t="s">
        <v>195</v>
      </c>
      <c r="AP12" s="153" t="s">
        <v>219</v>
      </c>
      <c r="AQ12" s="153"/>
      <c r="AR12" s="153"/>
      <c r="AS12" s="154"/>
      <c r="AT12" s="259"/>
    </row>
    <row r="13" spans="1:51" ht="15" customHeight="1">
      <c r="A13" s="99" t="s">
        <v>152</v>
      </c>
      <c r="B13" s="100"/>
      <c r="C13" s="133"/>
      <c r="D13" s="110"/>
      <c r="E13" s="110"/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99"/>
      <c r="B14" s="100"/>
      <c r="C14" s="136"/>
      <c r="D14" s="137"/>
      <c r="E14" s="137"/>
      <c r="F14" s="138"/>
      <c r="G14" s="135"/>
      <c r="H14" s="135"/>
      <c r="I14" s="135"/>
      <c r="J14" s="135"/>
      <c r="K14" s="135"/>
      <c r="L14" s="135"/>
      <c r="M14" s="135"/>
      <c r="N14" s="135"/>
      <c r="O14" s="135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7" t="s">
        <v>166</v>
      </c>
      <c r="B15" s="100"/>
      <c r="C15" s="133" t="s">
        <v>202</v>
      </c>
      <c r="D15" s="110"/>
      <c r="E15" s="110" t="s">
        <v>203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8" t="s">
        <v>210</v>
      </c>
      <c r="S15" s="108"/>
      <c r="T15" s="108"/>
      <c r="U15" s="108"/>
      <c r="V15" s="49" t="s">
        <v>73</v>
      </c>
      <c r="W15" s="107" t="s">
        <v>211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9" t="s">
        <v>213</v>
      </c>
      <c r="AM15" s="149"/>
      <c r="AN15" s="149"/>
      <c r="AO15" s="149"/>
      <c r="AP15" s="149"/>
      <c r="AQ15" s="149"/>
      <c r="AR15" s="149"/>
      <c r="AS15" s="59" t="s">
        <v>194</v>
      </c>
      <c r="AT15" s="259">
        <v>46</v>
      </c>
    </row>
    <row r="16" spans="1:51" ht="18" customHeight="1">
      <c r="A16" s="99"/>
      <c r="B16" s="100"/>
      <c r="C16" s="136" t="s">
        <v>204</v>
      </c>
      <c r="D16" s="137"/>
      <c r="E16" s="137" t="s">
        <v>205</v>
      </c>
      <c r="F16" s="138"/>
      <c r="G16" s="135"/>
      <c r="H16" s="135"/>
      <c r="I16" s="135"/>
      <c r="J16" s="135"/>
      <c r="K16" s="135"/>
      <c r="L16" s="135"/>
      <c r="M16" s="135"/>
      <c r="N16" s="135"/>
      <c r="O16" s="135"/>
      <c r="P16" s="150" t="s">
        <v>212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2" t="s">
        <v>214</v>
      </c>
      <c r="AL16" s="153"/>
      <c r="AM16" s="153"/>
      <c r="AN16" s="153"/>
      <c r="AO16" s="60" t="s">
        <v>195</v>
      </c>
      <c r="AP16" s="153" t="s">
        <v>215</v>
      </c>
      <c r="AQ16" s="153"/>
      <c r="AR16" s="153"/>
      <c r="AS16" s="154"/>
      <c r="AT16" s="259"/>
    </row>
    <row r="17" spans="1:46">
      <c r="A17" s="99" t="s">
        <v>6</v>
      </c>
      <c r="B17" s="100"/>
      <c r="C17" s="159" t="str">
        <f>IF(P16="","",P16)</f>
        <v>柏市豊四季709-52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9" t="str">
        <f>IF(AL15="","",AL15&amp;"-"&amp;AK16&amp;"-"&amp;AP16)</f>
        <v>04-7103-8968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224</v>
      </c>
      <c r="D21" s="78"/>
      <c r="E21" s="78">
        <v>5038</v>
      </c>
      <c r="F21" s="78"/>
      <c r="G21" s="134" t="s">
        <v>225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198</v>
      </c>
      <c r="B23" s="144" t="s">
        <v>154</v>
      </c>
      <c r="C23" s="160" t="s">
        <v>173</v>
      </c>
      <c r="D23" s="161"/>
      <c r="E23" s="162" t="s">
        <v>174</v>
      </c>
      <c r="F23" s="163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28" t="s">
        <v>167</v>
      </c>
      <c r="Q23" s="144"/>
      <c r="R23" s="144"/>
      <c r="S23" s="144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0" t="s">
        <v>171</v>
      </c>
      <c r="D24" s="171"/>
      <c r="E24" s="172" t="s">
        <v>172</v>
      </c>
      <c r="F24" s="17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8" t="s">
        <v>261</v>
      </c>
      <c r="C25" s="133" t="s">
        <v>226</v>
      </c>
      <c r="D25" s="110"/>
      <c r="E25" s="110" t="s">
        <v>227</v>
      </c>
      <c r="F25" s="111"/>
      <c r="G25" s="115">
        <v>6</v>
      </c>
      <c r="H25" s="117"/>
      <c r="I25" s="115" t="s">
        <v>256</v>
      </c>
      <c r="J25" s="116"/>
      <c r="K25" s="116"/>
      <c r="L25" s="117"/>
      <c r="M25" s="115">
        <v>512437366</v>
      </c>
      <c r="N25" s="116"/>
      <c r="O25" s="117"/>
      <c r="P25" s="115">
        <v>145</v>
      </c>
      <c r="Q25" s="116"/>
      <c r="R25" s="116"/>
      <c r="S25" s="116"/>
      <c r="T25" s="121"/>
      <c r="U25" s="1"/>
      <c r="V25" s="1"/>
      <c r="W25" s="1"/>
      <c r="X25" s="1"/>
      <c r="Y25" s="123">
        <v>10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228</v>
      </c>
      <c r="D26" s="137"/>
      <c r="E26" s="137" t="s">
        <v>229</v>
      </c>
      <c r="F26" s="138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230</v>
      </c>
      <c r="D27" s="110"/>
      <c r="E27" s="110" t="s">
        <v>231</v>
      </c>
      <c r="F27" s="111"/>
      <c r="G27" s="115">
        <v>5</v>
      </c>
      <c r="H27" s="117"/>
      <c r="I27" s="115" t="s">
        <v>257</v>
      </c>
      <c r="J27" s="116"/>
      <c r="K27" s="116"/>
      <c r="L27" s="117"/>
      <c r="M27" s="115">
        <v>514679018</v>
      </c>
      <c r="N27" s="116"/>
      <c r="O27" s="117"/>
      <c r="P27" s="115">
        <v>155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232</v>
      </c>
      <c r="D28" s="137"/>
      <c r="E28" s="137" t="s">
        <v>233</v>
      </c>
      <c r="F28" s="138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234</v>
      </c>
      <c r="D29" s="110"/>
      <c r="E29" s="110" t="s">
        <v>235</v>
      </c>
      <c r="F29" s="111"/>
      <c r="G29" s="115">
        <v>5</v>
      </c>
      <c r="H29" s="117"/>
      <c r="I29" s="115" t="s">
        <v>257</v>
      </c>
      <c r="J29" s="116"/>
      <c r="K29" s="116"/>
      <c r="L29" s="117"/>
      <c r="M29" s="115">
        <v>514678996</v>
      </c>
      <c r="N29" s="116"/>
      <c r="O29" s="117"/>
      <c r="P29" s="115">
        <v>126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236</v>
      </c>
      <c r="D30" s="137"/>
      <c r="E30" s="137" t="s">
        <v>237</v>
      </c>
      <c r="F30" s="138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234</v>
      </c>
      <c r="D31" s="110"/>
      <c r="E31" s="110" t="s">
        <v>238</v>
      </c>
      <c r="F31" s="111"/>
      <c r="G31" s="115">
        <v>5</v>
      </c>
      <c r="H31" s="117"/>
      <c r="I31" s="115" t="s">
        <v>257</v>
      </c>
      <c r="J31" s="116"/>
      <c r="K31" s="116"/>
      <c r="L31" s="117"/>
      <c r="M31" s="115">
        <v>514679003</v>
      </c>
      <c r="N31" s="116"/>
      <c r="O31" s="117"/>
      <c r="P31" s="115">
        <v>134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236</v>
      </c>
      <c r="D32" s="137"/>
      <c r="E32" s="137" t="s">
        <v>239</v>
      </c>
      <c r="F32" s="138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42" t="s">
        <v>248</v>
      </c>
      <c r="D33" s="110"/>
      <c r="E33" s="143" t="s">
        <v>250</v>
      </c>
      <c r="F33" s="111"/>
      <c r="G33" s="115">
        <v>5</v>
      </c>
      <c r="H33" s="117"/>
      <c r="I33" s="139" t="s">
        <v>260</v>
      </c>
      <c r="J33" s="116"/>
      <c r="K33" s="116"/>
      <c r="L33" s="117"/>
      <c r="M33" s="115">
        <v>516303531</v>
      </c>
      <c r="N33" s="116"/>
      <c r="O33" s="117"/>
      <c r="P33" s="115">
        <v>148</v>
      </c>
      <c r="Q33" s="116"/>
      <c r="R33" s="116"/>
      <c r="S33" s="116"/>
      <c r="T33" s="121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40" t="s">
        <v>249</v>
      </c>
      <c r="D34" s="137"/>
      <c r="E34" s="141" t="s">
        <v>251</v>
      </c>
      <c r="F34" s="138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240</v>
      </c>
      <c r="D35" s="110"/>
      <c r="E35" s="110" t="s">
        <v>241</v>
      </c>
      <c r="F35" s="111"/>
      <c r="G35" s="115">
        <v>4</v>
      </c>
      <c r="H35" s="117"/>
      <c r="I35" s="115" t="s">
        <v>257</v>
      </c>
      <c r="J35" s="116"/>
      <c r="K35" s="116"/>
      <c r="L35" s="117"/>
      <c r="M35" s="115">
        <v>514678988</v>
      </c>
      <c r="N35" s="116"/>
      <c r="O35" s="117"/>
      <c r="P35" s="115">
        <v>146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242</v>
      </c>
      <c r="D36" s="137"/>
      <c r="E36" s="137" t="s">
        <v>243</v>
      </c>
      <c r="F36" s="138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244</v>
      </c>
      <c r="D37" s="110"/>
      <c r="E37" s="110" t="s">
        <v>245</v>
      </c>
      <c r="F37" s="111"/>
      <c r="G37" s="115">
        <v>4</v>
      </c>
      <c r="H37" s="117"/>
      <c r="I37" s="115" t="s">
        <v>258</v>
      </c>
      <c r="J37" s="116"/>
      <c r="K37" s="116"/>
      <c r="L37" s="117"/>
      <c r="M37" s="115">
        <v>515672159</v>
      </c>
      <c r="N37" s="116"/>
      <c r="O37" s="117"/>
      <c r="P37" s="115">
        <v>146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246</v>
      </c>
      <c r="D38" s="137"/>
      <c r="E38" s="137" t="s">
        <v>247</v>
      </c>
      <c r="F38" s="138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42" t="s">
        <v>253</v>
      </c>
      <c r="D39" s="110"/>
      <c r="E39" s="143" t="s">
        <v>254</v>
      </c>
      <c r="F39" s="111"/>
      <c r="G39" s="115">
        <v>4</v>
      </c>
      <c r="H39" s="117"/>
      <c r="I39" s="139" t="s">
        <v>259</v>
      </c>
      <c r="J39" s="116"/>
      <c r="K39" s="116"/>
      <c r="L39" s="117"/>
      <c r="M39" s="115">
        <v>514679023</v>
      </c>
      <c r="N39" s="116"/>
      <c r="O39" s="117"/>
      <c r="P39" s="115">
        <v>136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40" t="s">
        <v>252</v>
      </c>
      <c r="D40" s="137"/>
      <c r="E40" s="141" t="s">
        <v>255</v>
      </c>
      <c r="F40" s="138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/>
      <c r="C41" s="133"/>
      <c r="D41" s="110"/>
      <c r="E41" s="110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/>
      <c r="D42" s="137"/>
      <c r="E42" s="137"/>
      <c r="F42" s="138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/>
      <c r="C43" s="133"/>
      <c r="D43" s="110"/>
      <c r="E43" s="110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/>
      <c r="D44" s="137"/>
      <c r="E44" s="137"/>
      <c r="F44" s="138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/>
      <c r="C45" s="133"/>
      <c r="D45" s="110"/>
      <c r="E45" s="110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/>
      <c r="D46" s="137"/>
      <c r="E46" s="137"/>
      <c r="F46" s="138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33"/>
      <c r="D47" s="110"/>
      <c r="E47" s="110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78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262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51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柏ビクトリーエンジェルス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434694367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番場　信明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512465424</v>
      </c>
      <c r="H7" s="266"/>
      <c r="I7" s="266"/>
      <c r="J7" s="266">
        <f>IF(入力!J7="","",入力!J7)</f>
        <v>26985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𠮷野　明弘</v>
      </c>
      <c r="D9" s="277"/>
      <c r="E9" s="277"/>
      <c r="F9" s="277"/>
      <c r="G9" s="266">
        <f>IF(入力!G9="","",入力!G9)</f>
        <v>515961606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伊林　考一</v>
      </c>
      <c r="D11" s="277"/>
      <c r="E11" s="277"/>
      <c r="F11" s="277"/>
      <c r="G11" s="266">
        <f>IF(入力!G11="","",入力!G11)</f>
        <v>512465445</v>
      </c>
      <c r="H11" s="266"/>
      <c r="I11" s="266"/>
      <c r="J11" s="266">
        <f>IF(入力!J11="","",入力!J11)</f>
        <v>26986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番場　信明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4" t="s">
        <v>6</v>
      </c>
      <c r="B17" s="264"/>
      <c r="C17" s="267" t="str">
        <f>IF(入力!C17="","",入力!C17&amp;"　"&amp;入力!E17)</f>
        <v>柏市豊四季709-52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04-7103-8968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080－5038－0851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平井　彩陽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512437366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青木　理紗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柏市立富勢東小学校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514679018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谷口　磨唯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柏市立富勢東小学校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514678996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谷口　芽唯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柏市立富勢東小学校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514679003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高橋　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流山市立向小金小学校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516303531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皆川　咲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柏市立富勢東小学校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514678988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𠮷野　早百合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柏市立富勢小学校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515672159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井上　麻海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柏市立西原小学校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514679023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2"/>
      <c r="E16" s="312"/>
      <c r="F16" s="312"/>
      <c r="G16" s="313"/>
      <c r="H16" s="338" t="s">
        <v>66</v>
      </c>
      <c r="I16" s="339"/>
      <c r="J16" s="339"/>
      <c r="K16" s="312" t="str">
        <f>IF(入力!C2="","",入力!C2)</f>
        <v>ｶｼﾜﾋﾞｸﾄﾘｰｴﾝｼﾞｪﾙｽ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38</v>
      </c>
      <c r="AK16" s="304"/>
      <c r="AL16" s="304"/>
      <c r="AM16" s="305"/>
      <c r="AN16" s="332" t="str">
        <f>IF(入力!P3="","",入力!P3)</f>
        <v>柏市</v>
      </c>
      <c r="AO16" s="333"/>
      <c r="AP16" s="333"/>
      <c r="AQ16" s="333"/>
      <c r="AR16" s="333"/>
      <c r="AS16" s="333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常磐</v>
      </c>
      <c r="BA16" s="319"/>
      <c r="BB16" s="319"/>
      <c r="BC16" s="319"/>
      <c r="BD16" s="319"/>
      <c r="BE16" s="319"/>
      <c r="BF16" s="372" t="s">
        <v>40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柏ビクトリーエンジェルス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4">
        <f>IF(入力!C4="","",入力!C4)</f>
        <v>434694367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北柏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>
        <f>IF(入力!J7="","",入力!J7)</f>
        <v>26985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/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>
        <f>IF(入力!J11="","",入力!J11)</f>
        <v>26986</v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 t="str">
        <f>IF(入力!M7="","",入力!M7)</f>
        <v/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/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ﾊﾞﾝﾊﾞ　ﾉﾌﾞｱｷ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45</v>
      </c>
      <c r="S22" s="288"/>
      <c r="T22" s="290">
        <f>IF(入力!AT7="","",入力!AT7)</f>
        <v>46</v>
      </c>
      <c r="U22" s="291"/>
      <c r="V22" s="292"/>
      <c r="W22" s="283" t="s">
        <v>46</v>
      </c>
      <c r="X22" s="283"/>
      <c r="Y22" s="283"/>
      <c r="Z22" s="14" t="s">
        <v>72</v>
      </c>
      <c r="AA22" s="15"/>
      <c r="AB22" s="288" t="str">
        <f>IF(入力!R7="","",入力!R7)</f>
        <v>277</v>
      </c>
      <c r="AC22" s="288"/>
      <c r="AD22" s="288"/>
      <c r="AE22" s="288"/>
      <c r="AF22" s="16" t="s">
        <v>73</v>
      </c>
      <c r="AG22" s="288" t="str">
        <f>IF(入力!W7="","",入力!W7)</f>
        <v>0863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47</v>
      </c>
      <c r="AV22" s="288"/>
      <c r="AW22" s="288"/>
      <c r="AX22" s="17" t="s">
        <v>74</v>
      </c>
      <c r="AY22" s="288" t="str">
        <f>IF(入力!AL7="","",入力!AL7)</f>
        <v>04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1" t="s">
        <v>48</v>
      </c>
      <c r="D23" s="297"/>
      <c r="E23" s="297"/>
      <c r="F23" s="297"/>
      <c r="G23" s="317"/>
      <c r="H23" s="346" t="str">
        <f>IF(入力!C8="","",入力!C8&amp;"　"&amp;入力!E8)</f>
        <v>番場　信明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柏市豊四季709-52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7103</v>
      </c>
      <c r="AY23" s="297"/>
      <c r="AZ23" s="297"/>
      <c r="BA23" s="297"/>
      <c r="BB23" s="19" t="s">
        <v>76</v>
      </c>
      <c r="BC23" s="297" t="str">
        <f>IF(入力!AP8="","",入力!AP8)</f>
        <v>8968</v>
      </c>
      <c r="BD23" s="297"/>
      <c r="BE23" s="297"/>
      <c r="BF23" s="299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ﾖｼﾉ　ｱｷﾋﾛ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45</v>
      </c>
      <c r="S24" s="288"/>
      <c r="T24" s="290">
        <f>IF(入力!AT9="","",入力!AT9)</f>
        <v>44</v>
      </c>
      <c r="U24" s="291"/>
      <c r="V24" s="292"/>
      <c r="W24" s="283" t="s">
        <v>46</v>
      </c>
      <c r="X24" s="283"/>
      <c r="Y24" s="283"/>
      <c r="Z24" s="14" t="s">
        <v>72</v>
      </c>
      <c r="AA24" s="15"/>
      <c r="AB24" s="288" t="str">
        <f>IF(入力!R9="","",入力!R9)</f>
        <v>277</v>
      </c>
      <c r="AC24" s="288"/>
      <c r="AD24" s="288"/>
      <c r="AE24" s="288"/>
      <c r="AF24" s="16" t="s">
        <v>73</v>
      </c>
      <c r="AG24" s="288" t="str">
        <f>IF(入力!W9="","",入力!W9)</f>
        <v>0825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47</v>
      </c>
      <c r="AV24" s="288"/>
      <c r="AW24" s="288"/>
      <c r="AX24" s="17" t="s">
        <v>74</v>
      </c>
      <c r="AY24" s="288" t="str">
        <f>IF(入力!AL9="","",入力!AL9)</f>
        <v>04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1" t="s">
        <v>78</v>
      </c>
      <c r="D25" s="297"/>
      <c r="E25" s="297"/>
      <c r="F25" s="297"/>
      <c r="G25" s="317"/>
      <c r="H25" s="346" t="str">
        <f>IF(入力!C10="","",入力!C10&amp;"　"&amp;入力!E10)</f>
        <v>𠮷野　明弘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柏市布施686-4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7131</v>
      </c>
      <c r="AY25" s="297"/>
      <c r="AZ25" s="297"/>
      <c r="BA25" s="297"/>
      <c r="BB25" s="19" t="s">
        <v>76</v>
      </c>
      <c r="BC25" s="297" t="str">
        <f>IF(入力!AP10="","",入力!AP10)</f>
        <v>1821</v>
      </c>
      <c r="BD25" s="297"/>
      <c r="BE25" s="297"/>
      <c r="BF25" s="299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ｲﾊﾞﾔｼ　ｺｳｲﾁ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45</v>
      </c>
      <c r="S26" s="288"/>
      <c r="T26" s="290">
        <f>IF(入力!AT11="","",入力!AT11)</f>
        <v>55</v>
      </c>
      <c r="U26" s="291"/>
      <c r="V26" s="292"/>
      <c r="W26" s="283" t="s">
        <v>46</v>
      </c>
      <c r="X26" s="283"/>
      <c r="Y26" s="283"/>
      <c r="Z26" s="14" t="s">
        <v>72</v>
      </c>
      <c r="AA26" s="15"/>
      <c r="AB26" s="288" t="str">
        <f>IF(入力!R11="","",入力!R11)</f>
        <v>277</v>
      </c>
      <c r="AC26" s="288"/>
      <c r="AD26" s="288"/>
      <c r="AE26" s="288"/>
      <c r="AF26" s="16" t="s">
        <v>73</v>
      </c>
      <c r="AG26" s="288" t="str">
        <f>IF(入力!W11="","",入力!W11)</f>
        <v>0863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47</v>
      </c>
      <c r="AV26" s="288"/>
      <c r="AW26" s="288"/>
      <c r="AX26" s="17" t="s">
        <v>74</v>
      </c>
      <c r="AY26" s="288" t="str">
        <f>IF(入力!AL11="","",入力!AL11)</f>
        <v>04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1" t="s">
        <v>79</v>
      </c>
      <c r="D27" s="297"/>
      <c r="E27" s="297"/>
      <c r="F27" s="297"/>
      <c r="G27" s="317"/>
      <c r="H27" s="346" t="str">
        <f>IF(入力!C12="","",入力!C12&amp;"　"&amp;入力!E12)</f>
        <v>伊林　考一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柏市豊四季678-121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7139</v>
      </c>
      <c r="AY27" s="297"/>
      <c r="AZ27" s="297"/>
      <c r="BA27" s="297"/>
      <c r="BB27" s="19" t="s">
        <v>76</v>
      </c>
      <c r="BC27" s="297" t="str">
        <f>IF(入力!AP12="","",入力!AP12)</f>
        <v>0759</v>
      </c>
      <c r="BD27" s="297"/>
      <c r="BE27" s="297"/>
      <c r="BF27" s="299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ﾊﾞﾝﾊﾞ　ﾉﾌﾞｱｷ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45</v>
      </c>
      <c r="S28" s="288"/>
      <c r="T28" s="290">
        <f>IF(入力!AT15="","",入力!AT15)</f>
        <v>46</v>
      </c>
      <c r="U28" s="291"/>
      <c r="V28" s="292"/>
      <c r="W28" s="283" t="s">
        <v>46</v>
      </c>
      <c r="X28" s="283"/>
      <c r="Y28" s="283"/>
      <c r="Z28" s="14" t="s">
        <v>72</v>
      </c>
      <c r="AA28" s="15"/>
      <c r="AB28" s="288" t="str">
        <f>IF(入力!R15="","",入力!R15)</f>
        <v>277</v>
      </c>
      <c r="AC28" s="288"/>
      <c r="AD28" s="288"/>
      <c r="AE28" s="288"/>
      <c r="AF28" s="16" t="s">
        <v>73</v>
      </c>
      <c r="AG28" s="288" t="str">
        <f>IF(入力!W15="","",入力!W15)</f>
        <v>0863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47</v>
      </c>
      <c r="AV28" s="288"/>
      <c r="AW28" s="288"/>
      <c r="AX28" s="17" t="s">
        <v>74</v>
      </c>
      <c r="AY28" s="288" t="str">
        <f>IF(入力!AL15="","",入力!AL15)</f>
        <v>04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6" t="str">
        <f>IF(入力!C16="","",入力!C16&amp;"　"&amp;入力!E16)</f>
        <v>番場　信明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柏市豊四季709-52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7103</v>
      </c>
      <c r="AY29" s="375"/>
      <c r="AZ29" s="375"/>
      <c r="BA29" s="375"/>
      <c r="BB29" s="73" t="s">
        <v>76</v>
      </c>
      <c r="BC29" s="375" t="str">
        <f>IF(入力!AP16="","",入力!AP16)</f>
        <v>8968</v>
      </c>
      <c r="BD29" s="375"/>
      <c r="BE29" s="375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ﾋﾗｲ　ｻﾔ
平井　彩陽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柏市立豊小学校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512437366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145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ｱｵｷ　ﾘｻ
青木　理紗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柏市立富勢東小学校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514679018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155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ﾀﾆｸﾞﾁ　ﾏｲ
谷口　磨唯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柏市立富勢東小学校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514678996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126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ﾀﾆｸﾞﾁ　ﾒｲ
谷口　芽唯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柏市立富勢東小学校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514679003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134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ﾀｶﾊｼ　ﾓﾓ
高橋　桃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流山市立向小金小学校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516303531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148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ﾐﾅｶﾞﾜ　ｻｷ
皆川　咲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4</v>
      </c>
      <c r="R44" s="392"/>
      <c r="S44" s="393"/>
      <c r="T44" s="410" t="str">
        <f>IF(入力!I35="","",入力!I35)</f>
        <v>柏市立富勢東小学校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514678988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146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ﾖｼﾉ　ｻﾕﾘ
𠮷野　早百合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4</v>
      </c>
      <c r="R46" s="392"/>
      <c r="S46" s="393"/>
      <c r="T46" s="410" t="str">
        <f>IF(入力!I37="","",入力!I37)</f>
        <v>柏市立富勢小学校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515672159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146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ｲﾉｳｴ　ﾏｳﾅ
井上　麻海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4</v>
      </c>
      <c r="R48" s="392"/>
      <c r="S48" s="393"/>
      <c r="T48" s="410" t="str">
        <f>IF(入力!I39="","",入力!I39)</f>
        <v>柏市立西原小学校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514679023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136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 t="str">
        <f>IF(入力!B41="","",入力!B41)</f>
        <v/>
      </c>
      <c r="D50" s="418"/>
      <c r="E50" s="419"/>
      <c r="F50" s="404" t="str">
        <f>IF(入力!C42="","",入力!C41&amp;"　"&amp;入力!E41&amp;"
"&amp;入力!C42&amp;"　"&amp;入力!E42)</f>
        <v/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 t="str">
        <f>IF(入力!G41="","",入力!G41)</f>
        <v/>
      </c>
      <c r="R50" s="392"/>
      <c r="S50" s="393"/>
      <c r="T50" s="410" t="str">
        <f>IF(入力!I41="","",入力!I41)</f>
        <v/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 t="str">
        <f>IF(入力!M41="","",入力!M41)</f>
        <v/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 t="str">
        <f>IF(入力!P41="","",入力!P41)</f>
        <v/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 t="str">
        <f>IF(入力!B43="","",入力!B43)</f>
        <v/>
      </c>
      <c r="D52" s="418"/>
      <c r="E52" s="419"/>
      <c r="F52" s="404" t="str">
        <f>IF(入力!C44="","",入力!C43&amp;"　"&amp;入力!E43&amp;"
"&amp;入力!C44&amp;"　"&amp;入力!E44)</f>
        <v/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 t="str">
        <f>IF(入力!G43="","",入力!G43)</f>
        <v/>
      </c>
      <c r="R52" s="392"/>
      <c r="S52" s="393"/>
      <c r="T52" s="410" t="str">
        <f>IF(入力!I43="","",入力!I43)</f>
        <v/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 t="str">
        <f>IF(入力!M43="","",入力!M43)</f>
        <v/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 t="str">
        <f>IF(入力!P43="","",入力!P43)</f>
        <v/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 t="str">
        <f>IF(入力!B45="","",入力!B45)</f>
        <v/>
      </c>
      <c r="D54" s="418"/>
      <c r="E54" s="419"/>
      <c r="F54" s="404" t="str">
        <f>IF(入力!C46="","",入力!C45&amp;"　"&amp;入力!E45&amp;"
"&amp;入力!C46&amp;"　"&amp;入力!E46)</f>
        <v/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 t="str">
        <f>IF(入力!G45="","",入力!G45)</f>
        <v/>
      </c>
      <c r="R54" s="392"/>
      <c r="S54" s="393"/>
      <c r="T54" s="410" t="str">
        <f>IF(入力!I45="","",入力!I45)</f>
        <v/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 t="str">
        <f>IF(入力!M45="","",入力!M45)</f>
        <v/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 t="str">
        <f>IF(入力!P45="","",入力!P45)</f>
        <v/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 t="str">
        <f>IF(入力!B47="","",入力!B47)</f>
        <v/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柏ビクトリーエンジェルス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434694367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番場　信明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512465424</v>
      </c>
      <c r="H7" s="266"/>
      <c r="I7" s="266"/>
      <c r="J7" s="266">
        <f>IF(入力!J7="","",入力!J7)</f>
        <v>26985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𠮷野　明弘</v>
      </c>
      <c r="D9" s="277"/>
      <c r="E9" s="277"/>
      <c r="F9" s="277"/>
      <c r="G9" s="266">
        <f>IF(入力!G9="","",入力!G9)</f>
        <v>515961606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伊林　考一</v>
      </c>
      <c r="D11" s="277"/>
      <c r="E11" s="277"/>
      <c r="F11" s="277"/>
      <c r="G11" s="266">
        <f>IF(入力!G11="","",入力!G11)</f>
        <v>512465445</v>
      </c>
      <c r="H11" s="266"/>
      <c r="I11" s="266"/>
      <c r="J11" s="266">
        <f>IF(入力!J11="","",入力!J11)</f>
        <v>26986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番場　信明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柏市豊四季709-52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04-7103-8968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080－5038－0851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平井　彩陽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512437366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青木　理紗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柏市立富勢東小学校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514679018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谷口　磨唯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柏市立富勢東小学校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514678996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谷口　芽唯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柏市立富勢東小学校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514679003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高橋　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流山市立向小金小学校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516303531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皆川　咲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柏市立富勢東小学校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514678988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𠮷野　早百合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柏市立富勢小学校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515672159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井上　麻海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柏市立西原小学校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514679023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柏ビクトリーエンジェルス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434694367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番場　信明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512465424</v>
      </c>
      <c r="H7" s="266"/>
      <c r="I7" s="266"/>
      <c r="J7" s="266">
        <f>IF(入力!J7="","",入力!J7)</f>
        <v>26985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𠮷野　明弘</v>
      </c>
      <c r="D9" s="277"/>
      <c r="E9" s="277"/>
      <c r="F9" s="277"/>
      <c r="G9" s="266">
        <f>IF(入力!G9="","",入力!G9)</f>
        <v>515961606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伊林　考一</v>
      </c>
      <c r="D11" s="277"/>
      <c r="E11" s="277"/>
      <c r="F11" s="277"/>
      <c r="G11" s="266">
        <f>IF(入力!G11="","",入力!G11)</f>
        <v>512465445</v>
      </c>
      <c r="H11" s="266"/>
      <c r="I11" s="266"/>
      <c r="J11" s="266">
        <f>IF(入力!J11="","",入力!J11)</f>
        <v>26986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4"/>
      <c r="B14" s="264"/>
      <c r="C14" s="278"/>
      <c r="D14" s="279"/>
      <c r="E14" s="279"/>
      <c r="F14" s="279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4" t="s">
        <v>5</v>
      </c>
      <c r="B15" s="264"/>
      <c r="C15" s="276" t="str">
        <f>IF(入力!C16="","",入力!C16&amp;"　"&amp;入力!E16)</f>
        <v>番場　信明</v>
      </c>
      <c r="D15" s="277"/>
      <c r="E15" s="277"/>
      <c r="F15" s="274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4"/>
      <c r="B16" s="264"/>
      <c r="C16" s="278"/>
      <c r="D16" s="279"/>
      <c r="E16" s="279"/>
      <c r="F16" s="275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64" t="s">
        <v>6</v>
      </c>
      <c r="B17" s="264"/>
      <c r="C17" s="267" t="str">
        <f>IF(入力!C17="","",入力!C17&amp;"　"&amp;入力!E17)</f>
        <v>柏市豊四季709-52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04-7103-8968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080－5038－0851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平井　彩陽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柏市立豊小学校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512437366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青木　理紗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柏市立富勢東小学校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514679018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谷口　磨唯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柏市立富勢東小学校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514678996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谷口　芽唯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柏市立富勢東小学校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514679003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高橋　桃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流山市立向小金小学校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516303531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皆川　咲</v>
      </c>
      <c r="D35" s="277"/>
      <c r="E35" s="277"/>
      <c r="F35" s="277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柏市立富勢東小学校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514678988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𠮷野　早百合</v>
      </c>
      <c r="D37" s="277"/>
      <c r="E37" s="277"/>
      <c r="F37" s="277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柏市立富勢小学校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515672159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井上　麻海</v>
      </c>
      <c r="D39" s="277"/>
      <c r="E39" s="277"/>
      <c r="F39" s="277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柏市立西原小学校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514679023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76" t="str">
        <f>IF(入力!C42="","",入力!C42&amp;"　"&amp;入力!E42)</f>
        <v/>
      </c>
      <c r="D41" s="277"/>
      <c r="E41" s="277"/>
      <c r="F41" s="277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76" t="str">
        <f>IF(入力!C44="","",入力!C44&amp;"　"&amp;入力!E44)</f>
        <v/>
      </c>
      <c r="D43" s="277"/>
      <c r="E43" s="277"/>
      <c r="F43" s="277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76" t="str">
        <f>IF(入力!C46="","",入力!C46&amp;"　"&amp;入力!E46)</f>
        <v/>
      </c>
      <c r="D45" s="277"/>
      <c r="E45" s="277"/>
      <c r="F45" s="277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10</v>
      </c>
      <c r="J5" s="445" t="str">
        <f>IF(入力!A55="","",入力!A55)</f>
        <v>粒は小粒でもピリリと辛い。今年はそんなチームになることが目標です。県大会の晴れ舞台、全力で楽しみます！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21007</v>
      </c>
      <c r="B7" s="33" t="str">
        <f>IF(入力!C3="","",入力!C3)</f>
        <v>柏ビクトリーエンジェルス</v>
      </c>
      <c r="C7" s="33" t="str">
        <f>IF(入力!C2="","",入力!C2)</f>
        <v>ｶｼﾜﾋﾞｸﾄﾘｰｴﾝｼﾞｪﾙｽ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</v>
      </c>
      <c r="S7" s="33" t="str">
        <f>IF(入力!AE5="","",入力!AE5)</f>
        <v>北柏</v>
      </c>
      <c r="T7" s="33"/>
      <c r="U7" s="33">
        <f>IF(入力!C4="","",入力!C4)</f>
        <v>434694367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番場</v>
      </c>
      <c r="D16" s="33" t="str">
        <f>IF(入力!E8="","",入力!E8)</f>
        <v>信明</v>
      </c>
      <c r="E16" s="33" t="str">
        <f>IF(入力!C7="","",入力!C7)</f>
        <v>ﾊﾞﾝﾊﾞ</v>
      </c>
      <c r="F16" s="33" t="str">
        <f>IF(入力!E7="","",入力!E7)</f>
        <v>ﾉﾌﾞｱｷ</v>
      </c>
      <c r="G16" s="33">
        <f>IF(入力!G7="","",入力!G7)</f>
        <v>512465424</v>
      </c>
      <c r="H16" s="33">
        <f>IF(入力!J7="","",入力!J7)</f>
        <v>26985</v>
      </c>
      <c r="I16" s="33" t="str">
        <f>IF(入力!M7="","",入力!M7)</f>
        <v/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277</v>
      </c>
      <c r="S16" s="33" t="str">
        <f>IF(入力!W7="","",入力!W7)</f>
        <v>0863</v>
      </c>
      <c r="T16" s="33" t="str">
        <f>IF(入力!P8="","",入力!P8)</f>
        <v>柏市豊四季709-52</v>
      </c>
      <c r="U16" s="33" t="str">
        <f>IF(入力!AL7="","",入力!AL7)</f>
        <v>04</v>
      </c>
      <c r="V16" s="33" t="str">
        <f>IF(入力!AK8="","",入力!AK8)</f>
        <v>7103</v>
      </c>
      <c r="W16" s="33" t="str">
        <f>IF(入力!AP8="","",入力!AP8)</f>
        <v>8968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𠮷野</v>
      </c>
      <c r="D17" s="33" t="str">
        <f>IF(入力!E10="","",入力!E10)</f>
        <v>明弘</v>
      </c>
      <c r="E17" s="33" t="str">
        <f>IF(入力!C9="","",入力!C9)</f>
        <v>ﾖｼﾉ</v>
      </c>
      <c r="F17" s="33" t="str">
        <f>IF(入力!E9="","",入力!E9)</f>
        <v>ｱｷﾋﾛ</v>
      </c>
      <c r="G17" s="33">
        <f>IF(入力!G9="","",入力!G9)</f>
        <v>515961606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0825</v>
      </c>
      <c r="T17" s="33" t="str">
        <f>IF(入力!P10="","",入力!P10)</f>
        <v>柏市布施686-4</v>
      </c>
      <c r="U17" s="33" t="str">
        <f>IF(入力!AL9="","",入力!AL9)</f>
        <v>04</v>
      </c>
      <c r="V17" s="33" t="str">
        <f>IF(入力!AK10="","",入力!AK10)</f>
        <v>7131</v>
      </c>
      <c r="W17" s="33" t="str">
        <f>IF(入力!AP10="","",入力!AP10)</f>
        <v>1821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伊林</v>
      </c>
      <c r="D20" s="33" t="str">
        <f>IF(入力!E12="","",入力!E12)</f>
        <v>考一</v>
      </c>
      <c r="E20" s="33" t="str">
        <f>IF(入力!C11="","",入力!C11)</f>
        <v>ｲﾊﾞﾔｼ</v>
      </c>
      <c r="F20" s="33" t="str">
        <f>IF(入力!E11="","",入力!E11)</f>
        <v>ｺｳｲﾁ</v>
      </c>
      <c r="G20" s="33">
        <f>IF(入力!G11="","",入力!G11)</f>
        <v>512465445</v>
      </c>
      <c r="H20" s="33">
        <f>IF(入力!J11="","",入力!J11)</f>
        <v>26986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277</v>
      </c>
      <c r="S20" s="33" t="str">
        <f>IF(入力!W11="","",入力!W11)</f>
        <v>0863</v>
      </c>
      <c r="T20" s="33" t="str">
        <f>IF(入力!P12="","",入力!P12)</f>
        <v>柏市豊四季678-121</v>
      </c>
      <c r="U20" s="33" t="str">
        <f>IF(入力!AL11="","",入力!AL11)</f>
        <v>04</v>
      </c>
      <c r="V20" s="33" t="str">
        <f>IF(入力!AK12="","",入力!AK12)</f>
        <v>7139</v>
      </c>
      <c r="W20" s="33" t="str">
        <f>IF(入力!AP12="","",入力!AP12)</f>
        <v>0759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番場</v>
      </c>
      <c r="D22" s="33" t="str">
        <f>IF(入力!E16="","",入力!E16)</f>
        <v>信明</v>
      </c>
      <c r="E22" s="33" t="str">
        <f>IF(入力!C15="","",入力!C15)</f>
        <v>ﾊﾞﾝﾊﾞ</v>
      </c>
      <c r="F22" s="33" t="str">
        <f>IF(入力!E15="","",入力!E15)</f>
        <v>ﾉﾌﾞｱｷ</v>
      </c>
      <c r="G22" s="33"/>
      <c r="H22" s="33"/>
      <c r="I22" s="33"/>
      <c r="J22" s="33"/>
      <c r="K22" s="33"/>
      <c r="L22" s="33">
        <f>IF(入力!AT15="","",入力!AT15)</f>
        <v>46</v>
      </c>
      <c r="M22" s="33"/>
      <c r="N22" s="33" t="str">
        <f>IF(入力!C21="","",入力!C21)</f>
        <v>080</v>
      </c>
      <c r="O22" s="33">
        <f>IF(入力!E21="","",入力!E21)</f>
        <v>5038</v>
      </c>
      <c r="P22" s="33" t="str">
        <f>IF(入力!G21="","",入力!G21)</f>
        <v>0851</v>
      </c>
      <c r="Q22" s="33"/>
      <c r="R22" s="33" t="str">
        <f>IF(入力!R15="","",入力!R15)</f>
        <v>277</v>
      </c>
      <c r="S22" s="33" t="str">
        <f>IF(入力!W15="","",入力!W15)</f>
        <v>0863</v>
      </c>
      <c r="T22" s="33" t="str">
        <f>IF(入力!P16="","",入力!P16)</f>
        <v>柏市豊四季709-52</v>
      </c>
      <c r="U22" s="33" t="str">
        <f>IF(入力!AL15="","",入力!AL15)</f>
        <v>04</v>
      </c>
      <c r="V22" s="33" t="str">
        <f>IF(入力!AK16="","",入力!AK16)</f>
        <v>7103</v>
      </c>
      <c r="W22" s="33" t="str">
        <f>IF(入力!AP16="","",入力!AP16)</f>
        <v>8968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平井</v>
      </c>
      <c r="D24" s="75" t="str">
        <f>VLOOKUP($B$51,$A$53:$F$352,4)</f>
        <v>彩陽</v>
      </c>
      <c r="E24" s="75" t="str">
        <f>VLOOKUP($B$51,$A$53:$F$352,5)</f>
        <v>ﾋﾗｲ</v>
      </c>
      <c r="F24" s="75" t="str">
        <f>VLOOKUP($B$51,$A$53:$F$352,6)</f>
        <v>ｻﾔ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平井</v>
      </c>
      <c r="D53" s="33" t="str">
        <f>IF(入力!E26="","",入力!E26)</f>
        <v>彩陽</v>
      </c>
      <c r="E53" s="33" t="str">
        <f>IF(入力!C25="","",入力!C25)</f>
        <v>ﾋﾗｲ</v>
      </c>
      <c r="F53" s="33" t="str">
        <f>IF(入力!E25="","",入力!E25)</f>
        <v>ｻﾔ</v>
      </c>
      <c r="G53" s="33">
        <f>IF(入力!M25="","",入力!M25)</f>
        <v>512437366</v>
      </c>
      <c r="H53" s="33" t="str">
        <f>IF(入力!I25="","",入力!I25)</f>
        <v>柏市立豊小学校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青木</v>
      </c>
      <c r="D54" s="33" t="str">
        <f>IF(入力!E28="","",入力!E28)</f>
        <v>理紗</v>
      </c>
      <c r="E54" s="33" t="str">
        <f>IF(入力!C27="","",入力!C27)</f>
        <v>ｱｵｷ</v>
      </c>
      <c r="F54" s="33" t="str">
        <f>IF(入力!E27="","",入力!E27)</f>
        <v>ﾘｻ</v>
      </c>
      <c r="G54" s="33">
        <f>IF(入力!M27="","",入力!M27)</f>
        <v>514679018</v>
      </c>
      <c r="H54" s="33" t="str">
        <f>IF(入力!I27="","",入力!I27)</f>
        <v>柏市立富勢東小学校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谷口</v>
      </c>
      <c r="D55" s="33" t="str">
        <f>IF(入力!E30="","",入力!E30)</f>
        <v>磨唯</v>
      </c>
      <c r="E55" s="33" t="str">
        <f>IF(入力!C29="","",入力!C29)</f>
        <v>ﾀﾆｸﾞﾁ</v>
      </c>
      <c r="F55" s="33" t="str">
        <f>IF(入力!E29="","",入力!E29)</f>
        <v>ﾏｲ</v>
      </c>
      <c r="G55" s="33">
        <f>IF(入力!M29="","",入力!M29)</f>
        <v>514678996</v>
      </c>
      <c r="H55" s="33" t="str">
        <f>IF(入力!I29="","",入力!I29)</f>
        <v>柏市立富勢東小学校</v>
      </c>
      <c r="I55" s="33">
        <f>IF(入力!G29="","",入力!G29)</f>
        <v>5</v>
      </c>
      <c r="J55" s="33">
        <f>IF(入力!P29="","",入力!P29)</f>
        <v>126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谷口</v>
      </c>
      <c r="D56" s="33" t="str">
        <f>IF(入力!E32="","",入力!E32)</f>
        <v>芽唯</v>
      </c>
      <c r="E56" s="33" t="str">
        <f>IF(入力!C31="","",入力!C31)</f>
        <v>ﾀﾆｸﾞﾁ</v>
      </c>
      <c r="F56" s="33" t="str">
        <f>IF(入力!E31="","",入力!E31)</f>
        <v>ﾒｲ</v>
      </c>
      <c r="G56" s="33">
        <f>IF(入力!M31="","",入力!M31)</f>
        <v>514679003</v>
      </c>
      <c r="H56" s="33" t="str">
        <f>IF(入力!I31="","",入力!I31)</f>
        <v>柏市立富勢東小学校</v>
      </c>
      <c r="I56" s="33">
        <f>IF(入力!G31="","",入力!G31)</f>
        <v>5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高橋</v>
      </c>
      <c r="D57" s="33" t="str">
        <f>IF(入力!E34="","",入力!E34)</f>
        <v>桃</v>
      </c>
      <c r="E57" s="33" t="str">
        <f>IF(入力!C33="","",入力!C33)</f>
        <v>ﾀｶﾊｼ</v>
      </c>
      <c r="F57" s="33" t="str">
        <f>IF(入力!E33="","",入力!E33)</f>
        <v>ﾓﾓ</v>
      </c>
      <c r="G57" s="33">
        <f>IF(入力!M33="","",入力!M33)</f>
        <v>516303531</v>
      </c>
      <c r="H57" s="33" t="str">
        <f>IF(入力!I33="","",入力!I33)</f>
        <v>流山市立向小金小学校</v>
      </c>
      <c r="I57" s="33">
        <f>IF(入力!G33="","",入力!G33)</f>
        <v>5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皆川</v>
      </c>
      <c r="D58" s="33" t="str">
        <f>IF(入力!E36="","",入力!E36)</f>
        <v>咲</v>
      </c>
      <c r="E58" s="33" t="str">
        <f>IF(入力!C35="","",入力!C35)</f>
        <v>ﾐﾅｶﾞﾜ</v>
      </c>
      <c r="F58" s="33" t="str">
        <f>IF(入力!E35="","",入力!E35)</f>
        <v>ｻｷ</v>
      </c>
      <c r="G58" s="33">
        <f>IF(入力!M35="","",入力!M35)</f>
        <v>514678988</v>
      </c>
      <c r="H58" s="33" t="str">
        <f>IF(入力!I35="","",入力!I35)</f>
        <v>柏市立富勢東小学校</v>
      </c>
      <c r="I58" s="33">
        <f>IF(入力!G35="","",入力!G35)</f>
        <v>4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𠮷野</v>
      </c>
      <c r="D59" s="33" t="str">
        <f>IF(入力!E38="","",入力!E38)</f>
        <v>早百合</v>
      </c>
      <c r="E59" s="33" t="str">
        <f>IF(入力!C37="","",入力!C37)</f>
        <v>ﾖｼﾉ</v>
      </c>
      <c r="F59" s="33" t="str">
        <f>IF(入力!E37="","",入力!E37)</f>
        <v>ｻﾕﾘ</v>
      </c>
      <c r="G59" s="33">
        <f>IF(入力!M37="","",入力!M37)</f>
        <v>515672159</v>
      </c>
      <c r="H59" s="33" t="str">
        <f>IF(入力!I37="","",入力!I37)</f>
        <v>柏市立富勢小学校</v>
      </c>
      <c r="I59" s="33">
        <f>IF(入力!G37="","",入力!G37)</f>
        <v>4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井上</v>
      </c>
      <c r="D60" s="33" t="str">
        <f>IF(入力!E40="","",入力!E40)</f>
        <v>麻海</v>
      </c>
      <c r="E60" s="33" t="str">
        <f>IF(入力!C39="","",入力!C39)</f>
        <v>ｲﾉｳｴ</v>
      </c>
      <c r="F60" s="33" t="str">
        <f>IF(入力!E39="","",入力!E39)</f>
        <v>ﾏｳﾅ</v>
      </c>
      <c r="G60" s="33">
        <f>IF(入力!M39="","",入力!M39)</f>
        <v>514679023</v>
      </c>
      <c r="H60" s="33" t="str">
        <f>IF(入力!I39="","",入力!I39)</f>
        <v>柏市立西原小学校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2017-05-15T13:16:08Z</cp:lastPrinted>
  <dcterms:created xsi:type="dcterms:W3CDTF">2014-04-05T09:56:00Z</dcterms:created>
  <dcterms:modified xsi:type="dcterms:W3CDTF">2017-05-15T13:16:15Z</dcterms:modified>
</cp:coreProperties>
</file>