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俊樹\千葉県小学生連盟\2017年用\ﾌﾟﾛｸﾞﾗﾑ\関東大会\依頼\"/>
    </mc:Choice>
  </mc:AlternateContent>
  <workbookProtection lockStructure="1"/>
  <bookViews>
    <workbookView xWindow="0" yWindow="0" windowWidth="20490" windowHeight="759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externalReferences>
    <externalReference r:id="rId7"/>
  </externalReferences>
  <definedNames>
    <definedName name="_xlnm.Print_Area" localSheetId="2">'全日本申込書(県大会用)'!$A$1:$BH$64</definedName>
    <definedName name="_xlnm.Print_Area" localSheetId="0">入力!$A$1:$AT$55</definedName>
    <definedName name="カテゴリー">[1]入力!$AV$2:$AV$5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H5" i="6" l="1"/>
  <c r="I5" i="6"/>
  <c r="J5" i="6"/>
  <c r="A7" i="6"/>
  <c r="B7" i="6"/>
  <c r="C7" i="6"/>
  <c r="D7" i="6"/>
  <c r="E7" i="6"/>
  <c r="R7" i="6"/>
  <c r="S7" i="6"/>
  <c r="U7" i="6"/>
  <c r="V7" i="6"/>
  <c r="C16" i="6"/>
  <c r="D16" i="6"/>
  <c r="E16" i="6"/>
  <c r="F16" i="6"/>
  <c r="G16" i="6"/>
  <c r="H16" i="6"/>
  <c r="I16" i="6"/>
  <c r="L16" i="6"/>
  <c r="R16" i="6"/>
  <c r="S16" i="6"/>
  <c r="T16" i="6"/>
  <c r="U16" i="6"/>
  <c r="V16" i="6"/>
  <c r="W16" i="6"/>
  <c r="C17" i="6"/>
  <c r="D17" i="6"/>
  <c r="E17" i="6"/>
  <c r="F17" i="6"/>
  <c r="G17" i="6"/>
  <c r="H17" i="6"/>
  <c r="I17" i="6"/>
  <c r="L17" i="6"/>
  <c r="R17" i="6"/>
  <c r="S17" i="6"/>
  <c r="T17" i="6"/>
  <c r="U17" i="6"/>
  <c r="V17" i="6"/>
  <c r="W17" i="6"/>
  <c r="C20" i="6"/>
  <c r="D20" i="6"/>
  <c r="E20" i="6"/>
  <c r="F20" i="6"/>
  <c r="G20" i="6"/>
  <c r="H20" i="6"/>
  <c r="I20" i="6"/>
  <c r="L20" i="6"/>
  <c r="R20" i="6"/>
  <c r="S20" i="6"/>
  <c r="T20" i="6"/>
  <c r="U20" i="6"/>
  <c r="V20" i="6"/>
  <c r="W20" i="6"/>
  <c r="G21" i="6"/>
  <c r="H21" i="6"/>
  <c r="I21" i="6"/>
  <c r="L21" i="6"/>
  <c r="R21" i="6"/>
  <c r="S21" i="6"/>
  <c r="T21" i="6"/>
  <c r="U21" i="6"/>
  <c r="V21" i="6"/>
  <c r="W21" i="6"/>
  <c r="C22" i="6"/>
  <c r="D22" i="6"/>
  <c r="E22" i="6"/>
  <c r="F22" i="6"/>
  <c r="L22" i="6"/>
  <c r="N22" i="6"/>
  <c r="O22" i="6"/>
  <c r="P22" i="6"/>
  <c r="R22" i="6"/>
  <c r="S22" i="6"/>
  <c r="T22" i="6"/>
  <c r="U22" i="6"/>
  <c r="V22" i="6"/>
  <c r="W22" i="6"/>
  <c r="C23" i="6"/>
  <c r="D23" i="6"/>
  <c r="E23" i="6"/>
  <c r="F23" i="6"/>
  <c r="G23" i="6"/>
  <c r="H23" i="6"/>
  <c r="I23" i="6"/>
  <c r="G24" i="6"/>
  <c r="H24" i="6"/>
  <c r="B51" i="6"/>
  <c r="B53" i="6"/>
  <c r="C53" i="6"/>
  <c r="D53" i="6"/>
  <c r="E53" i="6"/>
  <c r="F53" i="6"/>
  <c r="G53" i="6"/>
  <c r="H53" i="6"/>
  <c r="I53" i="6"/>
  <c r="J53" i="6"/>
  <c r="A54" i="6"/>
  <c r="B54" i="6"/>
  <c r="C54" i="6"/>
  <c r="D54" i="6"/>
  <c r="E54" i="6"/>
  <c r="F54" i="6"/>
  <c r="G54" i="6"/>
  <c r="H54" i="6"/>
  <c r="I54" i="6"/>
  <c r="J54" i="6"/>
  <c r="A55" i="6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B55" i="6"/>
  <c r="C55" i="6"/>
  <c r="D55" i="6"/>
  <c r="E55" i="6"/>
  <c r="F55" i="6"/>
  <c r="G55" i="6"/>
  <c r="H55" i="6"/>
  <c r="I55" i="6"/>
  <c r="J55" i="6"/>
  <c r="B56" i="6"/>
  <c r="C56" i="6"/>
  <c r="D56" i="6"/>
  <c r="E56" i="6"/>
  <c r="F56" i="6"/>
  <c r="G56" i="6"/>
  <c r="H56" i="6"/>
  <c r="I56" i="6"/>
  <c r="J56" i="6"/>
  <c r="B57" i="6"/>
  <c r="C57" i="6"/>
  <c r="D57" i="6"/>
  <c r="E57" i="6"/>
  <c r="F57" i="6"/>
  <c r="G57" i="6"/>
  <c r="H57" i="6"/>
  <c r="I57" i="6"/>
  <c r="J57" i="6"/>
  <c r="B58" i="6"/>
  <c r="C58" i="6"/>
  <c r="D58" i="6"/>
  <c r="E58" i="6"/>
  <c r="F58" i="6"/>
  <c r="G58" i="6"/>
  <c r="H58" i="6"/>
  <c r="I58" i="6"/>
  <c r="J58" i="6"/>
  <c r="B59" i="6"/>
  <c r="C59" i="6"/>
  <c r="D59" i="6"/>
  <c r="E59" i="6"/>
  <c r="F59" i="6"/>
  <c r="G59" i="6"/>
  <c r="H59" i="6"/>
  <c r="I59" i="6"/>
  <c r="J59" i="6"/>
  <c r="B60" i="6"/>
  <c r="C60" i="6"/>
  <c r="D60" i="6"/>
  <c r="E60" i="6"/>
  <c r="F60" i="6"/>
  <c r="G60" i="6"/>
  <c r="H60" i="6"/>
  <c r="I60" i="6"/>
  <c r="J60" i="6"/>
  <c r="B61" i="6"/>
  <c r="C61" i="6"/>
  <c r="D61" i="6"/>
  <c r="E61" i="6"/>
  <c r="F61" i="6"/>
  <c r="G61" i="6"/>
  <c r="H61" i="6"/>
  <c r="I61" i="6"/>
  <c r="J61" i="6"/>
  <c r="B62" i="6"/>
  <c r="C62" i="6"/>
  <c r="D62" i="6"/>
  <c r="E62" i="6"/>
  <c r="F62" i="6"/>
  <c r="G62" i="6"/>
  <c r="H62" i="6"/>
  <c r="I62" i="6"/>
  <c r="J62" i="6"/>
  <c r="B63" i="6"/>
  <c r="C63" i="6"/>
  <c r="D63" i="6"/>
  <c r="E63" i="6"/>
  <c r="F63" i="6"/>
  <c r="G63" i="6"/>
  <c r="H63" i="6"/>
  <c r="I63" i="6"/>
  <c r="J63" i="6"/>
  <c r="B64" i="6"/>
  <c r="C64" i="6"/>
  <c r="D64" i="6"/>
  <c r="E64" i="6"/>
  <c r="F64" i="6"/>
  <c r="G64" i="6"/>
  <c r="H64" i="6"/>
  <c r="I64" i="6"/>
  <c r="J64" i="6"/>
  <c r="B65" i="6"/>
  <c r="C65" i="6"/>
  <c r="D65" i="6"/>
  <c r="E65" i="6"/>
  <c r="F65" i="6"/>
  <c r="G65" i="6"/>
  <c r="H65" i="6"/>
  <c r="I65" i="6"/>
  <c r="J65" i="6"/>
  <c r="B66" i="6"/>
  <c r="C66" i="6"/>
  <c r="D66" i="6"/>
  <c r="E66" i="6"/>
  <c r="F66" i="6"/>
  <c r="G66" i="6"/>
  <c r="H66" i="6"/>
  <c r="I66" i="6"/>
  <c r="J66" i="6"/>
  <c r="B67" i="6"/>
  <c r="H67" i="6"/>
  <c r="I67" i="6"/>
  <c r="J67" i="6"/>
  <c r="B68" i="6"/>
  <c r="H68" i="6"/>
  <c r="I68" i="6"/>
  <c r="J68" i="6"/>
  <c r="B69" i="6"/>
  <c r="H69" i="6"/>
  <c r="I69" i="6"/>
  <c r="J69" i="6"/>
  <c r="B70" i="6"/>
  <c r="H70" i="6"/>
  <c r="I70" i="6"/>
  <c r="J70" i="6"/>
  <c r="B71" i="6"/>
  <c r="H71" i="6"/>
  <c r="I71" i="6"/>
  <c r="J71" i="6"/>
  <c r="B72" i="6"/>
  <c r="H72" i="6"/>
  <c r="I72" i="6"/>
  <c r="J72" i="6"/>
  <c r="B73" i="6"/>
  <c r="H73" i="6"/>
  <c r="I73" i="6"/>
  <c r="J73" i="6"/>
  <c r="B74" i="6"/>
  <c r="H74" i="6"/>
  <c r="I74" i="6"/>
  <c r="J74" i="6"/>
  <c r="B75" i="6"/>
  <c r="H75" i="6"/>
  <c r="I75" i="6"/>
  <c r="J75" i="6"/>
  <c r="B76" i="6"/>
  <c r="H76" i="6"/>
  <c r="I76" i="6"/>
  <c r="J76" i="6"/>
  <c r="B77" i="6"/>
  <c r="H77" i="6"/>
  <c r="I77" i="6"/>
  <c r="J77" i="6"/>
  <c r="B78" i="6"/>
  <c r="H78" i="6"/>
  <c r="I78" i="6"/>
  <c r="J78" i="6"/>
  <c r="B79" i="6"/>
  <c r="H79" i="6"/>
  <c r="I79" i="6"/>
  <c r="J79" i="6"/>
  <c r="B80" i="6"/>
  <c r="H80" i="6"/>
  <c r="I80" i="6"/>
  <c r="J80" i="6"/>
  <c r="C2" i="4"/>
  <c r="J2" i="4"/>
  <c r="C4" i="4"/>
  <c r="C6" i="4"/>
  <c r="G7" i="4"/>
  <c r="J7" i="4"/>
  <c r="M7" i="4"/>
  <c r="C9" i="4"/>
  <c r="G9" i="4"/>
  <c r="J9" i="4"/>
  <c r="M9" i="4"/>
  <c r="C11" i="4"/>
  <c r="G11" i="4"/>
  <c r="J11" i="4"/>
  <c r="M11" i="4"/>
  <c r="C13" i="4"/>
  <c r="C15" i="4"/>
  <c r="C19" i="4"/>
  <c r="C21" i="4"/>
  <c r="B25" i="4"/>
  <c r="C25" i="4"/>
  <c r="G25" i="4"/>
  <c r="H25" i="4"/>
  <c r="I25" i="4"/>
  <c r="J25" i="4"/>
  <c r="K25" i="4"/>
  <c r="L25" i="4"/>
  <c r="M25" i="4"/>
  <c r="N25" i="4"/>
  <c r="O25" i="4"/>
  <c r="B27" i="4"/>
  <c r="C27" i="4"/>
  <c r="G27" i="4"/>
  <c r="H27" i="4"/>
  <c r="I27" i="4"/>
  <c r="J27" i="4"/>
  <c r="K27" i="4"/>
  <c r="L27" i="4"/>
  <c r="M27" i="4"/>
  <c r="N27" i="4"/>
  <c r="O27" i="4"/>
  <c r="B29" i="4"/>
  <c r="C29" i="4"/>
  <c r="G29" i="4"/>
  <c r="H29" i="4"/>
  <c r="I29" i="4"/>
  <c r="J29" i="4"/>
  <c r="K29" i="4"/>
  <c r="L29" i="4"/>
  <c r="M29" i="4"/>
  <c r="N29" i="4"/>
  <c r="O29" i="4"/>
  <c r="B31" i="4"/>
  <c r="C31" i="4"/>
  <c r="G31" i="4"/>
  <c r="H31" i="4"/>
  <c r="I31" i="4"/>
  <c r="J31" i="4"/>
  <c r="K31" i="4"/>
  <c r="L31" i="4"/>
  <c r="M31" i="4"/>
  <c r="N31" i="4"/>
  <c r="O31" i="4"/>
  <c r="B33" i="4"/>
  <c r="C33" i="4"/>
  <c r="G33" i="4"/>
  <c r="H33" i="4"/>
  <c r="I33" i="4"/>
  <c r="J33" i="4"/>
  <c r="K33" i="4"/>
  <c r="L33" i="4"/>
  <c r="M33" i="4"/>
  <c r="N33" i="4"/>
  <c r="O33" i="4"/>
  <c r="B35" i="4"/>
  <c r="C35" i="4"/>
  <c r="G35" i="4"/>
  <c r="H35" i="4"/>
  <c r="I35" i="4"/>
  <c r="J35" i="4"/>
  <c r="K35" i="4"/>
  <c r="L35" i="4"/>
  <c r="M35" i="4"/>
  <c r="N35" i="4"/>
  <c r="O35" i="4"/>
  <c r="B37" i="4"/>
  <c r="C37" i="4"/>
  <c r="G37" i="4"/>
  <c r="H37" i="4"/>
  <c r="I37" i="4"/>
  <c r="J37" i="4"/>
  <c r="K37" i="4"/>
  <c r="L37" i="4"/>
  <c r="M37" i="4"/>
  <c r="N37" i="4"/>
  <c r="O37" i="4"/>
  <c r="B39" i="4"/>
  <c r="C39" i="4"/>
  <c r="G39" i="4"/>
  <c r="H39" i="4"/>
  <c r="I39" i="4"/>
  <c r="J39" i="4"/>
  <c r="K39" i="4"/>
  <c r="L39" i="4"/>
  <c r="M39" i="4"/>
  <c r="N39" i="4"/>
  <c r="O39" i="4"/>
  <c r="B41" i="4"/>
  <c r="C41" i="4"/>
  <c r="G41" i="4"/>
  <c r="H41" i="4"/>
  <c r="I41" i="4"/>
  <c r="J41" i="4"/>
  <c r="K41" i="4"/>
  <c r="L41" i="4"/>
  <c r="M41" i="4"/>
  <c r="N41" i="4"/>
  <c r="O41" i="4"/>
  <c r="B43" i="4"/>
  <c r="C43" i="4"/>
  <c r="G43" i="4"/>
  <c r="H43" i="4"/>
  <c r="I43" i="4"/>
  <c r="J43" i="4"/>
  <c r="K43" i="4"/>
  <c r="L43" i="4"/>
  <c r="M43" i="4"/>
  <c r="N43" i="4"/>
  <c r="O43" i="4"/>
  <c r="B45" i="4"/>
  <c r="C45" i="4"/>
  <c r="G45" i="4"/>
  <c r="H45" i="4"/>
  <c r="I45" i="4"/>
  <c r="J45" i="4"/>
  <c r="K45" i="4"/>
  <c r="L45" i="4"/>
  <c r="M45" i="4"/>
  <c r="N45" i="4"/>
  <c r="O45" i="4"/>
  <c r="B47" i="4"/>
  <c r="C47" i="4"/>
  <c r="G47" i="4"/>
  <c r="H47" i="4"/>
  <c r="I47" i="4"/>
  <c r="J47" i="4"/>
  <c r="K47" i="4"/>
  <c r="L47" i="4"/>
  <c r="M47" i="4"/>
  <c r="N47" i="4"/>
  <c r="O47" i="4"/>
  <c r="B49" i="4"/>
  <c r="C49" i="4"/>
  <c r="G49" i="4"/>
  <c r="H49" i="4"/>
  <c r="I49" i="4"/>
  <c r="J49" i="4"/>
  <c r="K49" i="4"/>
  <c r="L49" i="4"/>
  <c r="M49" i="4"/>
  <c r="N49" i="4"/>
  <c r="O49" i="4"/>
  <c r="B51" i="4"/>
  <c r="C51" i="4"/>
  <c r="G51" i="4"/>
  <c r="H51" i="4"/>
  <c r="I51" i="4"/>
  <c r="J51" i="4"/>
  <c r="K51" i="4"/>
  <c r="L51" i="4"/>
  <c r="M51" i="4"/>
  <c r="N51" i="4"/>
  <c r="O51" i="4"/>
  <c r="C2" i="5"/>
  <c r="J2" i="5"/>
  <c r="C4" i="5"/>
  <c r="C6" i="5"/>
  <c r="G7" i="5"/>
  <c r="J7" i="5"/>
  <c r="M7" i="5"/>
  <c r="C9" i="5"/>
  <c r="G9" i="5"/>
  <c r="J9" i="5"/>
  <c r="M9" i="5"/>
  <c r="C11" i="5"/>
  <c r="G11" i="5"/>
  <c r="J11" i="5"/>
  <c r="M11" i="5"/>
  <c r="C13" i="5"/>
  <c r="C15" i="5"/>
  <c r="C21" i="5"/>
  <c r="B25" i="5"/>
  <c r="C25" i="5"/>
  <c r="G25" i="5"/>
  <c r="H25" i="5"/>
  <c r="I25" i="5"/>
  <c r="J25" i="5"/>
  <c r="K25" i="5"/>
  <c r="L25" i="5"/>
  <c r="M25" i="5"/>
  <c r="N25" i="5"/>
  <c r="O25" i="5"/>
  <c r="B27" i="5"/>
  <c r="C27" i="5"/>
  <c r="G27" i="5"/>
  <c r="H27" i="5"/>
  <c r="I27" i="5"/>
  <c r="J27" i="5"/>
  <c r="K27" i="5"/>
  <c r="L27" i="5"/>
  <c r="M27" i="5"/>
  <c r="N27" i="5"/>
  <c r="O27" i="5"/>
  <c r="B29" i="5"/>
  <c r="C29" i="5"/>
  <c r="G29" i="5"/>
  <c r="H29" i="5"/>
  <c r="I29" i="5"/>
  <c r="J29" i="5"/>
  <c r="K29" i="5"/>
  <c r="L29" i="5"/>
  <c r="M29" i="5"/>
  <c r="N29" i="5"/>
  <c r="O29" i="5"/>
  <c r="B31" i="5"/>
  <c r="C31" i="5"/>
  <c r="G31" i="5"/>
  <c r="H31" i="5"/>
  <c r="I31" i="5"/>
  <c r="J31" i="5"/>
  <c r="K31" i="5"/>
  <c r="L31" i="5"/>
  <c r="M31" i="5"/>
  <c r="N31" i="5"/>
  <c r="O31" i="5"/>
  <c r="B33" i="5"/>
  <c r="C33" i="5"/>
  <c r="G33" i="5"/>
  <c r="H33" i="5"/>
  <c r="I33" i="5"/>
  <c r="J33" i="5"/>
  <c r="K33" i="5"/>
  <c r="L33" i="5"/>
  <c r="M33" i="5"/>
  <c r="N33" i="5"/>
  <c r="O33" i="5"/>
  <c r="B35" i="5"/>
  <c r="C35" i="5"/>
  <c r="G35" i="5"/>
  <c r="H35" i="5"/>
  <c r="I35" i="5"/>
  <c r="J35" i="5"/>
  <c r="K35" i="5"/>
  <c r="L35" i="5"/>
  <c r="M35" i="5"/>
  <c r="N35" i="5"/>
  <c r="O35" i="5"/>
  <c r="B37" i="5"/>
  <c r="C37" i="5"/>
  <c r="G37" i="5"/>
  <c r="H37" i="5"/>
  <c r="I37" i="5"/>
  <c r="J37" i="5"/>
  <c r="K37" i="5"/>
  <c r="L37" i="5"/>
  <c r="M37" i="5"/>
  <c r="N37" i="5"/>
  <c r="O37" i="5"/>
  <c r="B39" i="5"/>
  <c r="C39" i="5"/>
  <c r="G39" i="5"/>
  <c r="H39" i="5"/>
  <c r="I39" i="5"/>
  <c r="J39" i="5"/>
  <c r="K39" i="5"/>
  <c r="L39" i="5"/>
  <c r="M39" i="5"/>
  <c r="N39" i="5"/>
  <c r="O39" i="5"/>
  <c r="B41" i="5"/>
  <c r="C41" i="5"/>
  <c r="G41" i="5"/>
  <c r="H41" i="5"/>
  <c r="I41" i="5"/>
  <c r="J41" i="5"/>
  <c r="K41" i="5"/>
  <c r="L41" i="5"/>
  <c r="M41" i="5"/>
  <c r="N41" i="5"/>
  <c r="O41" i="5"/>
  <c r="B43" i="5"/>
  <c r="C43" i="5"/>
  <c r="G43" i="5"/>
  <c r="H43" i="5"/>
  <c r="I43" i="5"/>
  <c r="J43" i="5"/>
  <c r="K43" i="5"/>
  <c r="L43" i="5"/>
  <c r="M43" i="5"/>
  <c r="N43" i="5"/>
  <c r="O43" i="5"/>
  <c r="B45" i="5"/>
  <c r="C45" i="5"/>
  <c r="G45" i="5"/>
  <c r="H45" i="5"/>
  <c r="I45" i="5"/>
  <c r="J45" i="5"/>
  <c r="K45" i="5"/>
  <c r="L45" i="5"/>
  <c r="M45" i="5"/>
  <c r="N45" i="5"/>
  <c r="O45" i="5"/>
  <c r="B47" i="5"/>
  <c r="C47" i="5"/>
  <c r="G47" i="5"/>
  <c r="H47" i="5"/>
  <c r="I47" i="5"/>
  <c r="J47" i="5"/>
  <c r="K47" i="5"/>
  <c r="L47" i="5"/>
  <c r="M47" i="5"/>
  <c r="N47" i="5"/>
  <c r="O47" i="5"/>
  <c r="B49" i="5"/>
  <c r="C49" i="5"/>
  <c r="G49" i="5"/>
  <c r="H49" i="5"/>
  <c r="I49" i="5"/>
  <c r="J49" i="5"/>
  <c r="K49" i="5"/>
  <c r="L49" i="5"/>
  <c r="M49" i="5"/>
  <c r="N49" i="5"/>
  <c r="O49" i="5"/>
  <c r="B51" i="5"/>
  <c r="C51" i="5"/>
  <c r="G51" i="5"/>
  <c r="H51" i="5"/>
  <c r="I51" i="5"/>
  <c r="J51" i="5"/>
  <c r="K51" i="5"/>
  <c r="L51" i="5"/>
  <c r="M51" i="5"/>
  <c r="N51" i="5"/>
  <c r="O51" i="5"/>
  <c r="K16" i="3"/>
  <c r="AN16" i="3"/>
  <c r="AZ16" i="3"/>
  <c r="H17" i="3"/>
  <c r="U17" i="3"/>
  <c r="Y17" i="3"/>
  <c r="AZ18" i="3"/>
  <c r="O20" i="3"/>
  <c r="AD20" i="3"/>
  <c r="AS20" i="3"/>
  <c r="O21" i="3"/>
  <c r="AD21" i="3"/>
  <c r="AS21" i="3"/>
  <c r="H22" i="3"/>
  <c r="T22" i="3"/>
  <c r="AB22" i="3"/>
  <c r="AG22" i="3"/>
  <c r="AY22" i="3"/>
  <c r="H23" i="3"/>
  <c r="Z23" i="3"/>
  <c r="AX23" i="3"/>
  <c r="BC23" i="3"/>
  <c r="H24" i="3"/>
  <c r="T24" i="3"/>
  <c r="AB24" i="3"/>
  <c r="AG24" i="3"/>
  <c r="AY24" i="3"/>
  <c r="H25" i="3"/>
  <c r="Z25" i="3"/>
  <c r="AX25" i="3"/>
  <c r="BC25" i="3"/>
  <c r="H26" i="3"/>
  <c r="T26" i="3"/>
  <c r="AB26" i="3"/>
  <c r="AG26" i="3"/>
  <c r="AY26" i="3"/>
  <c r="H27" i="3"/>
  <c r="Z27" i="3"/>
  <c r="AX27" i="3"/>
  <c r="BC27" i="3"/>
  <c r="H28" i="3"/>
  <c r="T28" i="3"/>
  <c r="AB28" i="3"/>
  <c r="AG28" i="3"/>
  <c r="AY28" i="3"/>
  <c r="H29" i="3"/>
  <c r="Z29" i="3"/>
  <c r="AX29" i="3"/>
  <c r="BC29" i="3"/>
  <c r="C34" i="3"/>
  <c r="F34" i="3"/>
  <c r="Q34" i="3"/>
  <c r="T34" i="3"/>
  <c r="AJ34" i="3"/>
  <c r="AZ34" i="3"/>
  <c r="C36" i="3"/>
  <c r="F36" i="3"/>
  <c r="Q36" i="3"/>
  <c r="T36" i="3"/>
  <c r="AJ36" i="3"/>
  <c r="AZ36" i="3"/>
  <c r="C38" i="3"/>
  <c r="F38" i="3"/>
  <c r="Q38" i="3"/>
  <c r="T38" i="3"/>
  <c r="AJ38" i="3"/>
  <c r="AZ38" i="3"/>
  <c r="C40" i="3"/>
  <c r="F40" i="3"/>
  <c r="Q40" i="3"/>
  <c r="T40" i="3"/>
  <c r="AJ40" i="3"/>
  <c r="AZ40" i="3"/>
  <c r="C42" i="3"/>
  <c r="F42" i="3"/>
  <c r="Q42" i="3"/>
  <c r="T42" i="3"/>
  <c r="AJ42" i="3"/>
  <c r="AZ42" i="3"/>
  <c r="C44" i="3"/>
  <c r="F44" i="3"/>
  <c r="Q44" i="3"/>
  <c r="T44" i="3"/>
  <c r="AJ44" i="3"/>
  <c r="AZ44" i="3"/>
  <c r="C46" i="3"/>
  <c r="F46" i="3"/>
  <c r="Q46" i="3"/>
  <c r="T46" i="3"/>
  <c r="AJ46" i="3"/>
  <c r="AZ46" i="3"/>
  <c r="C48" i="3"/>
  <c r="F48" i="3"/>
  <c r="Q48" i="3"/>
  <c r="T48" i="3"/>
  <c r="AJ48" i="3"/>
  <c r="AZ48" i="3"/>
  <c r="C50" i="3"/>
  <c r="F50" i="3"/>
  <c r="Q50" i="3"/>
  <c r="T50" i="3"/>
  <c r="AJ50" i="3"/>
  <c r="AZ50" i="3"/>
  <c r="C52" i="3"/>
  <c r="F52" i="3"/>
  <c r="Q52" i="3"/>
  <c r="T52" i="3"/>
  <c r="AJ52" i="3"/>
  <c r="AZ52" i="3"/>
  <c r="C54" i="3"/>
  <c r="F54" i="3"/>
  <c r="Q54" i="3"/>
  <c r="T54" i="3"/>
  <c r="AJ54" i="3"/>
  <c r="AZ54" i="3"/>
  <c r="C56" i="3"/>
  <c r="F56" i="3"/>
  <c r="Q56" i="3"/>
  <c r="T56" i="3"/>
  <c r="AJ56" i="3"/>
  <c r="AZ56" i="3"/>
  <c r="C2" i="2"/>
  <c r="J2" i="2"/>
  <c r="C4" i="2"/>
  <c r="C6" i="2"/>
  <c r="G7" i="2"/>
  <c r="J7" i="2"/>
  <c r="M7" i="2"/>
  <c r="C9" i="2"/>
  <c r="G9" i="2"/>
  <c r="J9" i="2"/>
  <c r="M9" i="2"/>
  <c r="C11" i="2"/>
  <c r="G11" i="2"/>
  <c r="J11" i="2"/>
  <c r="M11" i="2"/>
  <c r="C13" i="2"/>
  <c r="C15" i="2"/>
  <c r="C17" i="2"/>
  <c r="C21" i="2"/>
  <c r="B25" i="2"/>
  <c r="C25" i="2"/>
  <c r="G25" i="2"/>
  <c r="H25" i="2"/>
  <c r="I25" i="2"/>
  <c r="J25" i="2"/>
  <c r="K25" i="2"/>
  <c r="L25" i="2"/>
  <c r="M25" i="2"/>
  <c r="N25" i="2"/>
  <c r="O25" i="2"/>
  <c r="B27" i="2"/>
  <c r="C27" i="2"/>
  <c r="G27" i="2"/>
  <c r="H27" i="2"/>
  <c r="I27" i="2"/>
  <c r="J27" i="2"/>
  <c r="K27" i="2"/>
  <c r="L27" i="2"/>
  <c r="M27" i="2"/>
  <c r="N27" i="2"/>
  <c r="O27" i="2"/>
  <c r="B29" i="2"/>
  <c r="C29" i="2"/>
  <c r="G29" i="2"/>
  <c r="H29" i="2"/>
  <c r="I29" i="2"/>
  <c r="J29" i="2"/>
  <c r="K29" i="2"/>
  <c r="L29" i="2"/>
  <c r="M29" i="2"/>
  <c r="N29" i="2"/>
  <c r="O29" i="2"/>
  <c r="B31" i="2"/>
  <c r="C31" i="2"/>
  <c r="G31" i="2"/>
  <c r="H31" i="2"/>
  <c r="I31" i="2"/>
  <c r="J31" i="2"/>
  <c r="K31" i="2"/>
  <c r="L31" i="2"/>
  <c r="M31" i="2"/>
  <c r="N31" i="2"/>
  <c r="O31" i="2"/>
  <c r="B33" i="2"/>
  <c r="C33" i="2"/>
  <c r="G33" i="2"/>
  <c r="H33" i="2"/>
  <c r="I33" i="2"/>
  <c r="J33" i="2"/>
  <c r="K33" i="2"/>
  <c r="L33" i="2"/>
  <c r="M33" i="2"/>
  <c r="N33" i="2"/>
  <c r="O33" i="2"/>
  <c r="B35" i="2"/>
  <c r="C35" i="2"/>
  <c r="G35" i="2"/>
  <c r="H35" i="2"/>
  <c r="I35" i="2"/>
  <c r="J35" i="2"/>
  <c r="K35" i="2"/>
  <c r="L35" i="2"/>
  <c r="M35" i="2"/>
  <c r="N35" i="2"/>
  <c r="O35" i="2"/>
  <c r="B37" i="2"/>
  <c r="C37" i="2"/>
  <c r="G37" i="2"/>
  <c r="H37" i="2"/>
  <c r="I37" i="2"/>
  <c r="J37" i="2"/>
  <c r="K37" i="2"/>
  <c r="L37" i="2"/>
  <c r="M37" i="2"/>
  <c r="N37" i="2"/>
  <c r="O37" i="2"/>
  <c r="B39" i="2"/>
  <c r="C39" i="2"/>
  <c r="G39" i="2"/>
  <c r="H39" i="2"/>
  <c r="I39" i="2"/>
  <c r="J39" i="2"/>
  <c r="K39" i="2"/>
  <c r="L39" i="2"/>
  <c r="M39" i="2"/>
  <c r="N39" i="2"/>
  <c r="O39" i="2"/>
  <c r="B41" i="2"/>
  <c r="C41" i="2"/>
  <c r="G41" i="2"/>
  <c r="H41" i="2"/>
  <c r="I41" i="2"/>
  <c r="J41" i="2"/>
  <c r="K41" i="2"/>
  <c r="L41" i="2"/>
  <c r="M41" i="2"/>
  <c r="N41" i="2"/>
  <c r="O41" i="2"/>
  <c r="B43" i="2"/>
  <c r="C43" i="2"/>
  <c r="G43" i="2"/>
  <c r="H43" i="2"/>
  <c r="I43" i="2"/>
  <c r="J43" i="2"/>
  <c r="K43" i="2"/>
  <c r="L43" i="2"/>
  <c r="M43" i="2"/>
  <c r="N43" i="2"/>
  <c r="O43" i="2"/>
  <c r="B45" i="2"/>
  <c r="C45" i="2"/>
  <c r="G45" i="2"/>
  <c r="H45" i="2"/>
  <c r="I45" i="2"/>
  <c r="J45" i="2"/>
  <c r="K45" i="2"/>
  <c r="L45" i="2"/>
  <c r="M45" i="2"/>
  <c r="N45" i="2"/>
  <c r="O45" i="2"/>
  <c r="B47" i="2"/>
  <c r="C47" i="2"/>
  <c r="G47" i="2"/>
  <c r="H47" i="2"/>
  <c r="I47" i="2"/>
  <c r="J47" i="2"/>
  <c r="K47" i="2"/>
  <c r="L47" i="2"/>
  <c r="M47" i="2"/>
  <c r="N47" i="2"/>
  <c r="O47" i="2"/>
  <c r="AW4" i="1"/>
  <c r="AX4" i="1"/>
  <c r="AY4" i="1"/>
  <c r="C17" i="1"/>
  <c r="C17" i="5" s="1"/>
  <c r="C19" i="1"/>
  <c r="C19" i="2" s="1"/>
  <c r="V55" i="1"/>
  <c r="F24" i="6" l="1"/>
  <c r="E24" i="6"/>
  <c r="C17" i="4"/>
  <c r="D24" i="6"/>
  <c r="C19" i="5"/>
  <c r="C24" i="6"/>
</calcChain>
</file>

<file path=xl/sharedStrings.xml><?xml version="1.0" encoding="utf-8"?>
<sst xmlns="http://schemas.openxmlformats.org/spreadsheetml/2006/main" count="442" uniqueCount="269">
  <si>
    <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</si>
  <si>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t>フリガナ</t>
  </si>
  <si>
    <t>ヤチヨダイ　バレーボールクラブ</t>
  </si>
  <si>
    <r>
      <t>性別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</si>
  <si>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</si>
  <si>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</si>
  <si>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</si>
  <si>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</si>
  <si>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</si>
  <si>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</si>
  <si>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</si>
  <si>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女子</t>
  </si>
  <si>
    <t>八千代市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</si>
  <si>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</si>
  <si>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</si>
  <si>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</si>
  <si>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</si>
  <si>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</si>
  <si>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</si>
  <si>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</rPr>
      <t>B</t>
    </r>
  </si>
  <si>
    <t>MRSチームID(混合用)</t>
  </si>
  <si>
    <t>京成</t>
  </si>
  <si>
    <t>八千代台</t>
  </si>
  <si>
    <t>男女混合</t>
  </si>
  <si>
    <t>支部なし</t>
  </si>
  <si>
    <t>監督</t>
  </si>
  <si>
    <t>ミョウジ
苗字</t>
  </si>
  <si>
    <t>ナマエ
名前</t>
  </si>
  <si>
    <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</rPr>
      <t>ID</t>
    </r>
  </si>
  <si>
    <r>
      <t>日小連講習受講</t>
    </r>
    <r>
      <rPr>
        <sz val="9"/>
        <color indexed="8"/>
        <rFont val="Calibri"/>
      </rPr>
      <t>No.</t>
    </r>
  </si>
  <si>
    <r>
      <t>日体協資格</t>
    </r>
    <r>
      <rPr>
        <sz val="9"/>
        <color indexed="8"/>
        <rFont val="Calibri"/>
      </rPr>
      <t>No.</t>
    </r>
  </si>
  <si>
    <t>自宅住所</t>
  </si>
  <si>
    <t>電話番号</t>
  </si>
  <si>
    <t>年齢</t>
  </si>
  <si>
    <t>アイダ</t>
  </si>
  <si>
    <t>サトミ</t>
  </si>
  <si>
    <t>〒</t>
  </si>
  <si>
    <t>276</t>
  </si>
  <si>
    <t>―</t>
  </si>
  <si>
    <t>0031</t>
  </si>
  <si>
    <t>（</t>
  </si>
  <si>
    <t>090</t>
  </si>
  <si>
    <t>）</t>
  </si>
  <si>
    <t>会田</t>
  </si>
  <si>
    <t>智美</t>
  </si>
  <si>
    <t>千葉県八千代市八千代台北9-12-6</t>
  </si>
  <si>
    <t>5527</t>
  </si>
  <si>
    <t>3208</t>
  </si>
  <si>
    <t>コーチ</t>
  </si>
  <si>
    <t>マツザキ</t>
  </si>
  <si>
    <t>トモユキ</t>
  </si>
  <si>
    <t>047</t>
  </si>
  <si>
    <t>松崎</t>
  </si>
  <si>
    <t>智幸</t>
  </si>
  <si>
    <t>千葉県八千代市八千代台北9-13-13</t>
  </si>
  <si>
    <t>409</t>
  </si>
  <si>
    <t>7122</t>
  </si>
  <si>
    <t>マネージャー</t>
  </si>
  <si>
    <t>マツヤマ</t>
  </si>
  <si>
    <t>ヤヨイ</t>
  </si>
  <si>
    <t>松山</t>
  </si>
  <si>
    <t>弥生</t>
  </si>
  <si>
    <t>千葉県八千代市八千代台東5-17-10</t>
  </si>
  <si>
    <t>486</t>
  </si>
  <si>
    <t>4270</t>
  </si>
  <si>
    <t>帯同員</t>
  </si>
  <si>
    <r>
      <t xml:space="preserve">申込責任者
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</rPr>
      <t>)</t>
    </r>
  </si>
  <si>
    <t>6775</t>
  </si>
  <si>
    <t>住所</t>
  </si>
  <si>
    <t>携帯電話番号</t>
  </si>
  <si>
    <t>選手No</t>
  </si>
  <si>
    <t>背番号</t>
  </si>
  <si>
    <t>ミョウジ</t>
  </si>
  <si>
    <t>ナマエ</t>
  </si>
  <si>
    <t>学年</t>
  </si>
  <si>
    <t>学校名</t>
  </si>
  <si>
    <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</rPr>
      <t>ID</t>
    </r>
  </si>
  <si>
    <t>身長(cm)</t>
  </si>
  <si>
    <t>苗字</t>
  </si>
  <si>
    <t>名前</t>
  </si>
  <si>
    <t>購入部数</t>
  </si>
  <si>
    <t>①</t>
  </si>
  <si>
    <t>オオキ</t>
  </si>
  <si>
    <t>ユキア</t>
  </si>
  <si>
    <t>千葉市立作新小学校</t>
  </si>
  <si>
    <t>大木</t>
  </si>
  <si>
    <t>徠愛</t>
  </si>
  <si>
    <t>サトウ</t>
  </si>
  <si>
    <t>アオイ</t>
  </si>
  <si>
    <t>佐藤</t>
  </si>
  <si>
    <t>葵</t>
  </si>
  <si>
    <t>コハル</t>
  </si>
  <si>
    <t>八千代市立八千代台西小学校</t>
  </si>
  <si>
    <t>心春</t>
  </si>
  <si>
    <t>スガノ</t>
  </si>
  <si>
    <t>モエ</t>
  </si>
  <si>
    <t>菅野</t>
  </si>
  <si>
    <t>萌</t>
  </si>
  <si>
    <t>キャプテン</t>
  </si>
  <si>
    <t>カワバタ</t>
  </si>
  <si>
    <t>マナミ</t>
  </si>
  <si>
    <t>八千代市立西高津小学校</t>
  </si>
  <si>
    <t>川畑</t>
  </si>
  <si>
    <t>愛実</t>
  </si>
  <si>
    <t>イシイ</t>
  </si>
  <si>
    <t>サクラコ</t>
  </si>
  <si>
    <t>八千代市立八千代台小学校</t>
  </si>
  <si>
    <t>石井</t>
  </si>
  <si>
    <t>桜子</t>
  </si>
  <si>
    <t>エンドウ</t>
  </si>
  <si>
    <t>アズサ</t>
  </si>
  <si>
    <t>八千代市立萱田小学校</t>
  </si>
  <si>
    <t>遠藤</t>
  </si>
  <si>
    <t>杏紗</t>
  </si>
  <si>
    <t>ヨシダ</t>
  </si>
  <si>
    <t>ナナ</t>
  </si>
  <si>
    <t>八千代市立大和田西小学校</t>
  </si>
  <si>
    <t>吉田</t>
  </si>
  <si>
    <t>夏渚</t>
  </si>
  <si>
    <t>タケザワ</t>
  </si>
  <si>
    <t>サキ</t>
  </si>
  <si>
    <t>竹澤</t>
  </si>
  <si>
    <t>沙希</t>
  </si>
  <si>
    <t>タカハシ</t>
  </si>
  <si>
    <t>カナ</t>
  </si>
  <si>
    <t>八千代市立勝田台南小学校</t>
  </si>
  <si>
    <t>高橋</t>
  </si>
  <si>
    <t>香奈</t>
  </si>
  <si>
    <t>フルカワ</t>
  </si>
  <si>
    <t>アキ</t>
  </si>
  <si>
    <t>八千代市立大和田小学校</t>
  </si>
  <si>
    <t>古川</t>
  </si>
  <si>
    <t>あき</t>
  </si>
  <si>
    <t>イシダ</t>
  </si>
  <si>
    <t>マオナ</t>
  </si>
  <si>
    <t>石田</t>
  </si>
  <si>
    <t>茉央奈</t>
  </si>
  <si>
    <t>コマツ</t>
  </si>
  <si>
    <t>モモカ</t>
  </si>
  <si>
    <t>小松</t>
  </si>
  <si>
    <t>もも花</t>
  </si>
  <si>
    <t>クロキ</t>
  </si>
  <si>
    <t>ミユリ</t>
  </si>
  <si>
    <t>黒木</t>
  </si>
  <si>
    <t>美優莉</t>
  </si>
  <si>
    <r>
      <t>チーム紹介コメント</t>
    </r>
    <r>
      <rPr>
        <sz val="11"/>
        <color indexed="8"/>
        <rFont val="Calibri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</rPr>
      <t>)</t>
    </r>
  </si>
  <si>
    <t>コメント文字数</t>
  </si>
  <si>
    <t>6年生にとって最後の夏を終え、キャプテン大木、副キャプテン佐藤、そして松崎、菅野の集大成となる県大会に挑む。新加入の川畑、石井にとっては初めての県大会となる。チームワークと全員バレーで目の前の一戦に全力尽くして勝利をつかめ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</si>
  <si>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</si>
  <si>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</si>
  <si>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</si>
  <si>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</si>
  <si>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監督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</si>
  <si>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</si>
  <si>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</rPr>
      <t>No.</t>
    </r>
  </si>
  <si>
    <r>
      <rPr>
        <sz val="11"/>
        <color indexed="8"/>
        <rFont val="ＭＳ Ｐゴシック"/>
        <charset val="128"/>
      </rPr>
      <t>コーチ</t>
    </r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</si>
  <si>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</si>
  <si>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</si>
  <si>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</si>
  <si>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</si>
  <si>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</si>
  <si>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</si>
  <si>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</si>
  <si>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r>
      <rPr>
        <sz val="11"/>
        <color indexed="8"/>
        <rFont val="ＭＳ Ｐゴシック"/>
        <charset val="128"/>
      </rPr>
      <t>背番号</t>
    </r>
  </si>
  <si>
    <r>
      <rPr>
        <sz val="11"/>
        <color indexed="8"/>
        <rFont val="ＭＳ Ｐゴシック"/>
        <charset val="128"/>
      </rPr>
      <t>選手名</t>
    </r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</si>
  <si>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</si>
  <si>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</si>
  <si>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</si>
  <si>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</si>
  <si>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</si>
  <si>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</si>
  <si>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</si>
  <si>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</si>
  <si>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</si>
  <si>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</si>
  <si>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</si>
  <si>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</si>
  <si>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</si>
  <si>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</si>
  <si>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</si>
  <si>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</si>
  <si>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</si>
  <si>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</si>
  <si>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</si>
  <si>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</si>
  <si>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</si>
  <si>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</si>
  <si>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</si>
  <si>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</si>
  <si>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</si>
  <si>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</si>
  <si>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</si>
  <si>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</si>
  <si>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</si>
  <si>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</si>
  <si>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氏　　　名（ふりがな必須）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</si>
  <si>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</si>
  <si>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</si>
  <si>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</si>
  <si>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</si>
  <si>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</si>
  <si>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</si>
  <si>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</si>
  <si>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</si>
  <si>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</si>
  <si>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</si>
  <si>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</si>
  <si>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</si>
  <si>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</si>
  <si>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</si>
  <si>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</si>
  <si>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</si>
  <si>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</si>
  <si>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</si>
  <si>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</si>
  <si>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</si>
  <si>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</si>
  <si>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</si>
  <si>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</si>
  <si>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</si>
  <si>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</si>
  <si>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</si>
  <si>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</si>
  <si>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</si>
  <si>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</si>
  <si>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</si>
  <si>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</si>
  <si>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</si>
  <si>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</si>
  <si>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</si>
  <si>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</si>
  <si>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</si>
  <si>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</si>
  <si>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</si>
  <si>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</si>
  <si>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</si>
  <si>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</si>
  <si>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</si>
  <si>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</si>
  <si>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</si>
  <si>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</si>
  <si>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</si>
  <si>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</si>
  <si>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</si>
  <si>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</si>
  <si>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</si>
  <si>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</si>
  <si>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</si>
  <si>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</si>
  <si>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</si>
  <si>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</si>
  <si>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</si>
  <si>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</si>
  <si>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</si>
  <si>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</si>
  <si>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</si>
  <si>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</si>
  <si>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</si>
  <si>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</si>
  <si>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</si>
  <si>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</si>
  <si>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</si>
  <si>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</si>
  <si>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選手名</t>
  </si>
  <si>
    <t>選手姓よみ</t>
  </si>
  <si>
    <t>選手名よみ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</si>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</sst>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,##0_);[Red]\(#,##0\)"/>
    <numFmt numFmtId="181" formatCode="0_ &quot;冊&quot;"/>
  </numFmts>
  <fonts count="38">
    <font>
      <sz val="11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indexed="8"/>
      <name val="Calibri"/>
    </font>
    <font>
      <sz val="9"/>
      <color indexed="8"/>
      <name val="ＭＳ Ｐゴシック"/>
      <charset val="128"/>
    </font>
    <font>
      <sz val="9"/>
      <color indexed="8"/>
      <name val="Calibri"/>
    </font>
    <font>
      <sz val="20"/>
      <color indexed="8"/>
      <name val="ＭＳ Ｐゴシック"/>
      <charset val="128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charset val="128"/>
    </font>
    <font>
      <sz val="22"/>
      <color indexed="8"/>
      <name val="Calibri"/>
    </font>
    <font>
      <sz val="11"/>
      <name val="ＭＳ Ｐゴシック"/>
      <charset val="128"/>
    </font>
    <font>
      <sz val="16"/>
      <color indexed="8"/>
      <name val="Calibri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10"/>
      <color indexed="8"/>
      <name val="ＪＳＰ明朝"/>
      <charset val="128"/>
    </font>
    <font>
      <sz val="24"/>
      <color indexed="8"/>
      <name val="ＭＳ Ｐゴシック"/>
      <charset val="128"/>
    </font>
    <font>
      <sz val="24"/>
      <color indexed="8"/>
      <name val="Calibri"/>
    </font>
    <font>
      <sz val="12"/>
      <color indexed="8"/>
      <name val="Calibri"/>
    </font>
    <font>
      <sz val="16"/>
      <color indexed="8"/>
      <name val="ＭＳ Ｐゴシック"/>
      <charset val="128"/>
    </font>
    <font>
      <sz val="14"/>
      <color indexed="8"/>
      <name val="Century"/>
    </font>
    <font>
      <sz val="12"/>
      <color indexed="8"/>
      <name val="Century"/>
    </font>
    <font>
      <sz val="11"/>
      <color indexed="8"/>
      <name val="Century"/>
    </font>
    <font>
      <sz val="10"/>
      <color indexed="8"/>
      <name val="Century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1"/>
      <color indexed="8"/>
      <name val="ＭＳ ゴシック"/>
      <charset val="128"/>
    </font>
    <font>
      <sz val="16"/>
      <color indexed="8"/>
      <name val="ＭＳ ゴシック"/>
      <charset val="128"/>
    </font>
    <font>
      <sz val="11"/>
      <color indexed="8"/>
      <name val="ＭＳ Ｐゴシック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402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vertical="center"/>
    </xf>
    <xf numFmtId="0" fontId="14" fillId="0" borderId="2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vertical="center"/>
    </xf>
    <xf numFmtId="0" fontId="17" fillId="0" borderId="3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vertical="center"/>
    </xf>
    <xf numFmtId="180" fontId="17" fillId="0" borderId="1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horizontal="left" vertical="center"/>
    </xf>
    <xf numFmtId="0" fontId="17" fillId="0" borderId="5" xfId="0" applyNumberFormat="1" applyFont="1" applyFill="1" applyBorder="1" applyAlignment="1" applyProtection="1">
      <alignment horizontal="left" vertical="center"/>
    </xf>
    <xf numFmtId="0" fontId="17" fillId="0" borderId="6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center" shrinkToFit="1"/>
    </xf>
    <xf numFmtId="0" fontId="13" fillId="3" borderId="7" xfId="1" applyNumberFormat="1" applyFont="1" applyFill="1" applyBorder="1" applyAlignment="1" applyProtection="1">
      <alignment vertical="center" shrinkToFit="1"/>
    </xf>
    <xf numFmtId="0" fontId="13" fillId="3" borderId="8" xfId="1" applyNumberFormat="1" applyFont="1" applyFill="1" applyBorder="1" applyAlignment="1" applyProtection="1">
      <alignment vertical="center" shrinkToFit="1"/>
    </xf>
    <xf numFmtId="0" fontId="13" fillId="3" borderId="9" xfId="1" applyNumberFormat="1" applyFont="1" applyFill="1" applyBorder="1" applyAlignment="1" applyProtection="1">
      <alignment vertical="center" shrinkToFit="1"/>
    </xf>
    <xf numFmtId="2" fontId="13" fillId="0" borderId="0" xfId="1" applyNumberFormat="1" applyFont="1" applyFill="1" applyBorder="1" applyAlignment="1" applyProtection="1">
      <alignment vertical="center" shrinkToFit="1"/>
    </xf>
    <xf numFmtId="2" fontId="13" fillId="0" borderId="10" xfId="1" applyNumberFormat="1" applyFont="1" applyFill="1" applyBorder="1" applyAlignment="1" applyProtection="1">
      <alignment vertical="center" shrinkToFit="1"/>
    </xf>
    <xf numFmtId="0" fontId="13" fillId="0" borderId="11" xfId="1" applyNumberFormat="1" applyFont="1" applyFill="1" applyBorder="1" applyAlignment="1" applyProtection="1">
      <alignment vertical="center" shrinkToFit="1"/>
    </xf>
    <xf numFmtId="14" fontId="13" fillId="0" borderId="12" xfId="1" applyNumberFormat="1" applyFont="1" applyFill="1" applyBorder="1" applyAlignment="1" applyProtection="1">
      <alignment vertical="center" shrinkToFit="1"/>
    </xf>
    <xf numFmtId="14" fontId="13" fillId="0" borderId="0" xfId="1" applyNumberFormat="1" applyFont="1" applyFill="1" applyBorder="1" applyAlignment="1" applyProtection="1">
      <alignment vertical="center" shrinkToFit="1"/>
    </xf>
    <xf numFmtId="0" fontId="13" fillId="0" borderId="13" xfId="1" applyNumberFormat="1" applyFont="1" applyFill="1" applyBorder="1" applyAlignment="1" applyProtection="1">
      <alignment vertical="center" shrinkToFit="1"/>
    </xf>
    <xf numFmtId="0" fontId="13" fillId="0" borderId="14" xfId="1" applyNumberFormat="1" applyFont="1" applyFill="1" applyBorder="1" applyAlignment="1" applyProtection="1">
      <alignment vertical="center" shrinkToFit="1"/>
    </xf>
    <xf numFmtId="0" fontId="13" fillId="0" borderId="15" xfId="1" applyNumberFormat="1" applyFont="1" applyFill="1" applyBorder="1" applyAlignment="1" applyProtection="1">
      <alignment vertical="center" shrinkToFit="1"/>
    </xf>
    <xf numFmtId="0" fontId="13" fillId="0" borderId="10" xfId="1" applyNumberFormat="1" applyFont="1" applyFill="1" applyBorder="1" applyAlignment="1" applyProtection="1">
      <alignment vertical="center" shrinkToFit="1"/>
    </xf>
    <xf numFmtId="0" fontId="13" fillId="0" borderId="12" xfId="1" applyNumberFormat="1" applyFont="1" applyFill="1" applyBorder="1" applyAlignment="1" applyProtection="1">
      <alignment vertical="center" shrinkToFit="1"/>
    </xf>
    <xf numFmtId="0" fontId="13" fillId="0" borderId="16" xfId="1" applyNumberFormat="1" applyFont="1" applyFill="1" applyBorder="1" applyAlignment="1" applyProtection="1">
      <alignment vertical="center" shrinkToFit="1"/>
    </xf>
    <xf numFmtId="0" fontId="13" fillId="0" borderId="17" xfId="1" applyNumberFormat="1" applyFont="1" applyFill="1" applyBorder="1" applyAlignment="1" applyProtection="1">
      <alignment vertical="center" shrinkToFit="1"/>
    </xf>
    <xf numFmtId="0" fontId="13" fillId="0" borderId="18" xfId="1" applyNumberFormat="1" applyFont="1" applyFill="1" applyBorder="1" applyAlignment="1" applyProtection="1">
      <alignment vertical="center" shrinkToFit="1"/>
    </xf>
    <xf numFmtId="0" fontId="13" fillId="3" borderId="19" xfId="1" applyNumberFormat="1" applyFont="1" applyFill="1" applyBorder="1" applyAlignment="1" applyProtection="1">
      <alignment vertical="center" shrinkToFit="1"/>
    </xf>
    <xf numFmtId="0" fontId="13" fillId="3" borderId="20" xfId="1" applyNumberFormat="1" applyFont="1" applyFill="1" applyBorder="1" applyAlignment="1" applyProtection="1">
      <alignment vertical="center" shrinkToFit="1"/>
    </xf>
    <xf numFmtId="0" fontId="17" fillId="4" borderId="4" xfId="0" applyNumberFormat="1" applyFont="1" applyFill="1" applyBorder="1" applyAlignment="1" applyProtection="1">
      <alignment vertical="center"/>
    </xf>
    <xf numFmtId="0" fontId="15" fillId="4" borderId="1" xfId="0" applyNumberFormat="1" applyFont="1" applyFill="1" applyBorder="1" applyAlignment="1" applyProtection="1">
      <alignment vertical="center"/>
    </xf>
    <xf numFmtId="180" fontId="17" fillId="4" borderId="1" xfId="0" applyNumberFormat="1" applyFont="1" applyFill="1" applyBorder="1" applyAlignment="1" applyProtection="1">
      <alignment vertical="center"/>
    </xf>
    <xf numFmtId="0" fontId="0" fillId="3" borderId="21" xfId="0" applyNumberFormat="1" applyFont="1" applyFill="1" applyBorder="1" applyAlignment="1" applyProtection="1">
      <alignment vertical="center"/>
    </xf>
    <xf numFmtId="0" fontId="17" fillId="0" borderId="2" xfId="0" applyNumberFormat="1" applyFont="1" applyFill="1" applyBorder="1" applyAlignment="1" applyProtection="1">
      <alignment horizontal="left" vertical="center"/>
    </xf>
    <xf numFmtId="0" fontId="17" fillId="4" borderId="4" xfId="0" applyNumberFormat="1" applyFont="1" applyFill="1" applyBorder="1" applyAlignment="1" applyProtection="1">
      <alignment horizontal="left" vertical="center"/>
    </xf>
    <xf numFmtId="0" fontId="17" fillId="4" borderId="2" xfId="0" applyNumberFormat="1" applyFont="1" applyFill="1" applyBorder="1" applyAlignment="1" applyProtection="1">
      <alignment horizontal="left" vertical="center"/>
    </xf>
    <xf numFmtId="0" fontId="17" fillId="4" borderId="6" xfId="0" applyNumberFormat="1" applyFont="1" applyFill="1" applyBorder="1" applyAlignment="1" applyProtection="1">
      <alignment horizontal="left" vertical="center"/>
    </xf>
    <xf numFmtId="0" fontId="0" fillId="4" borderId="4" xfId="0" applyNumberFormat="1" applyFont="1" applyFill="1" applyBorder="1" applyAlignment="1" applyProtection="1">
      <alignment vertical="center"/>
    </xf>
    <xf numFmtId="0" fontId="0" fillId="4" borderId="1" xfId="0" applyNumberFormat="1" applyFont="1" applyFill="1" applyBorder="1" applyAlignment="1" applyProtection="1">
      <alignment vertical="center"/>
    </xf>
    <xf numFmtId="0" fontId="0" fillId="4" borderId="17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Border="1" applyAlignment="1" applyProtection="1">
      <alignment vertical="center"/>
    </xf>
    <xf numFmtId="0" fontId="0" fillId="4" borderId="22" xfId="0" applyNumberFormat="1" applyFont="1" applyFill="1" applyBorder="1" applyAlignment="1" applyProtection="1">
      <alignment vertical="center"/>
    </xf>
    <xf numFmtId="0" fontId="0" fillId="4" borderId="23" xfId="0" applyNumberFormat="1" applyFont="1" applyFill="1" applyBorder="1" applyAlignment="1" applyProtection="1">
      <alignment vertical="center"/>
    </xf>
    <xf numFmtId="0" fontId="17" fillId="0" borderId="23" xfId="0" applyNumberFormat="1" applyFont="1" applyFill="1" applyBorder="1" applyAlignment="1" applyProtection="1">
      <alignment horizontal="left" vertical="center"/>
    </xf>
    <xf numFmtId="0" fontId="13" fillId="3" borderId="24" xfId="1" applyNumberFormat="1" applyFont="1" applyFill="1" applyBorder="1" applyAlignment="1" applyProtection="1">
      <alignment vertical="center" shrinkToFit="1"/>
    </xf>
    <xf numFmtId="0" fontId="13" fillId="5" borderId="14" xfId="1" applyNumberFormat="1" applyFont="1" applyFill="1" applyBorder="1" applyAlignment="1" applyProtection="1">
      <alignment vertical="center" shrinkToFit="1"/>
    </xf>
    <xf numFmtId="0" fontId="13" fillId="5" borderId="13" xfId="1" applyNumberFormat="1" applyFont="1" applyFill="1" applyBorder="1" applyAlignment="1" applyProtection="1">
      <alignment vertical="center" shrinkToFi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vertical="center"/>
      <protection locked="0"/>
    </xf>
    <xf numFmtId="0" fontId="14" fillId="0" borderId="2" xfId="0" applyNumberFormat="1" applyFont="1" applyFill="1" applyBorder="1" applyAlignment="1" applyProtection="1">
      <alignment vertical="center"/>
      <protection locked="0"/>
    </xf>
    <xf numFmtId="0" fontId="14" fillId="0" borderId="23" xfId="0" applyNumberFormat="1" applyFont="1" applyFill="1" applyBorder="1" applyAlignment="1" applyProtection="1">
      <alignment vertical="center"/>
      <protection locked="0"/>
    </xf>
    <xf numFmtId="0" fontId="14" fillId="0" borderId="50" xfId="0" applyNumberFormat="1" applyFont="1" applyFill="1" applyBorder="1" applyAlignment="1" applyProtection="1">
      <alignment vertical="center"/>
      <protection locked="0"/>
    </xf>
    <xf numFmtId="0" fontId="3" fillId="4" borderId="9" xfId="0" applyNumberFormat="1" applyFont="1" applyFill="1" applyBorder="1" applyAlignment="1" applyProtection="1">
      <alignment vertical="center"/>
    </xf>
    <xf numFmtId="0" fontId="3" fillId="4" borderId="15" xfId="0" applyNumberFormat="1" applyFont="1" applyFill="1" applyBorder="1" applyAlignment="1" applyProtection="1">
      <alignment vertical="center"/>
    </xf>
    <xf numFmtId="0" fontId="3" fillId="4" borderId="5" xfId="0" applyNumberFormat="1" applyFont="1" applyFill="1" applyBorder="1" applyAlignment="1" applyProtection="1">
      <alignment vertical="center"/>
    </xf>
    <xf numFmtId="0" fontId="3" fillId="4" borderId="56" xfId="0" applyNumberFormat="1" applyFont="1" applyFill="1" applyBorder="1" applyAlignment="1" applyProtection="1">
      <alignment vertical="center"/>
    </xf>
    <xf numFmtId="0" fontId="3" fillId="4" borderId="51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3" fillId="3" borderId="80" xfId="0" applyNumberFormat="1" applyFont="1" applyFill="1" applyBorder="1" applyAlignment="1" applyProtection="1">
      <alignment horizontal="center" vertical="center" wrapText="1"/>
    </xf>
    <xf numFmtId="0" fontId="3" fillId="3" borderId="62" xfId="0" applyNumberFormat="1" applyFont="1" applyFill="1" applyBorder="1" applyAlignment="1" applyProtection="1">
      <alignment horizontal="center" vertical="center" wrapText="1"/>
    </xf>
    <xf numFmtId="0" fontId="35" fillId="0" borderId="79" xfId="0" applyNumberFormat="1" applyFont="1" applyFill="1" applyBorder="1" applyAlignment="1" applyProtection="1">
      <alignment horizontal="center" vertical="center"/>
      <protection locked="0"/>
    </xf>
    <xf numFmtId="0" fontId="14" fillId="0" borderId="63" xfId="0" applyNumberFormat="1" applyFont="1" applyFill="1" applyBorder="1" applyAlignment="1" applyProtection="1">
      <alignment horizontal="center" vertical="center"/>
      <protection locked="0"/>
    </xf>
    <xf numFmtId="0" fontId="14" fillId="0" borderId="62" xfId="0" applyNumberFormat="1" applyFont="1" applyFill="1" applyBorder="1" applyAlignment="1" applyProtection="1">
      <alignment horizontal="center" vertical="center"/>
      <protection locked="0"/>
    </xf>
    <xf numFmtId="0" fontId="0" fillId="3" borderId="33" xfId="0" applyNumberFormat="1" applyFont="1" applyFill="1" applyBorder="1" applyAlignment="1" applyProtection="1">
      <alignment horizontal="center" vertical="center"/>
    </xf>
    <xf numFmtId="0" fontId="3" fillId="3" borderId="27" xfId="0" applyNumberFormat="1" applyFont="1" applyFill="1" applyBorder="1" applyAlignment="1" applyProtection="1">
      <alignment horizontal="center" vertical="center"/>
    </xf>
    <xf numFmtId="0" fontId="3" fillId="3" borderId="77" xfId="0" applyNumberFormat="1" applyFont="1" applyFill="1" applyBorder="1" applyAlignment="1" applyProtection="1">
      <alignment horizontal="center" vertical="center"/>
    </xf>
    <xf numFmtId="0" fontId="0" fillId="3" borderId="27" xfId="0" applyNumberFormat="1" applyFont="1" applyFill="1" applyBorder="1" applyAlignment="1" applyProtection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25" xfId="0" applyNumberFormat="1" applyFont="1" applyFill="1" applyBorder="1" applyAlignment="1" applyProtection="1">
      <alignment horizontal="center" vertical="center"/>
    </xf>
    <xf numFmtId="0" fontId="3" fillId="3" borderId="30" xfId="0" applyNumberFormat="1" applyFont="1" applyFill="1" applyBorder="1" applyAlignment="1" applyProtection="1">
      <alignment horizontal="center" vertical="center"/>
    </xf>
    <xf numFmtId="0" fontId="26" fillId="0" borderId="29" xfId="0" applyNumberFormat="1" applyFont="1" applyFill="1" applyBorder="1" applyAlignment="1" applyProtection="1">
      <alignment horizontal="center" vertical="center"/>
      <protection locked="0"/>
    </xf>
    <xf numFmtId="0" fontId="14" fillId="0" borderId="6" xfId="0" applyNumberFormat="1" applyFont="1" applyFill="1" applyBorder="1" applyAlignment="1" applyProtection="1">
      <alignment horizontal="center" vertical="center"/>
      <protection locked="0"/>
    </xf>
    <xf numFmtId="0" fontId="14" fillId="0" borderId="30" xfId="0" applyNumberFormat="1" applyFont="1" applyFill="1" applyBorder="1" applyAlignment="1" applyProtection="1">
      <alignment horizontal="center" vertical="center"/>
      <protection locked="0"/>
    </xf>
    <xf numFmtId="0" fontId="3" fillId="6" borderId="29" xfId="0" applyNumberFormat="1" applyFont="1" applyFill="1" applyBorder="1" applyAlignment="1" applyProtection="1">
      <alignment horizontal="center" vertical="center"/>
      <protection locked="0"/>
    </xf>
    <xf numFmtId="0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6" borderId="30" xfId="0" applyNumberFormat="1" applyFont="1" applyFill="1" applyBorder="1" applyAlignment="1" applyProtection="1">
      <alignment horizontal="center" vertical="center"/>
      <protection locked="0"/>
    </xf>
    <xf numFmtId="0" fontId="0" fillId="0" borderId="32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NumberFormat="1" applyFont="1" applyFill="1" applyBorder="1" applyAlignment="1" applyProtection="1">
      <alignment horizontal="center" vertical="center"/>
      <protection locked="0"/>
    </xf>
    <xf numFmtId="0" fontId="0" fillId="6" borderId="14" xfId="0" applyNumberFormat="1" applyFont="1" applyFill="1" applyBorder="1" applyAlignment="1" applyProtection="1">
      <alignment horizontal="center" vertical="center"/>
      <protection locked="0"/>
    </xf>
    <xf numFmtId="0" fontId="0" fillId="6" borderId="32" xfId="0" applyNumberFormat="1" applyFont="1" applyFill="1" applyBorder="1" applyAlignment="1" applyProtection="1">
      <alignment horizontal="center" vertical="center"/>
      <protection locked="0"/>
    </xf>
    <xf numFmtId="0" fontId="0" fillId="3" borderId="45" xfId="0" applyNumberFormat="1" applyFont="1" applyFill="1" applyBorder="1" applyAlignment="1" applyProtection="1">
      <alignment horizontal="center" vertical="center" shrinkToFit="1"/>
    </xf>
    <xf numFmtId="0" fontId="3" fillId="3" borderId="72" xfId="0" applyNumberFormat="1" applyFont="1" applyFill="1" applyBorder="1" applyAlignment="1" applyProtection="1">
      <alignment horizontal="center" vertical="center" shrinkToFit="1"/>
    </xf>
    <xf numFmtId="0" fontId="14" fillId="0" borderId="74" xfId="0" applyNumberFormat="1" applyFont="1" applyFill="1" applyBorder="1" applyAlignment="1" applyProtection="1">
      <alignment horizontal="center" vertical="center"/>
      <protection locked="0"/>
    </xf>
    <xf numFmtId="0" fontId="14" fillId="0" borderId="75" xfId="0" applyNumberFormat="1" applyFont="1" applyFill="1" applyBorder="1" applyAlignment="1" applyProtection="1">
      <alignment horizontal="center" vertical="center"/>
      <protection locked="0"/>
    </xf>
    <xf numFmtId="0" fontId="14" fillId="0" borderId="72" xfId="0" applyNumberFormat="1" applyFont="1" applyFill="1" applyBorder="1" applyAlignment="1" applyProtection="1">
      <alignment horizontal="center" vertical="center"/>
      <protection locked="0"/>
    </xf>
    <xf numFmtId="0" fontId="0" fillId="3" borderId="32" xfId="0" applyNumberFormat="1" applyFont="1" applyFill="1" applyBorder="1" applyAlignment="1" applyProtection="1">
      <alignment horizontal="center" vertical="center" shrinkToFit="1"/>
    </xf>
    <xf numFmtId="0" fontId="3" fillId="3" borderId="34" xfId="0" applyNumberFormat="1" applyFont="1" applyFill="1" applyBorder="1" applyAlignment="1" applyProtection="1">
      <alignment horizontal="center" vertical="center" shrinkToFit="1"/>
    </xf>
    <xf numFmtId="0" fontId="3" fillId="3" borderId="76" xfId="0" applyNumberFormat="1" applyFont="1" applyFill="1" applyBorder="1" applyAlignment="1" applyProtection="1">
      <alignment horizontal="center" vertical="center" shrinkToFit="1"/>
    </xf>
    <xf numFmtId="0" fontId="0" fillId="3" borderId="14" xfId="0" applyNumberFormat="1" applyFont="1" applyFill="1" applyBorder="1" applyAlignment="1" applyProtection="1">
      <alignment horizontal="center" vertical="center"/>
    </xf>
    <xf numFmtId="0" fontId="0" fillId="3" borderId="32" xfId="0" applyNumberFormat="1" applyFont="1" applyFill="1" applyBorder="1" applyAlignment="1" applyProtection="1">
      <alignment horizontal="center" vertical="center"/>
    </xf>
    <xf numFmtId="0" fontId="0" fillId="3" borderId="46" xfId="0" applyNumberFormat="1" applyFont="1" applyFill="1" applyBorder="1" applyAlignment="1" applyProtection="1">
      <alignment horizontal="center" vertical="center" shrinkToFit="1"/>
    </xf>
    <xf numFmtId="0" fontId="3" fillId="3" borderId="73" xfId="0" applyNumberFormat="1" applyFont="1" applyFill="1" applyBorder="1" applyAlignment="1" applyProtection="1">
      <alignment horizontal="center" vertical="center" shrinkToFit="1"/>
    </xf>
    <xf numFmtId="0" fontId="14" fillId="5" borderId="29" xfId="0" applyNumberFormat="1" applyFont="1" applyFill="1" applyBorder="1" applyAlignment="1" applyProtection="1">
      <alignment horizontal="center" vertical="center"/>
      <protection locked="0"/>
    </xf>
    <xf numFmtId="0" fontId="14" fillId="5" borderId="6" xfId="0" applyNumberFormat="1" applyFont="1" applyFill="1" applyBorder="1" applyAlignment="1" applyProtection="1">
      <alignment horizontal="center" vertical="center"/>
      <protection locked="0"/>
    </xf>
    <xf numFmtId="0" fontId="14" fillId="5" borderId="30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5" xfId="0" applyNumberFormat="1" applyFont="1" applyFill="1" applyBorder="1" applyAlignment="1" applyProtection="1">
      <alignment horizontal="center" vertical="center" wrapText="1" shrinkToFit="1"/>
    </xf>
    <xf numFmtId="0" fontId="9" fillId="0" borderId="36" xfId="0" applyNumberFormat="1" applyFont="1" applyFill="1" applyBorder="1" applyAlignment="1" applyProtection="1">
      <alignment horizontal="center" vertical="center" shrinkToFit="1"/>
    </xf>
    <xf numFmtId="0" fontId="8" fillId="0" borderId="36" xfId="0" applyNumberFormat="1" applyFont="1" applyFill="1" applyBorder="1" applyAlignment="1" applyProtection="1">
      <alignment horizontal="center" vertical="center" wrapText="1" shrinkToFit="1"/>
    </xf>
    <xf numFmtId="0" fontId="9" fillId="0" borderId="70" xfId="0" applyNumberFormat="1" applyFont="1" applyFill="1" applyBorder="1" applyAlignment="1" applyProtection="1">
      <alignment horizontal="center" vertical="center" shrinkToFit="1"/>
    </xf>
    <xf numFmtId="0" fontId="5" fillId="3" borderId="14" xfId="0" applyNumberFormat="1" applyFont="1" applyFill="1" applyBorder="1" applyAlignment="1" applyProtection="1">
      <alignment horizontal="center" vertical="center"/>
    </xf>
    <xf numFmtId="0" fontId="0" fillId="3" borderId="34" xfId="0" applyNumberFormat="1" applyFont="1" applyFill="1" applyBorder="1" applyAlignment="1" applyProtection="1">
      <alignment horizontal="center" vertical="center"/>
    </xf>
    <xf numFmtId="0" fontId="0" fillId="3" borderId="31" xfId="0" applyNumberFormat="1" applyFont="1" applyFill="1" applyBorder="1" applyAlignment="1" applyProtection="1">
      <alignment horizontal="center" vertical="center"/>
    </xf>
    <xf numFmtId="0" fontId="34" fillId="0" borderId="78" xfId="0" applyNumberFormat="1" applyFont="1" applyFill="1" applyBorder="1" applyAlignment="1" applyProtection="1">
      <alignment horizontal="center" vertical="center"/>
      <protection locked="0"/>
    </xf>
    <xf numFmtId="0" fontId="3" fillId="0" borderId="67" xfId="0" applyNumberFormat="1" applyFont="1" applyFill="1" applyBorder="1" applyAlignment="1" applyProtection="1">
      <alignment horizontal="center" vertical="center"/>
      <protection locked="0"/>
    </xf>
    <xf numFmtId="0" fontId="34" fillId="0" borderId="67" xfId="0" applyNumberFormat="1" applyFont="1" applyFill="1" applyBorder="1" applyAlignment="1" applyProtection="1">
      <alignment horizontal="center" vertical="center"/>
      <protection locked="0"/>
    </xf>
    <xf numFmtId="0" fontId="3" fillId="0" borderId="68" xfId="0" applyNumberFormat="1" applyFont="1" applyFill="1" applyBorder="1" applyAlignment="1" applyProtection="1">
      <alignment horizontal="center" vertical="center"/>
      <protection locked="0"/>
    </xf>
    <xf numFmtId="0" fontId="17" fillId="0" borderId="4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49" fontId="17" fillId="0" borderId="1" xfId="0" applyNumberFormat="1" applyFont="1" applyFill="1" applyBorder="1" applyAlignment="1" applyProtection="1">
      <alignment horizontal="right" vertical="center"/>
      <protection locked="0"/>
    </xf>
    <xf numFmtId="49" fontId="17" fillId="0" borderId="1" xfId="0" applyNumberFormat="1" applyFont="1" applyFill="1" applyBorder="1" applyAlignment="1" applyProtection="1">
      <alignment horizontal="left" vertical="center"/>
      <protection locked="0"/>
    </xf>
    <xf numFmtId="49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1" xfId="0" applyNumberFormat="1" applyFont="1" applyFill="1" applyBorder="1" applyAlignment="1" applyProtection="1">
      <alignment horizontal="center" vertical="center"/>
      <protection locked="0"/>
    </xf>
    <xf numFmtId="0" fontId="3" fillId="0" borderId="42" xfId="0" applyNumberFormat="1" applyFont="1" applyFill="1" applyBorder="1" applyAlignment="1" applyProtection="1">
      <alignment horizontal="center" vertical="center"/>
      <protection locked="0"/>
    </xf>
    <xf numFmtId="0" fontId="0" fillId="0" borderId="42" xfId="0" applyNumberFormat="1" applyFont="1" applyFill="1" applyBorder="1" applyAlignment="1" applyProtection="1">
      <alignment horizontal="center" vertical="center"/>
      <protection locked="0"/>
    </xf>
    <xf numFmtId="0" fontId="3" fillId="0" borderId="69" xfId="0" applyNumberFormat="1" applyFont="1" applyFill="1" applyBorder="1" applyAlignment="1" applyProtection="1">
      <alignment horizontal="center" vertical="center"/>
      <protection locked="0"/>
    </xf>
    <xf numFmtId="0" fontId="22" fillId="0" borderId="29" xfId="0" applyNumberFormat="1" applyFont="1" applyFill="1" applyBorder="1" applyAlignment="1" applyProtection="1">
      <alignment horizontal="center" vertical="center"/>
      <protection locked="0"/>
    </xf>
    <xf numFmtId="0" fontId="22" fillId="0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29" xfId="0" applyNumberFormat="1" applyFont="1" applyFill="1" applyBorder="1" applyAlignment="1" applyProtection="1">
      <alignment horizontal="center" vertical="center"/>
      <protection locked="0"/>
    </xf>
    <xf numFmtId="49" fontId="17" fillId="0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30" xfId="0" applyNumberFormat="1" applyFont="1" applyFill="1" applyBorder="1" applyAlignment="1" applyProtection="1">
      <alignment horizontal="center" vertical="center"/>
      <protection locked="0"/>
    </xf>
    <xf numFmtId="49" fontId="17" fillId="0" borderId="2" xfId="0" applyNumberFormat="1" applyFont="1" applyFill="1" applyBorder="1" applyAlignment="1" applyProtection="1">
      <alignment horizontal="left" vertical="center"/>
      <protection locked="0"/>
    </xf>
    <xf numFmtId="0" fontId="22" fillId="0" borderId="30" xfId="0" applyNumberFormat="1" applyFont="1" applyFill="1" applyBorder="1" applyAlignment="1" applyProtection="1">
      <alignment horizontal="center" vertical="center"/>
      <protection locked="0"/>
    </xf>
    <xf numFmtId="0" fontId="17" fillId="4" borderId="1" xfId="0" applyNumberFormat="1" applyFont="1" applyFill="1" applyBorder="1" applyAlignment="1" applyProtection="1">
      <alignment horizontal="center" vertical="center"/>
    </xf>
    <xf numFmtId="0" fontId="17" fillId="4" borderId="2" xfId="0" applyNumberFormat="1" applyFont="1" applyFill="1" applyBorder="1" applyAlignment="1" applyProtection="1">
      <alignment horizontal="center" vertical="center"/>
    </xf>
    <xf numFmtId="49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22" fillId="4" borderId="17" xfId="0" applyNumberFormat="1" applyFont="1" applyFill="1" applyBorder="1" applyAlignment="1" applyProtection="1">
      <alignment horizontal="center" vertical="center"/>
    </xf>
    <xf numFmtId="0" fontId="22" fillId="4" borderId="0" xfId="0" applyNumberFormat="1" applyFont="1" applyFill="1" applyBorder="1" applyAlignment="1" applyProtection="1">
      <alignment horizontal="center" vertical="center"/>
    </xf>
    <xf numFmtId="0" fontId="22" fillId="4" borderId="37" xfId="0" applyNumberFormat="1" applyFont="1" applyFill="1" applyBorder="1" applyAlignment="1" applyProtection="1">
      <alignment horizontal="center" vertical="center"/>
    </xf>
    <xf numFmtId="49" fontId="17" fillId="4" borderId="29" xfId="0" applyNumberFormat="1" applyFont="1" applyFill="1" applyBorder="1" applyAlignment="1" applyProtection="1">
      <alignment horizontal="center" vertical="center"/>
      <protection locked="0"/>
    </xf>
    <xf numFmtId="49" fontId="17" fillId="4" borderId="6" xfId="0" applyNumberFormat="1" applyFont="1" applyFill="1" applyBorder="1" applyAlignment="1" applyProtection="1">
      <alignment horizontal="center" vertical="center"/>
      <protection locked="0"/>
    </xf>
    <xf numFmtId="49" fontId="17" fillId="4" borderId="30" xfId="0" applyNumberFormat="1" applyFont="1" applyFill="1" applyBorder="1" applyAlignment="1" applyProtection="1">
      <alignment horizontal="center" vertical="center"/>
      <protection locked="0"/>
    </xf>
    <xf numFmtId="0" fontId="0" fillId="3" borderId="43" xfId="0" applyNumberFormat="1" applyFont="1" applyFill="1" applyBorder="1" applyAlignment="1" applyProtection="1">
      <alignment horizontal="center" vertical="center"/>
    </xf>
    <xf numFmtId="0" fontId="3" fillId="3" borderId="44" xfId="0" applyNumberFormat="1" applyFont="1" applyFill="1" applyBorder="1" applyAlignment="1" applyProtection="1">
      <alignment horizontal="center" vertical="center"/>
    </xf>
    <xf numFmtId="0" fontId="0" fillId="3" borderId="44" xfId="0" applyNumberFormat="1" applyFont="1" applyFill="1" applyBorder="1" applyAlignment="1" applyProtection="1">
      <alignment horizontal="center" vertical="center"/>
    </xf>
    <xf numFmtId="0" fontId="3" fillId="3" borderId="71" xfId="0" applyNumberFormat="1" applyFont="1" applyFill="1" applyBorder="1" applyAlignment="1" applyProtection="1">
      <alignment horizontal="center" vertical="center"/>
    </xf>
    <xf numFmtId="0" fontId="0" fillId="3" borderId="41" xfId="0" applyNumberFormat="1" applyFont="1" applyFill="1" applyBorder="1" applyAlignment="1" applyProtection="1">
      <alignment horizontal="center" vertical="center"/>
    </xf>
    <xf numFmtId="0" fontId="3" fillId="3" borderId="42" xfId="0" applyNumberFormat="1" applyFont="1" applyFill="1" applyBorder="1" applyAlignment="1" applyProtection="1">
      <alignment horizontal="center" vertical="center"/>
    </xf>
    <xf numFmtId="0" fontId="0" fillId="3" borderId="42" xfId="0" applyNumberFormat="1" applyFont="1" applyFill="1" applyBorder="1" applyAlignment="1" applyProtection="1">
      <alignment horizontal="center" vertical="center"/>
    </xf>
    <xf numFmtId="0" fontId="3" fillId="3" borderId="69" xfId="0" applyNumberFormat="1" applyFont="1" applyFill="1" applyBorder="1" applyAlignment="1" applyProtection="1">
      <alignment horizontal="center" vertical="center"/>
    </xf>
    <xf numFmtId="0" fontId="0" fillId="3" borderId="26" xfId="0" applyNumberFormat="1" applyFont="1" applyFill="1" applyBorder="1" applyAlignment="1" applyProtection="1">
      <alignment horizontal="center" vertical="center"/>
    </xf>
    <xf numFmtId="0" fontId="0" fillId="3" borderId="28" xfId="0" applyNumberFormat="1" applyFont="1" applyFill="1" applyBorder="1" applyAlignment="1" applyProtection="1">
      <alignment horizontal="center" vertical="center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3" fillId="3" borderId="8" xfId="0" applyNumberFormat="1" applyFont="1" applyFill="1" applyBorder="1" applyAlignment="1" applyProtection="1">
      <alignment horizontal="center" vertical="center"/>
    </xf>
    <xf numFmtId="0" fontId="3" fillId="3" borderId="9" xfId="0" applyNumberFormat="1" applyFont="1" applyFill="1" applyBorder="1" applyAlignment="1" applyProtection="1">
      <alignment horizontal="center" vertical="center"/>
    </xf>
    <xf numFmtId="0" fontId="17" fillId="3" borderId="7" xfId="0" applyNumberFormat="1" applyFont="1" applyFill="1" applyBorder="1" applyAlignment="1" applyProtection="1">
      <alignment horizontal="center" vertical="center"/>
    </xf>
    <xf numFmtId="0" fontId="17" fillId="3" borderId="8" xfId="0" applyNumberFormat="1" applyFont="1" applyFill="1" applyBorder="1" applyAlignment="1" applyProtection="1">
      <alignment horizontal="center" vertical="center"/>
    </xf>
    <xf numFmtId="0" fontId="17" fillId="3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49" fontId="0" fillId="0" borderId="38" xfId="0" applyNumberFormat="1" applyFont="1" applyFill="1" applyBorder="1" applyAlignment="1" applyProtection="1">
      <alignment horizontal="left" vertical="top" wrapText="1"/>
      <protection locked="0"/>
    </xf>
    <xf numFmtId="49" fontId="3" fillId="0" borderId="39" xfId="0" applyNumberFormat="1" applyFont="1" applyFill="1" applyBorder="1" applyAlignment="1" applyProtection="1">
      <alignment horizontal="left" vertical="top" wrapText="1"/>
      <protection locked="0"/>
    </xf>
    <xf numFmtId="49" fontId="3" fillId="0" borderId="40" xfId="0" applyNumberFormat="1" applyFont="1" applyFill="1" applyBorder="1" applyAlignment="1" applyProtection="1">
      <alignment horizontal="left" vertical="top" wrapText="1"/>
      <protection locked="0"/>
    </xf>
    <xf numFmtId="0" fontId="21" fillId="5" borderId="10" xfId="0" applyNumberFormat="1" applyFont="1" applyFill="1" applyBorder="1" applyAlignment="1" applyProtection="1">
      <alignment horizontal="center" vertical="center"/>
    </xf>
    <xf numFmtId="0" fontId="21" fillId="5" borderId="11" xfId="0" applyNumberFormat="1" applyFont="1" applyFill="1" applyBorder="1" applyAlignment="1" applyProtection="1">
      <alignment horizontal="center" vertical="center"/>
    </xf>
    <xf numFmtId="0" fontId="21" fillId="5" borderId="12" xfId="0" applyNumberFormat="1" applyFont="1" applyFill="1" applyBorder="1" applyAlignment="1" applyProtection="1">
      <alignment horizontal="center" vertical="center"/>
    </xf>
    <xf numFmtId="0" fontId="0" fillId="3" borderId="47" xfId="0" applyNumberFormat="1" applyFont="1" applyFill="1" applyBorder="1" applyAlignment="1" applyProtection="1">
      <alignment horizontal="center" vertical="center" wrapText="1"/>
    </xf>
    <xf numFmtId="0" fontId="3" fillId="3" borderId="19" xfId="0" applyNumberFormat="1" applyFont="1" applyFill="1" applyBorder="1" applyAlignment="1" applyProtection="1">
      <alignment horizontal="center" vertical="center" wrapText="1"/>
    </xf>
    <xf numFmtId="0" fontId="3" fillId="3" borderId="65" xfId="0" applyNumberFormat="1" applyFont="1" applyFill="1" applyBorder="1" applyAlignment="1" applyProtection="1">
      <alignment horizontal="center" vertical="center"/>
    </xf>
    <xf numFmtId="0" fontId="3" fillId="3" borderId="19" xfId="0" applyNumberFormat="1" applyFont="1" applyFill="1" applyBorder="1" applyAlignment="1" applyProtection="1">
      <alignment horizontal="center" vertical="center"/>
    </xf>
    <xf numFmtId="0" fontId="3" fillId="3" borderId="66" xfId="0" applyNumberFormat="1" applyFont="1" applyFill="1" applyBorder="1" applyAlignment="1" applyProtection="1">
      <alignment horizontal="center" vertical="center"/>
    </xf>
    <xf numFmtId="0" fontId="3" fillId="3" borderId="7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/>
    </xf>
    <xf numFmtId="0" fontId="3" fillId="3" borderId="10" xfId="0" applyNumberFormat="1" applyFont="1" applyFill="1" applyBorder="1" applyAlignment="1" applyProtection="1">
      <alignment horizontal="center" vertical="center"/>
    </xf>
    <xf numFmtId="0" fontId="3" fillId="3" borderId="20" xfId="0" applyNumberFormat="1" applyFont="1" applyFill="1" applyBorder="1" applyAlignment="1" applyProtection="1">
      <alignment horizontal="center" vertical="center"/>
    </xf>
    <xf numFmtId="0" fontId="3" fillId="3" borderId="14" xfId="0" applyNumberFormat="1" applyFont="1" applyFill="1" applyBorder="1" applyAlignment="1" applyProtection="1">
      <alignment horizontal="center" vertical="center"/>
    </xf>
    <xf numFmtId="0" fontId="3" fillId="0" borderId="31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 applyProtection="1">
      <alignment horizontal="center" vertical="center"/>
      <protection locked="0"/>
    </xf>
    <xf numFmtId="0" fontId="3" fillId="0" borderId="64" xfId="0" applyNumberFormat="1" applyFont="1" applyFill="1" applyBorder="1" applyAlignment="1" applyProtection="1">
      <alignment horizontal="center" vertical="center"/>
      <protection locked="0"/>
    </xf>
    <xf numFmtId="0" fontId="3" fillId="7" borderId="31" xfId="0" applyNumberFormat="1" applyFont="1" applyFill="1" applyBorder="1" applyAlignment="1" applyProtection="1">
      <alignment horizontal="center" vertical="center"/>
      <protection locked="0"/>
    </xf>
    <xf numFmtId="0" fontId="3" fillId="7" borderId="20" xfId="0" applyNumberFormat="1" applyFont="1" applyFill="1" applyBorder="1" applyAlignment="1" applyProtection="1">
      <alignment horizontal="center" vertical="center"/>
      <protection locked="0"/>
    </xf>
    <xf numFmtId="0" fontId="3" fillId="7" borderId="64" xfId="0" applyNumberFormat="1" applyFont="1" applyFill="1" applyBorder="1" applyAlignment="1" applyProtection="1">
      <alignment horizontal="center" vertical="center"/>
      <protection locked="0"/>
    </xf>
    <xf numFmtId="0" fontId="3" fillId="0" borderId="61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</xf>
    <xf numFmtId="0" fontId="25" fillId="0" borderId="14" xfId="0" applyNumberFormat="1" applyFont="1" applyFill="1" applyBorder="1" applyAlignment="1" applyProtection="1">
      <alignment horizontal="center" vertical="center"/>
      <protection locked="0"/>
    </xf>
    <xf numFmtId="0" fontId="14" fillId="4" borderId="14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 wrapText="1"/>
    </xf>
    <xf numFmtId="0" fontId="14" fillId="5" borderId="14" xfId="0" applyNumberFormat="1" applyFont="1" applyFill="1" applyBorder="1" applyAlignment="1" applyProtection="1">
      <alignment horizontal="center" vertical="center"/>
    </xf>
    <xf numFmtId="0" fontId="3" fillId="3" borderId="11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22" xfId="0" applyNumberFormat="1" applyFont="1" applyFill="1" applyBorder="1" applyAlignment="1" applyProtection="1">
      <alignment horizontal="center" vertical="center"/>
      <protection locked="0"/>
    </xf>
    <xf numFmtId="0" fontId="14" fillId="0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NumberFormat="1" applyFont="1" applyFill="1" applyBorder="1" applyAlignment="1" applyProtection="1">
      <alignment horizontal="center" vertical="center"/>
    </xf>
    <xf numFmtId="0" fontId="3" fillId="3" borderId="21" xfId="0" applyNumberFormat="1" applyFont="1" applyFill="1" applyBorder="1" applyAlignment="1" applyProtection="1">
      <alignment horizontal="center" vertical="center"/>
    </xf>
    <xf numFmtId="0" fontId="3" fillId="3" borderId="15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9" xfId="0" applyNumberFormat="1" applyFont="1" applyFill="1" applyBorder="1" applyAlignment="1" applyProtection="1">
      <alignment horizontal="center" vertical="center"/>
      <protection locked="0"/>
    </xf>
    <xf numFmtId="0" fontId="3" fillId="0" borderId="3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181" fontId="3" fillId="0" borderId="48" xfId="0" applyNumberFormat="1" applyFont="1" applyFill="1" applyBorder="1" applyAlignment="1" applyProtection="1">
      <alignment horizontal="center" vertical="center"/>
      <protection locked="0"/>
    </xf>
    <xf numFmtId="181" fontId="3" fillId="0" borderId="1" xfId="0" applyNumberFormat="1" applyFont="1" applyFill="1" applyBorder="1" applyAlignment="1" applyProtection="1">
      <alignment horizontal="center" vertical="center"/>
      <protection locked="0"/>
    </xf>
    <xf numFmtId="181" fontId="3" fillId="0" borderId="5" xfId="0" applyNumberFormat="1" applyFont="1" applyFill="1" applyBorder="1" applyAlignment="1" applyProtection="1">
      <alignment horizontal="center" vertical="center"/>
      <protection locked="0"/>
    </xf>
    <xf numFmtId="181" fontId="3" fillId="0" borderId="49" xfId="0" applyNumberFormat="1" applyFont="1" applyFill="1" applyBorder="1" applyAlignment="1" applyProtection="1">
      <alignment horizontal="center" vertical="center"/>
      <protection locked="0"/>
    </xf>
    <xf numFmtId="181" fontId="3" fillId="0" borderId="23" xfId="0" applyNumberFormat="1" applyFont="1" applyFill="1" applyBorder="1" applyAlignment="1" applyProtection="1">
      <alignment horizontal="center" vertical="center"/>
      <protection locked="0"/>
    </xf>
    <xf numFmtId="181" fontId="3" fillId="0" borderId="51" xfId="0" applyNumberFormat="1" applyFont="1" applyFill="1" applyBorder="1" applyAlignment="1" applyProtection="1">
      <alignment horizontal="center" vertical="center"/>
      <protection locked="0"/>
    </xf>
    <xf numFmtId="0" fontId="3" fillId="0" borderId="48" xfId="0" applyNumberFormat="1" applyFont="1" applyFill="1" applyBorder="1" applyAlignment="1" applyProtection="1">
      <alignment horizontal="center" vertical="center"/>
      <protection locked="0"/>
    </xf>
    <xf numFmtId="0" fontId="3" fillId="0" borderId="49" xfId="0" applyNumberFormat="1" applyFont="1" applyFill="1" applyBorder="1" applyAlignment="1" applyProtection="1">
      <alignment horizontal="center" vertical="center"/>
      <protection locked="0"/>
    </xf>
    <xf numFmtId="0" fontId="3" fillId="0" borderId="23" xfId="0" applyNumberFormat="1" applyFont="1" applyFill="1" applyBorder="1" applyAlignment="1" applyProtection="1">
      <alignment horizontal="center" vertical="center"/>
      <protection locked="0"/>
    </xf>
    <xf numFmtId="0" fontId="3" fillId="0" borderId="5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right" vertical="center" shrinkToFit="1"/>
    </xf>
    <xf numFmtId="0" fontId="9" fillId="0" borderId="30" xfId="0" applyNumberFormat="1" applyFont="1" applyFill="1" applyBorder="1" applyAlignment="1" applyProtection="1">
      <alignment horizontal="right" vertical="center" shrinkToFit="1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26" fillId="0" borderId="2" xfId="0" applyNumberFormat="1" applyFont="1" applyFill="1" applyBorder="1" applyAlignment="1" applyProtection="1">
      <alignment horizontal="center" vertical="center"/>
    </xf>
    <xf numFmtId="0" fontId="14" fillId="0" borderId="30" xfId="0" applyNumberFormat="1" applyFont="1" applyFill="1" applyBorder="1" applyAlignment="1" applyProtection="1">
      <alignment horizontal="center" vertical="center"/>
    </xf>
    <xf numFmtId="0" fontId="14" fillId="0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29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29" xfId="0" applyNumberFormat="1" applyFont="1" applyFill="1" applyBorder="1" applyAlignment="1" applyProtection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/>
    </xf>
    <xf numFmtId="0" fontId="14" fillId="0" borderId="17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10" fillId="0" borderId="52" xfId="0" applyNumberFormat="1" applyFont="1" applyFill="1" applyBorder="1" applyAlignment="1" applyProtection="1">
      <alignment horizontal="center" vertical="center"/>
    </xf>
    <xf numFmtId="0" fontId="10" fillId="0" borderId="53" xfId="0" applyNumberFormat="1" applyFont="1" applyFill="1" applyBorder="1" applyAlignment="1" applyProtection="1">
      <alignment horizontal="center" vertical="center"/>
    </xf>
    <xf numFmtId="0" fontId="17" fillId="0" borderId="53" xfId="0" applyNumberFormat="1" applyFont="1" applyFill="1" applyBorder="1" applyAlignment="1" applyProtection="1">
      <alignment horizontal="center" vertical="center"/>
    </xf>
    <xf numFmtId="0" fontId="17" fillId="0" borderId="54" xfId="0" applyNumberFormat="1" applyFont="1" applyFill="1" applyBorder="1" applyAlignment="1" applyProtection="1">
      <alignment horizontal="center" vertical="center"/>
    </xf>
    <xf numFmtId="0" fontId="17" fillId="0" borderId="52" xfId="0" applyNumberFormat="1" applyFont="1" applyFill="1" applyBorder="1" applyAlignment="1" applyProtection="1">
      <alignment horizontal="left" vertical="center"/>
    </xf>
    <xf numFmtId="0" fontId="17" fillId="0" borderId="53" xfId="0" applyNumberFormat="1" applyFont="1" applyFill="1" applyBorder="1" applyAlignment="1" applyProtection="1">
      <alignment horizontal="left" vertical="center"/>
    </xf>
    <xf numFmtId="0" fontId="17" fillId="0" borderId="54" xfId="0" applyNumberFormat="1" applyFont="1" applyFill="1" applyBorder="1" applyAlignment="1" applyProtection="1">
      <alignment horizontal="left" vertical="center"/>
    </xf>
    <xf numFmtId="0" fontId="32" fillId="0" borderId="29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17" fillId="0" borderId="14" xfId="0" applyNumberFormat="1" applyFont="1" applyFill="1" applyBorder="1" applyAlignment="1" applyProtection="1">
      <alignment horizontal="center" vertical="center"/>
    </xf>
    <xf numFmtId="0" fontId="17" fillId="0" borderId="15" xfId="0" applyNumberFormat="1" applyFont="1" applyFill="1" applyBorder="1" applyAlignment="1" applyProtection="1">
      <alignment horizontal="center" vertical="center"/>
    </xf>
    <xf numFmtId="0" fontId="17" fillId="0" borderId="13" xfId="0" applyNumberFormat="1" applyFont="1" applyFill="1" applyBorder="1" applyAlignment="1" applyProtection="1">
      <alignment horizontal="center" vertical="center"/>
    </xf>
    <xf numFmtId="0" fontId="30" fillId="0" borderId="14" xfId="0" applyNumberFormat="1" applyFont="1" applyFill="1" applyBorder="1" applyAlignment="1" applyProtection="1">
      <alignment horizontal="center" vertical="center"/>
    </xf>
    <xf numFmtId="0" fontId="30" fillId="0" borderId="15" xfId="0" applyNumberFormat="1" applyFont="1" applyFill="1" applyBorder="1" applyAlignment="1" applyProtection="1">
      <alignment horizontal="center" vertical="center"/>
    </xf>
    <xf numFmtId="0" fontId="10" fillId="0" borderId="48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17" fillId="0" borderId="25" xfId="0" applyNumberFormat="1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7" fillId="0" borderId="30" xfId="0" applyNumberFormat="1" applyFont="1" applyFill="1" applyBorder="1" applyAlignment="1" applyProtection="1">
      <alignment horizontal="center" vertical="center"/>
    </xf>
    <xf numFmtId="0" fontId="15" fillId="0" borderId="29" xfId="0" applyNumberFormat="1" applyFont="1" applyFill="1" applyBorder="1" applyAlignment="1" applyProtection="1">
      <alignment horizontal="center" vertical="center"/>
    </xf>
    <xf numFmtId="0" fontId="15" fillId="0" borderId="6" xfId="0" applyNumberFormat="1" applyFont="1" applyFill="1" applyBorder="1" applyAlignment="1" applyProtection="1">
      <alignment horizontal="center" vertical="center"/>
    </xf>
    <xf numFmtId="0" fontId="15" fillId="0" borderId="30" xfId="0" applyNumberFormat="1" applyFont="1" applyFill="1" applyBorder="1" applyAlignment="1" applyProtection="1">
      <alignment horizontal="center" vertical="center"/>
    </xf>
    <xf numFmtId="0" fontId="22" fillId="0" borderId="29" xfId="0" applyNumberFormat="1" applyFont="1" applyFill="1" applyBorder="1" applyAlignment="1" applyProtection="1">
      <alignment horizontal="center" vertical="center"/>
    </xf>
    <xf numFmtId="0" fontId="22" fillId="0" borderId="6" xfId="0" applyNumberFormat="1" applyFont="1" applyFill="1" applyBorder="1" applyAlignment="1" applyProtection="1">
      <alignment horizontal="center" vertical="center"/>
    </xf>
    <xf numFmtId="0" fontId="22" fillId="0" borderId="30" xfId="0" applyNumberFormat="1" applyFont="1" applyFill="1" applyBorder="1" applyAlignment="1" applyProtection="1">
      <alignment horizontal="center" vertical="center"/>
    </xf>
    <xf numFmtId="0" fontId="17" fillId="0" borderId="29" xfId="0" applyNumberFormat="1" applyFont="1" applyFill="1" applyBorder="1" applyAlignment="1" applyProtection="1">
      <alignment horizontal="center" vertical="center"/>
    </xf>
    <xf numFmtId="0" fontId="17" fillId="0" borderId="3" xfId="0" applyNumberFormat="1" applyFont="1" applyFill="1" applyBorder="1" applyAlignment="1" applyProtection="1">
      <alignment horizontal="center" vertical="center"/>
    </xf>
    <xf numFmtId="0" fontId="17" fillId="0" borderId="49" xfId="0" applyNumberFormat="1" applyFont="1" applyFill="1" applyBorder="1" applyAlignment="1" applyProtection="1">
      <alignment horizontal="center" vertical="center"/>
    </xf>
    <xf numFmtId="0" fontId="17" fillId="0" borderId="23" xfId="0" applyNumberFormat="1" applyFont="1" applyFill="1" applyBorder="1" applyAlignment="1" applyProtection="1">
      <alignment horizontal="center" vertical="center"/>
    </xf>
    <xf numFmtId="0" fontId="17" fillId="0" borderId="50" xfId="0" applyNumberFormat="1" applyFont="1" applyFill="1" applyBorder="1" applyAlignment="1" applyProtection="1">
      <alignment horizontal="center" vertical="center"/>
    </xf>
    <xf numFmtId="0" fontId="15" fillId="0" borderId="22" xfId="0" applyNumberFormat="1" applyFont="1" applyFill="1" applyBorder="1" applyAlignment="1" applyProtection="1">
      <alignment horizontal="center" vertical="center"/>
    </xf>
    <xf numFmtId="0" fontId="15" fillId="0" borderId="23" xfId="0" applyNumberFormat="1" applyFont="1" applyFill="1" applyBorder="1" applyAlignment="1" applyProtection="1">
      <alignment horizontal="center" vertical="center"/>
    </xf>
    <xf numFmtId="0" fontId="15" fillId="0" borderId="50" xfId="0" applyNumberFormat="1" applyFont="1" applyFill="1" applyBorder="1" applyAlignment="1" applyProtection="1">
      <alignment horizontal="center" vertical="center"/>
    </xf>
    <xf numFmtId="0" fontId="22" fillId="0" borderId="22" xfId="0" applyNumberFormat="1" applyFont="1" applyFill="1" applyBorder="1" applyAlignment="1" applyProtection="1">
      <alignment horizontal="center" vertical="center"/>
    </xf>
    <xf numFmtId="0" fontId="22" fillId="0" borderId="23" xfId="0" applyNumberFormat="1" applyFont="1" applyFill="1" applyBorder="1" applyAlignment="1" applyProtection="1">
      <alignment horizontal="center" vertical="center"/>
    </xf>
    <xf numFmtId="0" fontId="22" fillId="0" borderId="50" xfId="0" applyNumberFormat="1" applyFont="1" applyFill="1" applyBorder="1" applyAlignment="1" applyProtection="1">
      <alignment horizontal="center" vertical="center"/>
    </xf>
    <xf numFmtId="0" fontId="17" fillId="0" borderId="22" xfId="0" applyNumberFormat="1" applyFont="1" applyFill="1" applyBorder="1" applyAlignment="1" applyProtection="1">
      <alignment horizontal="center" vertical="center"/>
    </xf>
    <xf numFmtId="0" fontId="17" fillId="0" borderId="51" xfId="0" applyNumberFormat="1" applyFont="1" applyFill="1" applyBorder="1" applyAlignment="1" applyProtection="1">
      <alignment horizontal="center" vertical="center"/>
    </xf>
    <xf numFmtId="0" fontId="17" fillId="0" borderId="7" xfId="0" applyNumberFormat="1" applyFont="1" applyFill="1" applyBorder="1" applyAlignment="1" applyProtection="1">
      <alignment horizontal="center" vertical="center"/>
    </xf>
    <xf numFmtId="0" fontId="17" fillId="0" borderId="8" xfId="0" applyNumberFormat="1" applyFont="1" applyFill="1" applyBorder="1" applyAlignment="1" applyProtection="1">
      <alignment horizontal="center" vertical="center"/>
    </xf>
    <xf numFmtId="0" fontId="17" fillId="0" borderId="9" xfId="0" applyNumberFormat="1" applyFont="1" applyFill="1" applyBorder="1" applyAlignment="1" applyProtection="1">
      <alignment horizontal="center" vertical="center"/>
    </xf>
    <xf numFmtId="0" fontId="17" fillId="0" borderId="55" xfId="0" applyNumberFormat="1" applyFont="1" applyFill="1" applyBorder="1" applyAlignment="1" applyProtection="1">
      <alignment horizontal="center" vertical="center" wrapText="1"/>
    </xf>
    <xf numFmtId="0" fontId="17" fillId="0" borderId="56" xfId="0" applyNumberFormat="1" applyFont="1" applyFill="1" applyBorder="1" applyAlignment="1" applyProtection="1">
      <alignment horizontal="center" vertical="center" wrapText="1"/>
    </xf>
    <xf numFmtId="0" fontId="17" fillId="0" borderId="52" xfId="0" applyNumberFormat="1" applyFont="1" applyFill="1" applyBorder="1" applyAlignment="1" applyProtection="1">
      <alignment horizontal="center" vertical="center" wrapText="1"/>
    </xf>
    <xf numFmtId="0" fontId="17" fillId="0" borderId="53" xfId="0" applyNumberFormat="1" applyFont="1" applyFill="1" applyBorder="1" applyAlignment="1" applyProtection="1">
      <alignment horizontal="center" vertical="center" wrapText="1"/>
    </xf>
    <xf numFmtId="0" fontId="17" fillId="0" borderId="54" xfId="0" applyNumberFormat="1" applyFont="1" applyFill="1" applyBorder="1" applyAlignment="1" applyProtection="1">
      <alignment horizontal="center" vertical="center" wrapText="1"/>
    </xf>
    <xf numFmtId="0" fontId="17" fillId="0" borderId="17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37" xfId="0" applyNumberFormat="1" applyFont="1" applyFill="1" applyBorder="1" applyAlignment="1" applyProtection="1">
      <alignment horizontal="center" vertical="center" wrapText="1"/>
    </xf>
    <xf numFmtId="0" fontId="17" fillId="0" borderId="29" xfId="0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30" xfId="0" applyNumberFormat="1" applyFont="1" applyFill="1" applyBorder="1" applyAlignment="1" applyProtection="1">
      <alignment horizontal="center" vertical="center" wrapText="1"/>
    </xf>
    <xf numFmtId="0" fontId="17" fillId="0" borderId="52" xfId="0" applyNumberFormat="1" applyFont="1" applyFill="1" applyBorder="1" applyAlignment="1" applyProtection="1">
      <alignment horizontal="center" vertical="center"/>
    </xf>
    <xf numFmtId="0" fontId="17" fillId="0" borderId="17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7" fillId="0" borderId="37" xfId="0" applyNumberFormat="1" applyFont="1" applyFill="1" applyBorder="1" applyAlignment="1" applyProtection="1">
      <alignment horizontal="center" vertical="center"/>
    </xf>
    <xf numFmtId="0" fontId="32" fillId="0" borderId="52" xfId="0" applyNumberFormat="1" applyFont="1" applyFill="1" applyBorder="1" applyAlignment="1" applyProtection="1">
      <alignment horizontal="center" vertical="center"/>
    </xf>
    <xf numFmtId="0" fontId="32" fillId="0" borderId="53" xfId="0" applyNumberFormat="1" applyFont="1" applyFill="1" applyBorder="1" applyAlignment="1" applyProtection="1">
      <alignment horizontal="center" vertical="center"/>
    </xf>
    <xf numFmtId="0" fontId="32" fillId="0" borderId="17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7" xfId="0" applyNumberFormat="1" applyFont="1" applyFill="1" applyBorder="1" applyAlignment="1" applyProtection="1">
      <alignment horizontal="center"/>
    </xf>
    <xf numFmtId="0" fontId="10" fillId="0" borderId="6" xfId="0" applyNumberFormat="1" applyFont="1" applyFill="1" applyBorder="1" applyAlignment="1" applyProtection="1">
      <alignment horizontal="center"/>
    </xf>
    <xf numFmtId="0" fontId="10" fillId="0" borderId="30" xfId="0" applyNumberFormat="1" applyFont="1" applyFill="1" applyBorder="1" applyAlignment="1" applyProtection="1">
      <alignment horizontal="center"/>
    </xf>
    <xf numFmtId="0" fontId="22" fillId="0" borderId="17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52" xfId="0" applyNumberFormat="1" applyFont="1" applyFill="1" applyBorder="1" applyAlignment="1" applyProtection="1">
      <alignment horizontal="center" vertical="center" wrapText="1"/>
    </xf>
    <xf numFmtId="0" fontId="22" fillId="0" borderId="53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29" xfId="0" applyNumberFormat="1" applyFont="1" applyFill="1" applyBorder="1" applyAlignment="1" applyProtection="1">
      <alignment horizontal="center" vertical="center" wrapText="1"/>
    </xf>
    <xf numFmtId="0" fontId="22" fillId="0" borderId="6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15" fillId="0" borderId="17" xfId="0" applyNumberFormat="1" applyFont="1" applyFill="1" applyBorder="1" applyAlignment="1" applyProtection="1">
      <alignment horizontal="center" vertical="center"/>
    </xf>
    <xf numFmtId="0" fontId="15" fillId="0" borderId="37" xfId="0" applyNumberFormat="1" applyFont="1" applyFill="1" applyBorder="1" applyAlignment="1" applyProtection="1">
      <alignment horizontal="center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2" xfId="0" applyNumberFormat="1" applyFont="1" applyFill="1" applyBorder="1" applyAlignment="1" applyProtection="1">
      <alignment horizontal="center" vertical="center"/>
    </xf>
    <xf numFmtId="0" fontId="31" fillId="0" borderId="17" xfId="0" applyNumberFormat="1" applyFont="1" applyFill="1" applyBorder="1" applyAlignment="1" applyProtection="1">
      <alignment horizontal="center" vertical="center"/>
    </xf>
    <xf numFmtId="0" fontId="31" fillId="0" borderId="0" xfId="0" applyNumberFormat="1" applyFont="1" applyFill="1" applyBorder="1" applyAlignment="1" applyProtection="1">
      <alignment horizontal="center" vertical="center"/>
    </xf>
    <xf numFmtId="0" fontId="31" fillId="0" borderId="37" xfId="0" applyNumberFormat="1" applyFont="1" applyFill="1" applyBorder="1" applyAlignment="1" applyProtection="1">
      <alignment horizontal="center" vertical="center"/>
    </xf>
    <xf numFmtId="0" fontId="31" fillId="0" borderId="29" xfId="0" applyNumberFormat="1" applyFont="1" applyFill="1" applyBorder="1" applyAlignment="1" applyProtection="1">
      <alignment horizontal="center" vertical="center"/>
    </xf>
    <xf numFmtId="0" fontId="31" fillId="0" borderId="6" xfId="0" applyNumberFormat="1" applyFont="1" applyFill="1" applyBorder="1" applyAlignment="1" applyProtection="1">
      <alignment horizontal="center" vertical="center"/>
    </xf>
    <xf numFmtId="0" fontId="31" fillId="0" borderId="30" xfId="0" applyNumberFormat="1" applyFont="1" applyFill="1" applyBorder="1" applyAlignment="1" applyProtection="1">
      <alignment horizontal="center" vertical="center"/>
    </xf>
    <xf numFmtId="0" fontId="17" fillId="0" borderId="57" xfId="0" applyNumberFormat="1" applyFont="1" applyFill="1" applyBorder="1" applyAlignment="1" applyProtection="1">
      <alignment horizontal="center" vertical="center" wrapText="1"/>
    </xf>
    <xf numFmtId="0" fontId="17" fillId="0" borderId="58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30" fillId="0" borderId="17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horizontal="center" vertical="center"/>
    </xf>
    <xf numFmtId="0" fontId="30" fillId="0" borderId="37" xfId="0" applyNumberFormat="1" applyFont="1" applyFill="1" applyBorder="1" applyAlignment="1" applyProtection="1">
      <alignment horizontal="center" vertical="center"/>
    </xf>
    <xf numFmtId="0" fontId="30" fillId="0" borderId="29" xfId="0" applyNumberFormat="1" applyFont="1" applyFill="1" applyBorder="1" applyAlignment="1" applyProtection="1">
      <alignment horizontal="center" vertical="center"/>
    </xf>
    <xf numFmtId="0" fontId="30" fillId="0" borderId="6" xfId="0" applyNumberFormat="1" applyFont="1" applyFill="1" applyBorder="1" applyAlignment="1" applyProtection="1">
      <alignment horizontal="center" vertical="center"/>
    </xf>
    <xf numFmtId="0" fontId="30" fillId="0" borderId="30" xfId="0" applyNumberFormat="1" applyFont="1" applyFill="1" applyBorder="1" applyAlignment="1" applyProtection="1">
      <alignment horizontal="center" vertical="center"/>
    </xf>
    <xf numFmtId="0" fontId="29" fillId="0" borderId="4" xfId="0" applyNumberFormat="1" applyFont="1" applyFill="1" applyBorder="1" applyAlignment="1" applyProtection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center"/>
    </xf>
    <xf numFmtId="0" fontId="29" fillId="0" borderId="2" xfId="0" applyNumberFormat="1" applyFont="1" applyFill="1" applyBorder="1" applyAlignment="1" applyProtection="1">
      <alignment horizontal="center" vertical="center"/>
    </xf>
    <xf numFmtId="0" fontId="29" fillId="0" borderId="29" xfId="0" applyNumberFormat="1" applyFont="1" applyFill="1" applyBorder="1" applyAlignment="1" applyProtection="1">
      <alignment horizontal="center" vertical="center"/>
    </xf>
    <xf numFmtId="0" fontId="29" fillId="0" borderId="6" xfId="0" applyNumberFormat="1" applyFont="1" applyFill="1" applyBorder="1" applyAlignment="1" applyProtection="1">
      <alignment horizontal="center" vertical="center"/>
    </xf>
    <xf numFmtId="0" fontId="29" fillId="0" borderId="30" xfId="0" applyNumberFormat="1" applyFont="1" applyFill="1" applyBorder="1" applyAlignment="1" applyProtection="1">
      <alignment horizontal="center" vertical="center"/>
    </xf>
    <xf numFmtId="0" fontId="17" fillId="0" borderId="23" xfId="0" applyNumberFormat="1" applyFont="1" applyFill="1" applyBorder="1" applyAlignment="1" applyProtection="1">
      <alignment horizontal="center" vertical="center" wrapText="1"/>
    </xf>
    <xf numFmtId="0" fontId="29" fillId="0" borderId="22" xfId="0" applyNumberFormat="1" applyFont="1" applyFill="1" applyBorder="1" applyAlignment="1" applyProtection="1">
      <alignment horizontal="center" vertical="center"/>
    </xf>
    <xf numFmtId="0" fontId="29" fillId="0" borderId="23" xfId="0" applyNumberFormat="1" applyFont="1" applyFill="1" applyBorder="1" applyAlignment="1" applyProtection="1">
      <alignment horizontal="center" vertical="center"/>
    </xf>
    <xf numFmtId="0" fontId="29" fillId="0" borderId="50" xfId="0" applyNumberFormat="1" applyFont="1" applyFill="1" applyBorder="1" applyAlignment="1" applyProtection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7" fillId="0" borderId="2" xfId="0" applyNumberFormat="1" applyFont="1" applyFill="1" applyBorder="1" applyAlignment="1" applyProtection="1">
      <alignment horizontal="center" vertical="center"/>
    </xf>
    <xf numFmtId="0" fontId="27" fillId="0" borderId="29" xfId="0" applyNumberFormat="1" applyFont="1" applyFill="1" applyBorder="1" applyAlignment="1" applyProtection="1">
      <alignment horizontal="center" vertical="center"/>
    </xf>
    <xf numFmtId="0" fontId="27" fillId="0" borderId="6" xfId="0" applyNumberFormat="1" applyFont="1" applyFill="1" applyBorder="1" applyAlignment="1" applyProtection="1">
      <alignment horizontal="center" vertical="center"/>
    </xf>
    <xf numFmtId="0" fontId="27" fillId="0" borderId="30" xfId="0" applyNumberFormat="1" applyFont="1" applyFill="1" applyBorder="1" applyAlignment="1" applyProtection="1">
      <alignment horizontal="center" vertical="center"/>
    </xf>
    <xf numFmtId="0" fontId="27" fillId="0" borderId="5" xfId="0" applyNumberFormat="1" applyFont="1" applyFill="1" applyBorder="1" applyAlignment="1" applyProtection="1">
      <alignment horizontal="center" vertical="center"/>
    </xf>
    <xf numFmtId="0" fontId="27" fillId="0" borderId="3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29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30" xfId="0" applyNumberFormat="1" applyFont="1" applyFill="1" applyBorder="1" applyAlignment="1" applyProtection="1">
      <alignment horizontal="center" vertical="center" wrapText="1"/>
    </xf>
    <xf numFmtId="0" fontId="18" fillId="0" borderId="4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center"/>
    </xf>
    <xf numFmtId="0" fontId="18" fillId="0" borderId="29" xfId="0" applyNumberFormat="1" applyFont="1" applyFill="1" applyBorder="1" applyAlignment="1" applyProtection="1">
      <alignment horizontal="center" vertical="center"/>
    </xf>
    <xf numFmtId="0" fontId="18" fillId="0" borderId="6" xfId="0" applyNumberFormat="1" applyFont="1" applyFill="1" applyBorder="1" applyAlignment="1" applyProtection="1">
      <alignment horizontal="center" vertical="center"/>
    </xf>
    <xf numFmtId="0" fontId="18" fillId="0" borderId="30" xfId="0" applyNumberFormat="1" applyFont="1" applyFill="1" applyBorder="1" applyAlignment="1" applyProtection="1">
      <alignment horizontal="center" vertical="center"/>
    </xf>
    <xf numFmtId="0" fontId="28" fillId="0" borderId="48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2" xfId="0" applyNumberFormat="1" applyFont="1" applyFill="1" applyBorder="1" applyAlignment="1" applyProtection="1">
      <alignment horizontal="center" vertical="center"/>
    </xf>
    <xf numFmtId="0" fontId="28" fillId="0" borderId="25" xfId="0" applyNumberFormat="1" applyFont="1" applyFill="1" applyBorder="1" applyAlignment="1" applyProtection="1">
      <alignment horizontal="center" vertical="center"/>
    </xf>
    <xf numFmtId="0" fontId="28" fillId="0" borderId="6" xfId="0" applyNumberFormat="1" applyFont="1" applyFill="1" applyBorder="1" applyAlignment="1" applyProtection="1">
      <alignment horizontal="center" vertical="center"/>
    </xf>
    <xf numFmtId="0" fontId="28" fillId="0" borderId="30" xfId="0" applyNumberFormat="1" applyFont="1" applyFill="1" applyBorder="1" applyAlignment="1" applyProtection="1">
      <alignment horizontal="center" vertical="center"/>
    </xf>
    <xf numFmtId="0" fontId="28" fillId="0" borderId="49" xfId="0" applyNumberFormat="1" applyFont="1" applyFill="1" applyBorder="1" applyAlignment="1" applyProtection="1">
      <alignment horizontal="center" vertical="center"/>
    </xf>
    <xf numFmtId="0" fontId="28" fillId="0" borderId="23" xfId="0" applyNumberFormat="1" applyFont="1" applyFill="1" applyBorder="1" applyAlignment="1" applyProtection="1">
      <alignment horizontal="center" vertical="center"/>
    </xf>
    <xf numFmtId="0" fontId="28" fillId="0" borderId="50" xfId="0" applyNumberFormat="1" applyFont="1" applyFill="1" applyBorder="1" applyAlignment="1" applyProtection="1">
      <alignment horizontal="center" vertical="center"/>
    </xf>
    <xf numFmtId="0" fontId="15" fillId="0" borderId="22" xfId="0" applyNumberFormat="1" applyFont="1" applyFill="1" applyBorder="1" applyAlignment="1" applyProtection="1">
      <alignment horizontal="center" vertical="center" wrapText="1"/>
    </xf>
    <xf numFmtId="0" fontId="15" fillId="0" borderId="23" xfId="0" applyNumberFormat="1" applyFont="1" applyFill="1" applyBorder="1" applyAlignment="1" applyProtection="1">
      <alignment horizontal="center" vertical="center" wrapText="1"/>
    </xf>
    <xf numFmtId="0" fontId="15" fillId="0" borderId="50" xfId="0" applyNumberFormat="1" applyFont="1" applyFill="1" applyBorder="1" applyAlignment="1" applyProtection="1">
      <alignment horizontal="center" vertical="center" wrapText="1"/>
    </xf>
    <xf numFmtId="0" fontId="27" fillId="0" borderId="22" xfId="0" applyNumberFormat="1" applyFont="1" applyFill="1" applyBorder="1" applyAlignment="1" applyProtection="1">
      <alignment horizontal="center" vertical="center"/>
    </xf>
    <xf numFmtId="0" fontId="27" fillId="0" borderId="23" xfId="0" applyNumberFormat="1" applyFont="1" applyFill="1" applyBorder="1" applyAlignment="1" applyProtection="1">
      <alignment horizontal="center" vertical="center"/>
    </xf>
    <xf numFmtId="0" fontId="27" fillId="0" borderId="50" xfId="0" applyNumberFormat="1" applyFont="1" applyFill="1" applyBorder="1" applyAlignment="1" applyProtection="1">
      <alignment horizontal="center" vertical="center"/>
    </xf>
    <xf numFmtId="0" fontId="18" fillId="0" borderId="22" xfId="0" applyNumberFormat="1" applyFont="1" applyFill="1" applyBorder="1" applyAlignment="1" applyProtection="1">
      <alignment horizontal="center" vertical="center"/>
    </xf>
    <xf numFmtId="0" fontId="18" fillId="0" borderId="23" xfId="0" applyNumberFormat="1" applyFont="1" applyFill="1" applyBorder="1" applyAlignment="1" applyProtection="1">
      <alignment horizontal="center" vertical="center"/>
    </xf>
    <xf numFmtId="0" fontId="18" fillId="0" borderId="50" xfId="0" applyNumberFormat="1" applyFont="1" applyFill="1" applyBorder="1" applyAlignment="1" applyProtection="1">
      <alignment horizontal="center" vertical="center"/>
    </xf>
    <xf numFmtId="0" fontId="27" fillId="0" borderId="5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3" fillId="3" borderId="26" xfId="1" applyNumberFormat="1" applyFont="1" applyFill="1" applyBorder="1" applyAlignment="1" applyProtection="1">
      <alignment horizontal="center" vertical="center" shrinkToFit="1"/>
    </xf>
    <xf numFmtId="0" fontId="13" fillId="3" borderId="27" xfId="1" applyNumberFormat="1" applyFont="1" applyFill="1" applyBorder="1" applyAlignment="1" applyProtection="1">
      <alignment horizontal="center" vertical="center" shrinkToFit="1"/>
    </xf>
    <xf numFmtId="0" fontId="13" fillId="3" borderId="59" xfId="1" applyNumberFormat="1" applyFont="1" applyFill="1" applyBorder="1" applyAlignment="1" applyProtection="1">
      <alignment horizontal="center" vertical="center" shrinkToFit="1"/>
    </xf>
    <xf numFmtId="0" fontId="13" fillId="3" borderId="33" xfId="1" applyNumberFormat="1" applyFont="1" applyFill="1" applyBorder="1" applyAlignment="1" applyProtection="1">
      <alignment horizontal="center" vertical="center" shrinkToFit="1"/>
    </xf>
    <xf numFmtId="0" fontId="13" fillId="0" borderId="38" xfId="1" applyNumberFormat="1" applyFont="1" applyFill="1" applyBorder="1" applyAlignment="1" applyProtection="1">
      <alignment horizontal="center" vertical="center" wrapText="1" shrinkToFit="1"/>
    </xf>
    <xf numFmtId="0" fontId="13" fillId="0" borderId="39" xfId="1" applyNumberFormat="1" applyFont="1" applyFill="1" applyBorder="1" applyAlignment="1" applyProtection="1">
      <alignment horizontal="center" vertical="center" wrapText="1" shrinkToFit="1"/>
    </xf>
    <xf numFmtId="0" fontId="13" fillId="0" borderId="40" xfId="1" applyNumberFormat="1" applyFont="1" applyFill="1" applyBorder="1" applyAlignment="1" applyProtection="1">
      <alignment horizontal="center" vertical="center" wrapText="1" shrinkToFit="1"/>
    </xf>
    <xf numFmtId="0" fontId="13" fillId="0" borderId="60" xfId="1" applyNumberFormat="1" applyFont="1" applyFill="1" applyBorder="1" applyAlignment="1" applyProtection="1">
      <alignment horizontal="left" vertical="top" shrinkToFit="1"/>
    </xf>
    <xf numFmtId="0" fontId="13" fillId="0" borderId="39" xfId="1" applyNumberFormat="1" applyFont="1" applyFill="1" applyBorder="1" applyAlignment="1" applyProtection="1">
      <alignment horizontal="left" vertical="top" shrinkToFit="1"/>
    </xf>
    <xf numFmtId="0" fontId="13" fillId="0" borderId="40" xfId="1" applyNumberFormat="1" applyFont="1" applyFill="1" applyBorder="1" applyAlignment="1" applyProtection="1">
      <alignment horizontal="left" vertical="top" shrinkToFit="1"/>
    </xf>
    <xf numFmtId="0" fontId="13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>
          <a:extLst>
            <a:ext uri="{FF2B5EF4-FFF2-40B4-BE49-F238E27FC236}">
              <a16:creationId xmlns:a16="http://schemas.microsoft.com/office/drawing/2014/main" id="{2C1D57D2-1634-49C9-A088-9221EEC3D1BE}"/>
            </a:ext>
          </a:extLst>
        </xdr:cNvPr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89A1D909-52EF-493D-87AC-727FB2C0EB14}"/>
            </a:ext>
          </a:extLst>
        </xdr:cNvPr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43747DF1-205B-499A-AA30-F5227C910D0E}"/>
            </a:ext>
          </a:extLst>
        </xdr:cNvPr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06931F91-2EE1-4AC7-9A6E-B7B6C5923630}"/>
            </a:ext>
          </a:extLst>
        </xdr:cNvPr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33E9BE96-59E2-4839-A2A9-5809A18984F6}"/>
            </a:ext>
          </a:extLst>
        </xdr:cNvPr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80CBD29D-E0D4-4044-826A-87DB3369948D}"/>
            </a:ext>
          </a:extLst>
        </xdr:cNvPr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31" name="Text Box 8">
          <a:extLst>
            <a:ext uri="{FF2B5EF4-FFF2-40B4-BE49-F238E27FC236}">
              <a16:creationId xmlns:a16="http://schemas.microsoft.com/office/drawing/2014/main" id="{0E6BDCF1-E343-4C4D-B165-8951C0CB402F}"/>
            </a:ext>
          </a:extLst>
        </xdr:cNvPr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32" name="Text Box 9">
          <a:extLst>
            <a:ext uri="{FF2B5EF4-FFF2-40B4-BE49-F238E27FC236}">
              <a16:creationId xmlns:a16="http://schemas.microsoft.com/office/drawing/2014/main" id="{E2474F30-2910-442C-8429-FF7B0310EA68}"/>
            </a:ext>
          </a:extLst>
        </xdr:cNvPr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33" name="Text Box 18">
          <a:extLst>
            <a:ext uri="{FF2B5EF4-FFF2-40B4-BE49-F238E27FC236}">
              <a16:creationId xmlns:a16="http://schemas.microsoft.com/office/drawing/2014/main" id="{4521364D-6CB2-4F54-96E7-3197499672E5}"/>
            </a:ext>
          </a:extLst>
        </xdr:cNvPr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34" name="Text Box 19">
          <a:extLst>
            <a:ext uri="{FF2B5EF4-FFF2-40B4-BE49-F238E27FC236}">
              <a16:creationId xmlns:a16="http://schemas.microsoft.com/office/drawing/2014/main" id="{C7DDC20C-9BB4-4183-847B-D73FC347D50F}"/>
            </a:ext>
          </a:extLst>
        </xdr:cNvPr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35" name="Text Box 20">
          <a:extLst>
            <a:ext uri="{FF2B5EF4-FFF2-40B4-BE49-F238E27FC236}">
              <a16:creationId xmlns:a16="http://schemas.microsoft.com/office/drawing/2014/main" id="{BA1DEDEA-7D86-4CC4-BF03-15D31E57519D}"/>
            </a:ext>
          </a:extLst>
        </xdr:cNvPr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6" name="Text Box 21">
          <a:extLst>
            <a:ext uri="{FF2B5EF4-FFF2-40B4-BE49-F238E27FC236}">
              <a16:creationId xmlns:a16="http://schemas.microsoft.com/office/drawing/2014/main" id="{5F3F88F5-8D9A-4EB4-9BE4-3FA4A479EED6}"/>
            </a:ext>
          </a:extLst>
        </xdr:cNvPr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>
          <a:extLst>
            <a:ext uri="{FF2B5EF4-FFF2-40B4-BE49-F238E27FC236}">
              <a16:creationId xmlns:a16="http://schemas.microsoft.com/office/drawing/2014/main" id="{67802910-008A-4B97-9671-2AAA25C3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15</xdr:row>
      <xdr:rowOff>152400</xdr:rowOff>
    </xdr:to>
    <xdr:sp macro="" textlink="">
      <xdr:nvSpPr>
        <xdr:cNvPr id="3074" name="直線コネクタ 4">
          <a:extLst>
            <a:ext uri="{FF2B5EF4-FFF2-40B4-BE49-F238E27FC236}">
              <a16:creationId xmlns:a16="http://schemas.microsoft.com/office/drawing/2014/main" id="{BA27CC10-2366-45AF-9D3D-6EFF1472523A}"/>
            </a:ext>
          </a:extLst>
        </xdr:cNvPr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21</xdr:row>
      <xdr:rowOff>152400</xdr:rowOff>
    </xdr:to>
    <xdr:sp macro="" textlink="">
      <xdr:nvSpPr>
        <xdr:cNvPr id="3075" name="直線コネクタ 6">
          <a:extLst>
            <a:ext uri="{FF2B5EF4-FFF2-40B4-BE49-F238E27FC236}">
              <a16:creationId xmlns:a16="http://schemas.microsoft.com/office/drawing/2014/main" id="{77B75369-9D87-4B55-9E82-BEAA91E69E33}"/>
            </a:ext>
          </a:extLst>
        </xdr:cNvPr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>
          <a:extLst>
            <a:ext uri="{FF2B5EF4-FFF2-40B4-BE49-F238E27FC236}">
              <a16:creationId xmlns:a16="http://schemas.microsoft.com/office/drawing/2014/main" id="{35CC704B-A439-4CF7-ACD3-94AF5F6ED929}"/>
            </a:ext>
          </a:extLst>
        </xdr:cNvPr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>
          <a:extLst>
            <a:ext uri="{FF2B5EF4-FFF2-40B4-BE49-F238E27FC236}">
              <a16:creationId xmlns:a16="http://schemas.microsoft.com/office/drawing/2014/main" id="{E708163E-8189-4454-84E8-C906082EFE72}"/>
            </a:ext>
          </a:extLst>
        </xdr:cNvPr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27</xdr:row>
      <xdr:rowOff>152400</xdr:rowOff>
    </xdr:to>
    <xdr:sp macro="" textlink="">
      <xdr:nvSpPr>
        <xdr:cNvPr id="3078" name="直線コネクタ 10">
          <a:extLst>
            <a:ext uri="{FF2B5EF4-FFF2-40B4-BE49-F238E27FC236}">
              <a16:creationId xmlns:a16="http://schemas.microsoft.com/office/drawing/2014/main" id="{365324E5-FD60-4DAC-8D27-7C00A2018CAF}"/>
            </a:ext>
          </a:extLst>
        </xdr:cNvPr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21</xdr:row>
      <xdr:rowOff>152400</xdr:rowOff>
    </xdr:to>
    <xdr:sp macro="" textlink="">
      <xdr:nvSpPr>
        <xdr:cNvPr id="3079" name="直線コネクタ 12">
          <a:extLst>
            <a:ext uri="{FF2B5EF4-FFF2-40B4-BE49-F238E27FC236}">
              <a16:creationId xmlns:a16="http://schemas.microsoft.com/office/drawing/2014/main" id="{32A63363-15F5-4BF6-A786-DC8EC4509F82}"/>
            </a:ext>
          </a:extLst>
        </xdr:cNvPr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23</xdr:row>
      <xdr:rowOff>152400</xdr:rowOff>
    </xdr:to>
    <xdr:sp macro="" textlink="">
      <xdr:nvSpPr>
        <xdr:cNvPr id="3080" name="直線コネクタ 18">
          <a:extLst>
            <a:ext uri="{FF2B5EF4-FFF2-40B4-BE49-F238E27FC236}">
              <a16:creationId xmlns:a16="http://schemas.microsoft.com/office/drawing/2014/main" id="{DF2CA6DA-0FBB-4D1A-A88A-6D9ADF6EE719}"/>
            </a:ext>
          </a:extLst>
        </xdr:cNvPr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25</xdr:row>
      <xdr:rowOff>152400</xdr:rowOff>
    </xdr:to>
    <xdr:sp macro="" textlink="">
      <xdr:nvSpPr>
        <xdr:cNvPr id="3081" name="直線コネクタ 19">
          <a:extLst>
            <a:ext uri="{FF2B5EF4-FFF2-40B4-BE49-F238E27FC236}">
              <a16:creationId xmlns:a16="http://schemas.microsoft.com/office/drawing/2014/main" id="{797FFE15-D46D-4DA7-951B-8014ED9D832C}"/>
            </a:ext>
          </a:extLst>
        </xdr:cNvPr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27</xdr:row>
      <xdr:rowOff>152400</xdr:rowOff>
    </xdr:to>
    <xdr:sp macro="" textlink="">
      <xdr:nvSpPr>
        <xdr:cNvPr id="3082" name="直線コネクタ 20">
          <a:extLst>
            <a:ext uri="{FF2B5EF4-FFF2-40B4-BE49-F238E27FC236}">
              <a16:creationId xmlns:a16="http://schemas.microsoft.com/office/drawing/2014/main" id="{77DD96F7-3541-4C9A-ADF5-04173C148717}"/>
            </a:ext>
          </a:extLst>
        </xdr:cNvPr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89CC462C-5530-4E30-B7BC-7FFBC69333CD}"/>
            </a:ext>
          </a:extLst>
        </xdr:cNvPr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>
          <a:extLst>
            <a:ext uri="{FF2B5EF4-FFF2-40B4-BE49-F238E27FC236}">
              <a16:creationId xmlns:a16="http://schemas.microsoft.com/office/drawing/2014/main" id="{2AB79A91-273F-462D-B466-8D041694B69E}"/>
            </a:ext>
          </a:extLst>
        </xdr:cNvPr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>
          <a:extLst>
            <a:ext uri="{FF2B5EF4-FFF2-40B4-BE49-F238E27FC236}">
              <a16:creationId xmlns:a16="http://schemas.microsoft.com/office/drawing/2014/main" id="{82FD1E96-6A75-4D39-8418-F79B9233AA5B}"/>
            </a:ext>
          </a:extLst>
        </xdr:cNvPr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>
          <a:extLst>
            <a:ext uri="{FF2B5EF4-FFF2-40B4-BE49-F238E27FC236}">
              <a16:creationId xmlns:a16="http://schemas.microsoft.com/office/drawing/2014/main" id="{C074904C-2DB3-407E-A929-4C39656BC026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>
          <a:extLst>
            <a:ext uri="{FF2B5EF4-FFF2-40B4-BE49-F238E27FC236}">
              <a16:creationId xmlns:a16="http://schemas.microsoft.com/office/drawing/2014/main" id="{744EA527-56A4-4E15-BAD4-370F71C10C66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>
          <a:extLst>
            <a:ext uri="{FF2B5EF4-FFF2-40B4-BE49-F238E27FC236}">
              <a16:creationId xmlns:a16="http://schemas.microsoft.com/office/drawing/2014/main" id="{010BC611-0BCD-4D15-9EBC-49E11A585769}"/>
            </a:ext>
          </a:extLst>
        </xdr:cNvPr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>
          <a:extLst>
            <a:ext uri="{FF2B5EF4-FFF2-40B4-BE49-F238E27FC236}">
              <a16:creationId xmlns:a16="http://schemas.microsoft.com/office/drawing/2014/main" id="{376C7B97-4AFB-4B1B-864C-C8E5326CE7D1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>
          <a:extLst>
            <a:ext uri="{FF2B5EF4-FFF2-40B4-BE49-F238E27FC236}">
              <a16:creationId xmlns:a16="http://schemas.microsoft.com/office/drawing/2014/main" id="{E91418F4-CF05-42EE-B692-3B39651DEBA6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>
          <a:extLst>
            <a:ext uri="{FF2B5EF4-FFF2-40B4-BE49-F238E27FC236}">
              <a16:creationId xmlns:a16="http://schemas.microsoft.com/office/drawing/2014/main" id="{14C88795-5ED7-4937-8D29-8599F64FB92B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>
          <a:extLst>
            <a:ext uri="{FF2B5EF4-FFF2-40B4-BE49-F238E27FC236}">
              <a16:creationId xmlns:a16="http://schemas.microsoft.com/office/drawing/2014/main" id="{451A3FCA-52D5-4963-8F3A-1AA88DF76806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>
          <a:extLst>
            <a:ext uri="{FF2B5EF4-FFF2-40B4-BE49-F238E27FC236}">
              <a16:creationId xmlns:a16="http://schemas.microsoft.com/office/drawing/2014/main" id="{EBF00C3D-DB46-4336-859F-2AE98781F151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>
          <a:extLst>
            <a:ext uri="{FF2B5EF4-FFF2-40B4-BE49-F238E27FC236}">
              <a16:creationId xmlns:a16="http://schemas.microsoft.com/office/drawing/2014/main" id="{6ABEFEB8-EECD-4CDD-A798-7B950579902E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>
          <a:extLst>
            <a:ext uri="{FF2B5EF4-FFF2-40B4-BE49-F238E27FC236}">
              <a16:creationId xmlns:a16="http://schemas.microsoft.com/office/drawing/2014/main" id="{A2E8512C-B3F2-43FF-8E64-62EC69B4DCF0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>
          <a:extLst>
            <a:ext uri="{FF2B5EF4-FFF2-40B4-BE49-F238E27FC236}">
              <a16:creationId xmlns:a16="http://schemas.microsoft.com/office/drawing/2014/main" id="{3D6BBE33-CE58-45C3-9CBC-B85596EE0BEF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>
          <a:extLst>
            <a:ext uri="{FF2B5EF4-FFF2-40B4-BE49-F238E27FC236}">
              <a16:creationId xmlns:a16="http://schemas.microsoft.com/office/drawing/2014/main" id="{F1A2437A-0B16-4E5B-8AC6-56FA27F63E54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>
          <a:extLst>
            <a:ext uri="{FF2B5EF4-FFF2-40B4-BE49-F238E27FC236}">
              <a16:creationId xmlns:a16="http://schemas.microsoft.com/office/drawing/2014/main" id="{113EF12B-FD0D-40ED-9D06-A89CEF190878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>
          <a:extLst>
            <a:ext uri="{FF2B5EF4-FFF2-40B4-BE49-F238E27FC236}">
              <a16:creationId xmlns:a16="http://schemas.microsoft.com/office/drawing/2014/main" id="{2462B067-8DB2-44C5-AA99-F9A106E52939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>
          <a:extLst>
            <a:ext uri="{FF2B5EF4-FFF2-40B4-BE49-F238E27FC236}">
              <a16:creationId xmlns:a16="http://schemas.microsoft.com/office/drawing/2014/main" id="{4A7CD29A-F5D1-4912-B2D5-1FA4790F4DC4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>
          <a:extLst>
            <a:ext uri="{FF2B5EF4-FFF2-40B4-BE49-F238E27FC236}">
              <a16:creationId xmlns:a16="http://schemas.microsoft.com/office/drawing/2014/main" id="{D0969945-E91C-4FAA-A092-BE7B6975E8F6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>
          <a:extLst>
            <a:ext uri="{FF2B5EF4-FFF2-40B4-BE49-F238E27FC236}">
              <a16:creationId xmlns:a16="http://schemas.microsoft.com/office/drawing/2014/main" id="{2CA546E7-C5C4-4FFB-BFD5-4B69F89148DB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>
          <a:extLst>
            <a:ext uri="{FF2B5EF4-FFF2-40B4-BE49-F238E27FC236}">
              <a16:creationId xmlns:a16="http://schemas.microsoft.com/office/drawing/2014/main" id="{4C04013E-ADD8-4E3D-8A0C-EFAD55EC3C5F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>
          <a:extLst>
            <a:ext uri="{FF2B5EF4-FFF2-40B4-BE49-F238E27FC236}">
              <a16:creationId xmlns:a16="http://schemas.microsoft.com/office/drawing/2014/main" id="{4FC5FEA9-A92F-45D1-846B-98D762F7209A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>
          <a:extLst>
            <a:ext uri="{FF2B5EF4-FFF2-40B4-BE49-F238E27FC236}">
              <a16:creationId xmlns:a16="http://schemas.microsoft.com/office/drawing/2014/main" id="{E4575338-E3BF-4FEF-AE78-28D3833CD59A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>
          <a:extLst>
            <a:ext uri="{FF2B5EF4-FFF2-40B4-BE49-F238E27FC236}">
              <a16:creationId xmlns:a16="http://schemas.microsoft.com/office/drawing/2014/main" id="{B26D5549-DAD5-4FD9-83B3-15FA46F62AFB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>
          <a:extLst>
            <a:ext uri="{FF2B5EF4-FFF2-40B4-BE49-F238E27FC236}">
              <a16:creationId xmlns:a16="http://schemas.microsoft.com/office/drawing/2014/main" id="{E289F409-4B1C-4F5F-A29E-6E93FCCFC668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>
          <a:extLst>
            <a:ext uri="{FF2B5EF4-FFF2-40B4-BE49-F238E27FC236}">
              <a16:creationId xmlns:a16="http://schemas.microsoft.com/office/drawing/2014/main" id="{4A3A8E1E-15AA-4625-AC23-7714CE0C9EBD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>
          <a:extLst>
            <a:ext uri="{FF2B5EF4-FFF2-40B4-BE49-F238E27FC236}">
              <a16:creationId xmlns:a16="http://schemas.microsoft.com/office/drawing/2014/main" id="{7FC73948-DCB6-4A4D-A2E8-78CC4EFA2EDD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>
          <a:extLst>
            <a:ext uri="{FF2B5EF4-FFF2-40B4-BE49-F238E27FC236}">
              <a16:creationId xmlns:a16="http://schemas.microsoft.com/office/drawing/2014/main" id="{EDA39BB8-68BC-4B6E-A36E-19065BC8AA1E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>
          <a:extLst>
            <a:ext uri="{FF2B5EF4-FFF2-40B4-BE49-F238E27FC236}">
              <a16:creationId xmlns:a16="http://schemas.microsoft.com/office/drawing/2014/main" id="{CBF7DFF0-C206-43CF-BA7C-62338DA9CB2A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>
          <a:extLst>
            <a:ext uri="{FF2B5EF4-FFF2-40B4-BE49-F238E27FC236}">
              <a16:creationId xmlns:a16="http://schemas.microsoft.com/office/drawing/2014/main" id="{792EA4EE-D961-4FD6-8611-E221D6AFC3E8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>
          <a:extLst>
            <a:ext uri="{FF2B5EF4-FFF2-40B4-BE49-F238E27FC236}">
              <a16:creationId xmlns:a16="http://schemas.microsoft.com/office/drawing/2014/main" id="{50F7CBF6-A2CF-476F-8E8A-F65835A27650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>
          <a:extLst>
            <a:ext uri="{FF2B5EF4-FFF2-40B4-BE49-F238E27FC236}">
              <a16:creationId xmlns:a16="http://schemas.microsoft.com/office/drawing/2014/main" id="{801A1F68-CD0E-4206-8546-C2E949EFC764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>
          <a:extLst>
            <a:ext uri="{FF2B5EF4-FFF2-40B4-BE49-F238E27FC236}">
              <a16:creationId xmlns:a16="http://schemas.microsoft.com/office/drawing/2014/main" id="{F329CADF-3E67-4CB3-B089-54202AE44640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>
          <a:extLst>
            <a:ext uri="{FF2B5EF4-FFF2-40B4-BE49-F238E27FC236}">
              <a16:creationId xmlns:a16="http://schemas.microsoft.com/office/drawing/2014/main" id="{D859EA20-A776-48B0-BEBD-ECAC610DB207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>
          <a:extLst>
            <a:ext uri="{FF2B5EF4-FFF2-40B4-BE49-F238E27FC236}">
              <a16:creationId xmlns:a16="http://schemas.microsoft.com/office/drawing/2014/main" id="{2D6E2AC2-D31A-47D8-AC6F-2057D1139395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>
          <a:extLst>
            <a:ext uri="{FF2B5EF4-FFF2-40B4-BE49-F238E27FC236}">
              <a16:creationId xmlns:a16="http://schemas.microsoft.com/office/drawing/2014/main" id="{5C2824EC-0C16-480D-91A0-8CA0622E0D28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>
          <a:extLst>
            <a:ext uri="{FF2B5EF4-FFF2-40B4-BE49-F238E27FC236}">
              <a16:creationId xmlns:a16="http://schemas.microsoft.com/office/drawing/2014/main" id="{526552F9-B7E0-4118-B63A-BFA1B03484E7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>
          <a:extLst>
            <a:ext uri="{FF2B5EF4-FFF2-40B4-BE49-F238E27FC236}">
              <a16:creationId xmlns:a16="http://schemas.microsoft.com/office/drawing/2014/main" id="{20B1DCB4-A968-49DF-81D5-9791E9658FAA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>
          <a:extLst>
            <a:ext uri="{FF2B5EF4-FFF2-40B4-BE49-F238E27FC236}">
              <a16:creationId xmlns:a16="http://schemas.microsoft.com/office/drawing/2014/main" id="{0363C321-5039-4333-93ED-E277012AF456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>
          <a:extLst>
            <a:ext uri="{FF2B5EF4-FFF2-40B4-BE49-F238E27FC236}">
              <a16:creationId xmlns:a16="http://schemas.microsoft.com/office/drawing/2014/main" id="{32BF5979-AEEC-4C81-A41A-FD8646C4BF5F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>
          <a:extLst>
            <a:ext uri="{FF2B5EF4-FFF2-40B4-BE49-F238E27FC236}">
              <a16:creationId xmlns:a16="http://schemas.microsoft.com/office/drawing/2014/main" id="{D560031F-7C90-4072-A130-893BBCA92520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>
          <a:extLst>
            <a:ext uri="{FF2B5EF4-FFF2-40B4-BE49-F238E27FC236}">
              <a16:creationId xmlns:a16="http://schemas.microsoft.com/office/drawing/2014/main" id="{99782039-9D0F-4F15-86DC-D74A97D43E78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>
          <a:extLst>
            <a:ext uri="{FF2B5EF4-FFF2-40B4-BE49-F238E27FC236}">
              <a16:creationId xmlns:a16="http://schemas.microsoft.com/office/drawing/2014/main" id="{BE223167-F3A2-4E62-9445-AA1FB1576490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>
          <a:extLst>
            <a:ext uri="{FF2B5EF4-FFF2-40B4-BE49-F238E27FC236}">
              <a16:creationId xmlns:a16="http://schemas.microsoft.com/office/drawing/2014/main" id="{7007EC07-B7FC-4FC3-ACC7-5713ABD4D306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>
          <a:extLst>
            <a:ext uri="{FF2B5EF4-FFF2-40B4-BE49-F238E27FC236}">
              <a16:creationId xmlns:a16="http://schemas.microsoft.com/office/drawing/2014/main" id="{1860D71C-2954-410E-A626-115B45A52087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>
          <a:extLst>
            <a:ext uri="{FF2B5EF4-FFF2-40B4-BE49-F238E27FC236}">
              <a16:creationId xmlns:a16="http://schemas.microsoft.com/office/drawing/2014/main" id="{10134FB0-52BD-44E0-9976-1C0C99344DCF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>
          <a:extLst>
            <a:ext uri="{FF2B5EF4-FFF2-40B4-BE49-F238E27FC236}">
              <a16:creationId xmlns:a16="http://schemas.microsoft.com/office/drawing/2014/main" id="{CD8BE4F4-0893-4144-B795-BDE3E5E81A99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>
          <a:extLst>
            <a:ext uri="{FF2B5EF4-FFF2-40B4-BE49-F238E27FC236}">
              <a16:creationId xmlns:a16="http://schemas.microsoft.com/office/drawing/2014/main" id="{52C02596-48F1-4CBD-932D-5C33D6878EA2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>
          <a:extLst>
            <a:ext uri="{FF2B5EF4-FFF2-40B4-BE49-F238E27FC236}">
              <a16:creationId xmlns:a16="http://schemas.microsoft.com/office/drawing/2014/main" id="{8E595DD7-FC28-4AA8-90A8-70F0F485B362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>
          <a:extLst>
            <a:ext uri="{FF2B5EF4-FFF2-40B4-BE49-F238E27FC236}">
              <a16:creationId xmlns:a16="http://schemas.microsoft.com/office/drawing/2014/main" id="{1214055D-F784-4BC0-BD31-C974D81592DE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>
          <a:extLst>
            <a:ext uri="{FF2B5EF4-FFF2-40B4-BE49-F238E27FC236}">
              <a16:creationId xmlns:a16="http://schemas.microsoft.com/office/drawing/2014/main" id="{E8257283-D66F-4204-864A-75ABE626F7C9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>
          <a:extLst>
            <a:ext uri="{FF2B5EF4-FFF2-40B4-BE49-F238E27FC236}">
              <a16:creationId xmlns:a16="http://schemas.microsoft.com/office/drawing/2014/main" id="{13D232D9-ADD9-47CE-A1CE-64E63834CF26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>
          <a:extLst>
            <a:ext uri="{FF2B5EF4-FFF2-40B4-BE49-F238E27FC236}">
              <a16:creationId xmlns:a16="http://schemas.microsoft.com/office/drawing/2014/main" id="{9F2B3C24-6383-432A-B26B-C71DC097F12B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>
          <a:extLst>
            <a:ext uri="{FF2B5EF4-FFF2-40B4-BE49-F238E27FC236}">
              <a16:creationId xmlns:a16="http://schemas.microsoft.com/office/drawing/2014/main" id="{745F916E-0A7E-43E2-A247-7BFB11CAA762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>
          <a:extLst>
            <a:ext uri="{FF2B5EF4-FFF2-40B4-BE49-F238E27FC236}">
              <a16:creationId xmlns:a16="http://schemas.microsoft.com/office/drawing/2014/main" id="{42249FB1-6DA8-4BFA-8AE6-38B3182D4D37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>
          <a:extLst>
            <a:ext uri="{FF2B5EF4-FFF2-40B4-BE49-F238E27FC236}">
              <a16:creationId xmlns:a16="http://schemas.microsoft.com/office/drawing/2014/main" id="{BA69966D-3D1F-4CA8-AD75-AF6A4ABF36FC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>
          <a:extLst>
            <a:ext uri="{FF2B5EF4-FFF2-40B4-BE49-F238E27FC236}">
              <a16:creationId xmlns:a16="http://schemas.microsoft.com/office/drawing/2014/main" id="{4C36732F-48E5-49D2-B768-15A738C00856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>
          <a:extLst>
            <a:ext uri="{FF2B5EF4-FFF2-40B4-BE49-F238E27FC236}">
              <a16:creationId xmlns:a16="http://schemas.microsoft.com/office/drawing/2014/main" id="{5E648F4F-23E4-4816-A9C2-0E94B0D48F49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>
          <a:extLst>
            <a:ext uri="{FF2B5EF4-FFF2-40B4-BE49-F238E27FC236}">
              <a16:creationId xmlns:a16="http://schemas.microsoft.com/office/drawing/2014/main" id="{49747B44-BD8B-458F-8541-E3FDC38CFC31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>
          <a:extLst>
            <a:ext uri="{FF2B5EF4-FFF2-40B4-BE49-F238E27FC236}">
              <a16:creationId xmlns:a16="http://schemas.microsoft.com/office/drawing/2014/main" id="{F0C74B34-9BD2-460A-B6C6-80CF6A56170E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>
          <a:extLst>
            <a:ext uri="{FF2B5EF4-FFF2-40B4-BE49-F238E27FC236}">
              <a16:creationId xmlns:a16="http://schemas.microsoft.com/office/drawing/2014/main" id="{DC2E027B-4685-4754-B10D-6F705463890F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>
          <a:extLst>
            <a:ext uri="{FF2B5EF4-FFF2-40B4-BE49-F238E27FC236}">
              <a16:creationId xmlns:a16="http://schemas.microsoft.com/office/drawing/2014/main" id="{E187CAFB-72B2-4F79-8014-B4934FD38C94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>
          <a:extLst>
            <a:ext uri="{FF2B5EF4-FFF2-40B4-BE49-F238E27FC236}">
              <a16:creationId xmlns:a16="http://schemas.microsoft.com/office/drawing/2014/main" id="{C32AB1D7-28C0-4115-A2A0-26D94C9371CF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>
          <a:extLst>
            <a:ext uri="{FF2B5EF4-FFF2-40B4-BE49-F238E27FC236}">
              <a16:creationId xmlns:a16="http://schemas.microsoft.com/office/drawing/2014/main" id="{B6D02462-3180-4EFC-8F55-99E722B7C656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>
          <a:extLst>
            <a:ext uri="{FF2B5EF4-FFF2-40B4-BE49-F238E27FC236}">
              <a16:creationId xmlns:a16="http://schemas.microsoft.com/office/drawing/2014/main" id="{53E602EF-5093-49E0-9F51-82FA4F6569EA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>
          <a:extLst>
            <a:ext uri="{FF2B5EF4-FFF2-40B4-BE49-F238E27FC236}">
              <a16:creationId xmlns:a16="http://schemas.microsoft.com/office/drawing/2014/main" id="{1A97BE91-9878-460A-A4BE-D6CD524EFAAE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>
          <a:extLst>
            <a:ext uri="{FF2B5EF4-FFF2-40B4-BE49-F238E27FC236}">
              <a16:creationId xmlns:a16="http://schemas.microsoft.com/office/drawing/2014/main" id="{07F19346-F418-410A-A142-B8B60857A8D6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>
          <a:extLst>
            <a:ext uri="{FF2B5EF4-FFF2-40B4-BE49-F238E27FC236}">
              <a16:creationId xmlns:a16="http://schemas.microsoft.com/office/drawing/2014/main" id="{5BA2B7C9-444B-4AE9-9DBA-A1BFF8864B16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>
          <a:extLst>
            <a:ext uri="{FF2B5EF4-FFF2-40B4-BE49-F238E27FC236}">
              <a16:creationId xmlns:a16="http://schemas.microsoft.com/office/drawing/2014/main" id="{FD3A1614-0FBC-4614-8C3E-DB7C928E7571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>
          <a:extLst>
            <a:ext uri="{FF2B5EF4-FFF2-40B4-BE49-F238E27FC236}">
              <a16:creationId xmlns:a16="http://schemas.microsoft.com/office/drawing/2014/main" id="{EE8331D3-5A64-4C2C-929F-E940314370D4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>
          <a:extLst>
            <a:ext uri="{FF2B5EF4-FFF2-40B4-BE49-F238E27FC236}">
              <a16:creationId xmlns:a16="http://schemas.microsoft.com/office/drawing/2014/main" id="{905B9690-F8DA-4FDD-BF87-76A40EB099E3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>
          <a:extLst>
            <a:ext uri="{FF2B5EF4-FFF2-40B4-BE49-F238E27FC236}">
              <a16:creationId xmlns:a16="http://schemas.microsoft.com/office/drawing/2014/main" id="{B8757F0A-5CA2-4510-8F6A-57D18F85F68A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>
          <a:extLst>
            <a:ext uri="{FF2B5EF4-FFF2-40B4-BE49-F238E27FC236}">
              <a16:creationId xmlns:a16="http://schemas.microsoft.com/office/drawing/2014/main" id="{9197F10C-40F0-4A0A-BA2D-17A4B840F51E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>
          <a:extLst>
            <a:ext uri="{FF2B5EF4-FFF2-40B4-BE49-F238E27FC236}">
              <a16:creationId xmlns:a16="http://schemas.microsoft.com/office/drawing/2014/main" id="{5B2A717E-D598-4321-8BE9-FA3FB06A2684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>
          <a:extLst>
            <a:ext uri="{FF2B5EF4-FFF2-40B4-BE49-F238E27FC236}">
              <a16:creationId xmlns:a16="http://schemas.microsoft.com/office/drawing/2014/main" id="{F31F4957-EDF6-42EF-8933-0BF59693A7BA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>
          <a:extLst>
            <a:ext uri="{FF2B5EF4-FFF2-40B4-BE49-F238E27FC236}">
              <a16:creationId xmlns:a16="http://schemas.microsoft.com/office/drawing/2014/main" id="{0A62693A-16D0-427C-85E6-DCFFA488C2A6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>
          <a:extLst>
            <a:ext uri="{FF2B5EF4-FFF2-40B4-BE49-F238E27FC236}">
              <a16:creationId xmlns:a16="http://schemas.microsoft.com/office/drawing/2014/main" id="{5B76E255-8A12-4F03-9A3D-545FCE4DDDF6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>
          <a:extLst>
            <a:ext uri="{FF2B5EF4-FFF2-40B4-BE49-F238E27FC236}">
              <a16:creationId xmlns:a16="http://schemas.microsoft.com/office/drawing/2014/main" id="{CE6A290A-FBE6-4240-A22B-DBE53E7E959C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>
          <a:extLst>
            <a:ext uri="{FF2B5EF4-FFF2-40B4-BE49-F238E27FC236}">
              <a16:creationId xmlns:a16="http://schemas.microsoft.com/office/drawing/2014/main" id="{1EF460D5-301F-4F31-B39C-08EF223F48D1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>
          <a:extLst>
            <a:ext uri="{FF2B5EF4-FFF2-40B4-BE49-F238E27FC236}">
              <a16:creationId xmlns:a16="http://schemas.microsoft.com/office/drawing/2014/main" id="{208DAA75-C96E-4595-B7C0-1941F2A67DB5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>
          <a:extLst>
            <a:ext uri="{FF2B5EF4-FFF2-40B4-BE49-F238E27FC236}">
              <a16:creationId xmlns:a16="http://schemas.microsoft.com/office/drawing/2014/main" id="{392F92EB-33AC-4089-83D3-F4F708889271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>
          <a:extLst>
            <a:ext uri="{FF2B5EF4-FFF2-40B4-BE49-F238E27FC236}">
              <a16:creationId xmlns:a16="http://schemas.microsoft.com/office/drawing/2014/main" id="{93E8CE93-AA86-41C2-9013-5B29FDCB6E53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>
          <a:extLst>
            <a:ext uri="{FF2B5EF4-FFF2-40B4-BE49-F238E27FC236}">
              <a16:creationId xmlns:a16="http://schemas.microsoft.com/office/drawing/2014/main" id="{482139C1-98C8-49F8-9E6A-BBF8958C4769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>
          <a:extLst>
            <a:ext uri="{FF2B5EF4-FFF2-40B4-BE49-F238E27FC236}">
              <a16:creationId xmlns:a16="http://schemas.microsoft.com/office/drawing/2014/main" id="{8128B8DA-721D-4D74-A58D-3FA0BE5B9D8D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>
          <a:extLst>
            <a:ext uri="{FF2B5EF4-FFF2-40B4-BE49-F238E27FC236}">
              <a16:creationId xmlns:a16="http://schemas.microsoft.com/office/drawing/2014/main" id="{A483AD54-5571-4770-930F-8A64372F9904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>
          <a:extLst>
            <a:ext uri="{FF2B5EF4-FFF2-40B4-BE49-F238E27FC236}">
              <a16:creationId xmlns:a16="http://schemas.microsoft.com/office/drawing/2014/main" id="{FC1F74E8-4E96-47ED-BB5B-4592EAE35665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>
          <a:extLst>
            <a:ext uri="{FF2B5EF4-FFF2-40B4-BE49-F238E27FC236}">
              <a16:creationId xmlns:a16="http://schemas.microsoft.com/office/drawing/2014/main" id="{79D247FA-7598-476F-A314-E3A69572E649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>
          <a:extLst>
            <a:ext uri="{FF2B5EF4-FFF2-40B4-BE49-F238E27FC236}">
              <a16:creationId xmlns:a16="http://schemas.microsoft.com/office/drawing/2014/main" id="{9DBA7AA1-DA46-4ED6-878D-E3B8ED2825C9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>
          <a:extLst>
            <a:ext uri="{FF2B5EF4-FFF2-40B4-BE49-F238E27FC236}">
              <a16:creationId xmlns:a16="http://schemas.microsoft.com/office/drawing/2014/main" id="{35A86E64-057A-416F-8CEF-E69256EA51AC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>
          <a:extLst>
            <a:ext uri="{FF2B5EF4-FFF2-40B4-BE49-F238E27FC236}">
              <a16:creationId xmlns:a16="http://schemas.microsoft.com/office/drawing/2014/main" id="{C3EB066F-9040-4306-8BD4-B7D5B71A4AA4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>
          <a:extLst>
            <a:ext uri="{FF2B5EF4-FFF2-40B4-BE49-F238E27FC236}">
              <a16:creationId xmlns:a16="http://schemas.microsoft.com/office/drawing/2014/main" id="{AE4E88D2-B065-4168-A680-6A4AFDB80CB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>
          <a:extLst>
            <a:ext uri="{FF2B5EF4-FFF2-40B4-BE49-F238E27FC236}">
              <a16:creationId xmlns:a16="http://schemas.microsoft.com/office/drawing/2014/main" id="{0211AC4F-EB73-441B-90A9-217D7A910DF7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>
          <a:extLst>
            <a:ext uri="{FF2B5EF4-FFF2-40B4-BE49-F238E27FC236}">
              <a16:creationId xmlns:a16="http://schemas.microsoft.com/office/drawing/2014/main" id="{5ED00C50-D7E9-463D-AF3A-8A3658A381AF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>
          <a:extLst>
            <a:ext uri="{FF2B5EF4-FFF2-40B4-BE49-F238E27FC236}">
              <a16:creationId xmlns:a16="http://schemas.microsoft.com/office/drawing/2014/main" id="{A305B42D-1A87-43FD-88E6-CF6B89DDB332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>
          <a:extLst>
            <a:ext uri="{FF2B5EF4-FFF2-40B4-BE49-F238E27FC236}">
              <a16:creationId xmlns:a16="http://schemas.microsoft.com/office/drawing/2014/main" id="{B324D5B4-FBDC-46CF-8D55-C5C767DD71BC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>
          <a:extLst>
            <a:ext uri="{FF2B5EF4-FFF2-40B4-BE49-F238E27FC236}">
              <a16:creationId xmlns:a16="http://schemas.microsoft.com/office/drawing/2014/main" id="{FB224869-4E19-471C-9F44-FDE91714F5E8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>
          <a:extLst>
            <a:ext uri="{FF2B5EF4-FFF2-40B4-BE49-F238E27FC236}">
              <a16:creationId xmlns:a16="http://schemas.microsoft.com/office/drawing/2014/main" id="{53FBE462-20BD-429C-B8AE-6D9510F5BB7E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>
          <a:extLst>
            <a:ext uri="{FF2B5EF4-FFF2-40B4-BE49-F238E27FC236}">
              <a16:creationId xmlns:a16="http://schemas.microsoft.com/office/drawing/2014/main" id="{33471DE9-082A-47BA-B260-75175718654B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>
          <a:extLst>
            <a:ext uri="{FF2B5EF4-FFF2-40B4-BE49-F238E27FC236}">
              <a16:creationId xmlns:a16="http://schemas.microsoft.com/office/drawing/2014/main" id="{ED408BD2-FC8C-4B33-92D3-1789CAC907FA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>
          <a:extLst>
            <a:ext uri="{FF2B5EF4-FFF2-40B4-BE49-F238E27FC236}">
              <a16:creationId xmlns:a16="http://schemas.microsoft.com/office/drawing/2014/main" id="{BFC281C3-EC99-4D87-9E3F-A3CCEEC2BBA5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>
          <a:extLst>
            <a:ext uri="{FF2B5EF4-FFF2-40B4-BE49-F238E27FC236}">
              <a16:creationId xmlns:a16="http://schemas.microsoft.com/office/drawing/2014/main" id="{4B7491EC-8A1B-4048-B5FC-9A52699A4A47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>
          <a:extLst>
            <a:ext uri="{FF2B5EF4-FFF2-40B4-BE49-F238E27FC236}">
              <a16:creationId xmlns:a16="http://schemas.microsoft.com/office/drawing/2014/main" id="{64D52E86-64FE-4D09-9100-7945165E6A6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>
          <a:extLst>
            <a:ext uri="{FF2B5EF4-FFF2-40B4-BE49-F238E27FC236}">
              <a16:creationId xmlns:a16="http://schemas.microsoft.com/office/drawing/2014/main" id="{FFB374D6-0E27-443A-B52A-93C02A83B96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>
          <a:extLst>
            <a:ext uri="{FF2B5EF4-FFF2-40B4-BE49-F238E27FC236}">
              <a16:creationId xmlns:a16="http://schemas.microsoft.com/office/drawing/2014/main" id="{59C9E1D6-F692-475B-8343-97E20267F75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>
          <a:extLst>
            <a:ext uri="{FF2B5EF4-FFF2-40B4-BE49-F238E27FC236}">
              <a16:creationId xmlns:a16="http://schemas.microsoft.com/office/drawing/2014/main" id="{3354361E-969C-487C-8528-684DADF1B00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>
          <a:extLst>
            <a:ext uri="{FF2B5EF4-FFF2-40B4-BE49-F238E27FC236}">
              <a16:creationId xmlns:a16="http://schemas.microsoft.com/office/drawing/2014/main" id="{A45C026E-E205-4F8C-9289-3FE172C4A189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>
          <a:extLst>
            <a:ext uri="{FF2B5EF4-FFF2-40B4-BE49-F238E27FC236}">
              <a16:creationId xmlns:a16="http://schemas.microsoft.com/office/drawing/2014/main" id="{67F388F1-A827-4E3E-BB15-DA7C0014B6E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>
          <a:extLst>
            <a:ext uri="{FF2B5EF4-FFF2-40B4-BE49-F238E27FC236}">
              <a16:creationId xmlns:a16="http://schemas.microsoft.com/office/drawing/2014/main" id="{E2DF95CF-39C1-47A4-9E6C-FDE24F2D2EC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>
          <a:extLst>
            <a:ext uri="{FF2B5EF4-FFF2-40B4-BE49-F238E27FC236}">
              <a16:creationId xmlns:a16="http://schemas.microsoft.com/office/drawing/2014/main" id="{190D1219-B879-4079-AFF1-FB1DAFC8C2E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>
          <a:extLst>
            <a:ext uri="{FF2B5EF4-FFF2-40B4-BE49-F238E27FC236}">
              <a16:creationId xmlns:a16="http://schemas.microsoft.com/office/drawing/2014/main" id="{0F869F93-A328-41E9-93F9-9A6233D2D68E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>
          <a:extLst>
            <a:ext uri="{FF2B5EF4-FFF2-40B4-BE49-F238E27FC236}">
              <a16:creationId xmlns:a16="http://schemas.microsoft.com/office/drawing/2014/main" id="{61B1EEE8-3496-4AB6-B1E0-1811030CB201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>
          <a:extLst>
            <a:ext uri="{FF2B5EF4-FFF2-40B4-BE49-F238E27FC236}">
              <a16:creationId xmlns:a16="http://schemas.microsoft.com/office/drawing/2014/main" id="{6C075794-3193-4150-9268-8C4459CE7630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>
          <a:extLst>
            <a:ext uri="{FF2B5EF4-FFF2-40B4-BE49-F238E27FC236}">
              <a16:creationId xmlns:a16="http://schemas.microsoft.com/office/drawing/2014/main" id="{342723D6-D438-4C8A-9979-71B73FBC6DC8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>
          <a:extLst>
            <a:ext uri="{FF2B5EF4-FFF2-40B4-BE49-F238E27FC236}">
              <a16:creationId xmlns:a16="http://schemas.microsoft.com/office/drawing/2014/main" id="{A50FB0F1-02F6-40A5-87FC-36AE2D55429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>
          <a:extLst>
            <a:ext uri="{FF2B5EF4-FFF2-40B4-BE49-F238E27FC236}">
              <a16:creationId xmlns:a16="http://schemas.microsoft.com/office/drawing/2014/main" id="{9C72E652-1639-44B8-A4B1-610045090FF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>
          <a:extLst>
            <a:ext uri="{FF2B5EF4-FFF2-40B4-BE49-F238E27FC236}">
              <a16:creationId xmlns:a16="http://schemas.microsoft.com/office/drawing/2014/main" id="{3C1D300B-54F2-4A1D-BE62-3943637B9F7B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>
          <a:extLst>
            <a:ext uri="{FF2B5EF4-FFF2-40B4-BE49-F238E27FC236}">
              <a16:creationId xmlns:a16="http://schemas.microsoft.com/office/drawing/2014/main" id="{FB880A23-CFB4-4310-9B01-11C81BD0306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>
          <a:extLst>
            <a:ext uri="{FF2B5EF4-FFF2-40B4-BE49-F238E27FC236}">
              <a16:creationId xmlns:a16="http://schemas.microsoft.com/office/drawing/2014/main" id="{68C54446-9866-4D68-B635-A31869AC8650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>
          <a:extLst>
            <a:ext uri="{FF2B5EF4-FFF2-40B4-BE49-F238E27FC236}">
              <a16:creationId xmlns:a16="http://schemas.microsoft.com/office/drawing/2014/main" id="{A662E1D6-79DD-4D30-92ED-E3B1322A364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>
          <a:extLst>
            <a:ext uri="{FF2B5EF4-FFF2-40B4-BE49-F238E27FC236}">
              <a16:creationId xmlns:a16="http://schemas.microsoft.com/office/drawing/2014/main" id="{88053EDB-8E0E-487C-B99E-459F4D715446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>
          <a:extLst>
            <a:ext uri="{FF2B5EF4-FFF2-40B4-BE49-F238E27FC236}">
              <a16:creationId xmlns:a16="http://schemas.microsoft.com/office/drawing/2014/main" id="{67E968EF-3F9E-49CB-8E02-F4BB344C1C8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>
          <a:extLst>
            <a:ext uri="{FF2B5EF4-FFF2-40B4-BE49-F238E27FC236}">
              <a16:creationId xmlns:a16="http://schemas.microsoft.com/office/drawing/2014/main" id="{101DE8E3-6CB0-4125-AD0B-181A433870E5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>
          <a:extLst>
            <a:ext uri="{FF2B5EF4-FFF2-40B4-BE49-F238E27FC236}">
              <a16:creationId xmlns:a16="http://schemas.microsoft.com/office/drawing/2014/main" id="{9E4A0760-D63C-4813-91CF-041C322C87F7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>
          <a:extLst>
            <a:ext uri="{FF2B5EF4-FFF2-40B4-BE49-F238E27FC236}">
              <a16:creationId xmlns:a16="http://schemas.microsoft.com/office/drawing/2014/main" id="{D0B67808-BAB4-4A8F-BCEB-AB81BBC64576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>
          <a:extLst>
            <a:ext uri="{FF2B5EF4-FFF2-40B4-BE49-F238E27FC236}">
              <a16:creationId xmlns:a16="http://schemas.microsoft.com/office/drawing/2014/main" id="{E60FB5CF-6C7A-4FF9-A2E2-E2C9A15D6F2E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>
          <a:extLst>
            <a:ext uri="{FF2B5EF4-FFF2-40B4-BE49-F238E27FC236}">
              <a16:creationId xmlns:a16="http://schemas.microsoft.com/office/drawing/2014/main" id="{1EFA0204-7BD6-4051-B89F-742FC92CF38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>
          <a:extLst>
            <a:ext uri="{FF2B5EF4-FFF2-40B4-BE49-F238E27FC236}">
              <a16:creationId xmlns:a16="http://schemas.microsoft.com/office/drawing/2014/main" id="{99A9B695-3031-44A9-B3ED-0E067225325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>
          <a:extLst>
            <a:ext uri="{FF2B5EF4-FFF2-40B4-BE49-F238E27FC236}">
              <a16:creationId xmlns:a16="http://schemas.microsoft.com/office/drawing/2014/main" id="{E516FA0F-4475-4930-A764-3C7A3EAFA1B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>
          <a:extLst>
            <a:ext uri="{FF2B5EF4-FFF2-40B4-BE49-F238E27FC236}">
              <a16:creationId xmlns:a16="http://schemas.microsoft.com/office/drawing/2014/main" id="{227C1CC1-3707-44EF-A025-73EE418C5B3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>
          <a:extLst>
            <a:ext uri="{FF2B5EF4-FFF2-40B4-BE49-F238E27FC236}">
              <a16:creationId xmlns:a16="http://schemas.microsoft.com/office/drawing/2014/main" id="{668AD5A5-2D2F-4FB3-AF40-8255018A97BD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>
          <a:extLst>
            <a:ext uri="{FF2B5EF4-FFF2-40B4-BE49-F238E27FC236}">
              <a16:creationId xmlns:a16="http://schemas.microsoft.com/office/drawing/2014/main" id="{E54E3B9E-DFFB-49AF-8AE7-A9F8ED1E7CA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>
          <a:extLst>
            <a:ext uri="{FF2B5EF4-FFF2-40B4-BE49-F238E27FC236}">
              <a16:creationId xmlns:a16="http://schemas.microsoft.com/office/drawing/2014/main" id="{8FBF977E-B90B-4C71-889D-7FC7C7B3B76E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>
          <a:extLst>
            <a:ext uri="{FF2B5EF4-FFF2-40B4-BE49-F238E27FC236}">
              <a16:creationId xmlns:a16="http://schemas.microsoft.com/office/drawing/2014/main" id="{46945A12-D1BE-4CD5-9224-7FD4950016F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>
          <a:extLst>
            <a:ext uri="{FF2B5EF4-FFF2-40B4-BE49-F238E27FC236}">
              <a16:creationId xmlns:a16="http://schemas.microsoft.com/office/drawing/2014/main" id="{578A47C6-EB6D-4A1E-A3C9-DFC88093FCA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>
          <a:extLst>
            <a:ext uri="{FF2B5EF4-FFF2-40B4-BE49-F238E27FC236}">
              <a16:creationId xmlns:a16="http://schemas.microsoft.com/office/drawing/2014/main" id="{1272F8AB-238B-444A-B97C-975CCFB2F48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>
          <a:extLst>
            <a:ext uri="{FF2B5EF4-FFF2-40B4-BE49-F238E27FC236}">
              <a16:creationId xmlns:a16="http://schemas.microsoft.com/office/drawing/2014/main" id="{C0F3E252-F11E-4958-8374-4E32E4E62434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>
          <a:extLst>
            <a:ext uri="{FF2B5EF4-FFF2-40B4-BE49-F238E27FC236}">
              <a16:creationId xmlns:a16="http://schemas.microsoft.com/office/drawing/2014/main" id="{E722B06F-C7B0-45CB-9316-6A94318AF98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>
          <a:extLst>
            <a:ext uri="{FF2B5EF4-FFF2-40B4-BE49-F238E27FC236}">
              <a16:creationId xmlns:a16="http://schemas.microsoft.com/office/drawing/2014/main" id="{D92191C3-A00C-4772-B04F-7214FF3FCAF6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>
          <a:extLst>
            <a:ext uri="{FF2B5EF4-FFF2-40B4-BE49-F238E27FC236}">
              <a16:creationId xmlns:a16="http://schemas.microsoft.com/office/drawing/2014/main" id="{E45BEBD0-67E2-4523-AC1F-6858220B7C4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>
          <a:extLst>
            <a:ext uri="{FF2B5EF4-FFF2-40B4-BE49-F238E27FC236}">
              <a16:creationId xmlns:a16="http://schemas.microsoft.com/office/drawing/2014/main" id="{08F9239D-DD69-4F11-873C-17FA9576920F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>
          <a:extLst>
            <a:ext uri="{FF2B5EF4-FFF2-40B4-BE49-F238E27FC236}">
              <a16:creationId xmlns:a16="http://schemas.microsoft.com/office/drawing/2014/main" id="{3AE3DE3A-C2E0-4719-920F-24687DA86C1E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>
          <a:extLst>
            <a:ext uri="{FF2B5EF4-FFF2-40B4-BE49-F238E27FC236}">
              <a16:creationId xmlns:a16="http://schemas.microsoft.com/office/drawing/2014/main" id="{CFF33FBB-EA08-4F0B-B0FA-C427D850BDD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>
          <a:extLst>
            <a:ext uri="{FF2B5EF4-FFF2-40B4-BE49-F238E27FC236}">
              <a16:creationId xmlns:a16="http://schemas.microsoft.com/office/drawing/2014/main" id="{D048C5CB-2636-4B0B-89D9-5465F1A459B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>
          <a:extLst>
            <a:ext uri="{FF2B5EF4-FFF2-40B4-BE49-F238E27FC236}">
              <a16:creationId xmlns:a16="http://schemas.microsoft.com/office/drawing/2014/main" id="{371BC68E-122B-4FAF-BE81-38E6AD87AD1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>
          <a:extLst>
            <a:ext uri="{FF2B5EF4-FFF2-40B4-BE49-F238E27FC236}">
              <a16:creationId xmlns:a16="http://schemas.microsoft.com/office/drawing/2014/main" id="{AA912423-98A7-4097-AB08-2C639264A24E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>
          <a:extLst>
            <a:ext uri="{FF2B5EF4-FFF2-40B4-BE49-F238E27FC236}">
              <a16:creationId xmlns:a16="http://schemas.microsoft.com/office/drawing/2014/main" id="{F02FA3C8-0805-4544-9A60-FCDAED41CFEF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>
          <a:extLst>
            <a:ext uri="{FF2B5EF4-FFF2-40B4-BE49-F238E27FC236}">
              <a16:creationId xmlns:a16="http://schemas.microsoft.com/office/drawing/2014/main" id="{F1973394-B2E3-46A6-A4F0-E0B195D319F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>
          <a:extLst>
            <a:ext uri="{FF2B5EF4-FFF2-40B4-BE49-F238E27FC236}">
              <a16:creationId xmlns:a16="http://schemas.microsoft.com/office/drawing/2014/main" id="{FFBD6A25-96D8-4B96-98AD-93BD8E0E3EC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>
          <a:extLst>
            <a:ext uri="{FF2B5EF4-FFF2-40B4-BE49-F238E27FC236}">
              <a16:creationId xmlns:a16="http://schemas.microsoft.com/office/drawing/2014/main" id="{B2A774A0-3B7A-4185-A1F2-0F5109A2A97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>
          <a:extLst>
            <a:ext uri="{FF2B5EF4-FFF2-40B4-BE49-F238E27FC236}">
              <a16:creationId xmlns:a16="http://schemas.microsoft.com/office/drawing/2014/main" id="{3E10B992-F59A-4D5F-90E8-3341DEFCCC7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>
          <a:extLst>
            <a:ext uri="{FF2B5EF4-FFF2-40B4-BE49-F238E27FC236}">
              <a16:creationId xmlns:a16="http://schemas.microsoft.com/office/drawing/2014/main" id="{B6127510-7105-4C26-B2A1-C8730FFDE1E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>
          <a:extLst>
            <a:ext uri="{FF2B5EF4-FFF2-40B4-BE49-F238E27FC236}">
              <a16:creationId xmlns:a16="http://schemas.microsoft.com/office/drawing/2014/main" id="{1E0ABAC1-0758-4A7C-A880-7E3CA3D9794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>
          <a:extLst>
            <a:ext uri="{FF2B5EF4-FFF2-40B4-BE49-F238E27FC236}">
              <a16:creationId xmlns:a16="http://schemas.microsoft.com/office/drawing/2014/main" id="{F0B77F28-5908-4601-A0B6-51384861CE1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>
          <a:extLst>
            <a:ext uri="{FF2B5EF4-FFF2-40B4-BE49-F238E27FC236}">
              <a16:creationId xmlns:a16="http://schemas.microsoft.com/office/drawing/2014/main" id="{F165C110-7E15-41C6-9A80-C55633A9886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>
          <a:extLst>
            <a:ext uri="{FF2B5EF4-FFF2-40B4-BE49-F238E27FC236}">
              <a16:creationId xmlns:a16="http://schemas.microsoft.com/office/drawing/2014/main" id="{BC49C2E0-7641-4EA3-969D-541F7E834D6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>
          <a:extLst>
            <a:ext uri="{FF2B5EF4-FFF2-40B4-BE49-F238E27FC236}">
              <a16:creationId xmlns:a16="http://schemas.microsoft.com/office/drawing/2014/main" id="{2D44041D-B8FF-4834-9924-58F9618D93D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>
          <a:extLst>
            <a:ext uri="{FF2B5EF4-FFF2-40B4-BE49-F238E27FC236}">
              <a16:creationId xmlns:a16="http://schemas.microsoft.com/office/drawing/2014/main" id="{A3A34CDD-09AF-4C7B-8A33-E5358E35912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>
          <a:extLst>
            <a:ext uri="{FF2B5EF4-FFF2-40B4-BE49-F238E27FC236}">
              <a16:creationId xmlns:a16="http://schemas.microsoft.com/office/drawing/2014/main" id="{738FE799-2FB5-4E26-81EC-AA4E424F900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>
          <a:extLst>
            <a:ext uri="{FF2B5EF4-FFF2-40B4-BE49-F238E27FC236}">
              <a16:creationId xmlns:a16="http://schemas.microsoft.com/office/drawing/2014/main" id="{9ECBFD78-1A72-414E-B3E7-671D0F08BD1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>
          <a:extLst>
            <a:ext uri="{FF2B5EF4-FFF2-40B4-BE49-F238E27FC236}">
              <a16:creationId xmlns:a16="http://schemas.microsoft.com/office/drawing/2014/main" id="{76B09893-7D8B-4C74-859E-711FC909F53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>
          <a:extLst>
            <a:ext uri="{FF2B5EF4-FFF2-40B4-BE49-F238E27FC236}">
              <a16:creationId xmlns:a16="http://schemas.microsoft.com/office/drawing/2014/main" id="{B992DF38-D984-410E-8004-8A33541620F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>
          <a:extLst>
            <a:ext uri="{FF2B5EF4-FFF2-40B4-BE49-F238E27FC236}">
              <a16:creationId xmlns:a16="http://schemas.microsoft.com/office/drawing/2014/main" id="{AEE4D1F4-D693-46D3-AD10-B56EACDACA0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>
          <a:extLst>
            <a:ext uri="{FF2B5EF4-FFF2-40B4-BE49-F238E27FC236}">
              <a16:creationId xmlns:a16="http://schemas.microsoft.com/office/drawing/2014/main" id="{01090EE7-B839-426B-926C-D51412E93DD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>
          <a:extLst>
            <a:ext uri="{FF2B5EF4-FFF2-40B4-BE49-F238E27FC236}">
              <a16:creationId xmlns:a16="http://schemas.microsoft.com/office/drawing/2014/main" id="{01DEF84E-5BAB-4905-B698-65588FEEDCB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>
          <a:extLst>
            <a:ext uri="{FF2B5EF4-FFF2-40B4-BE49-F238E27FC236}">
              <a16:creationId xmlns:a16="http://schemas.microsoft.com/office/drawing/2014/main" id="{E6FFFC58-3CD2-45C2-B8E2-551A90B582E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>
          <a:extLst>
            <a:ext uri="{FF2B5EF4-FFF2-40B4-BE49-F238E27FC236}">
              <a16:creationId xmlns:a16="http://schemas.microsoft.com/office/drawing/2014/main" id="{02EF2367-00A8-42D8-B4D1-EFD1ABA70D6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>
          <a:extLst>
            <a:ext uri="{FF2B5EF4-FFF2-40B4-BE49-F238E27FC236}">
              <a16:creationId xmlns:a16="http://schemas.microsoft.com/office/drawing/2014/main" id="{52BEBC34-1044-46F1-8F60-554412BA8752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>
          <a:extLst>
            <a:ext uri="{FF2B5EF4-FFF2-40B4-BE49-F238E27FC236}">
              <a16:creationId xmlns:a16="http://schemas.microsoft.com/office/drawing/2014/main" id="{F6F69747-B4A2-4380-85D8-C5B31D9C5AD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>
          <a:extLst>
            <a:ext uri="{FF2B5EF4-FFF2-40B4-BE49-F238E27FC236}">
              <a16:creationId xmlns:a16="http://schemas.microsoft.com/office/drawing/2014/main" id="{DC42DB21-F7BD-4BD8-851D-D58A3BF2972A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>
          <a:extLst>
            <a:ext uri="{FF2B5EF4-FFF2-40B4-BE49-F238E27FC236}">
              <a16:creationId xmlns:a16="http://schemas.microsoft.com/office/drawing/2014/main" id="{87D21856-EB70-4B65-A428-93EE3B8F34A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>
          <a:extLst>
            <a:ext uri="{FF2B5EF4-FFF2-40B4-BE49-F238E27FC236}">
              <a16:creationId xmlns:a16="http://schemas.microsoft.com/office/drawing/2014/main" id="{62FC0DCD-E1C1-4FD8-85DC-161CEF2E398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>
          <a:extLst>
            <a:ext uri="{FF2B5EF4-FFF2-40B4-BE49-F238E27FC236}">
              <a16:creationId xmlns:a16="http://schemas.microsoft.com/office/drawing/2014/main" id="{E0EB8ED2-E31C-4B36-BBFF-8D2180985928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>
          <a:extLst>
            <a:ext uri="{FF2B5EF4-FFF2-40B4-BE49-F238E27FC236}">
              <a16:creationId xmlns:a16="http://schemas.microsoft.com/office/drawing/2014/main" id="{E7ABF7C8-57DE-41BF-8D3B-5E9C3490535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>
          <a:extLst>
            <a:ext uri="{FF2B5EF4-FFF2-40B4-BE49-F238E27FC236}">
              <a16:creationId xmlns:a16="http://schemas.microsoft.com/office/drawing/2014/main" id="{19ECCF57-D714-476A-9456-859F8994C76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>
          <a:extLst>
            <a:ext uri="{FF2B5EF4-FFF2-40B4-BE49-F238E27FC236}">
              <a16:creationId xmlns:a16="http://schemas.microsoft.com/office/drawing/2014/main" id="{25F326FF-8A90-4B60-B1B9-14E0BBC6C69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>
          <a:extLst>
            <a:ext uri="{FF2B5EF4-FFF2-40B4-BE49-F238E27FC236}">
              <a16:creationId xmlns:a16="http://schemas.microsoft.com/office/drawing/2014/main" id="{B18A43CB-DCF5-4E38-ACBA-D79858F7F5F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>
          <a:extLst>
            <a:ext uri="{FF2B5EF4-FFF2-40B4-BE49-F238E27FC236}">
              <a16:creationId xmlns:a16="http://schemas.microsoft.com/office/drawing/2014/main" id="{5090AED1-CFB6-4A28-912B-5DC7E7A0264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>
          <a:extLst>
            <a:ext uri="{FF2B5EF4-FFF2-40B4-BE49-F238E27FC236}">
              <a16:creationId xmlns:a16="http://schemas.microsoft.com/office/drawing/2014/main" id="{CF7C342B-F70B-495C-BDF7-0778D605485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>
          <a:extLst>
            <a:ext uri="{FF2B5EF4-FFF2-40B4-BE49-F238E27FC236}">
              <a16:creationId xmlns:a16="http://schemas.microsoft.com/office/drawing/2014/main" id="{9879DB47-CB2A-4765-BACD-B7A79C11386F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>
          <a:extLst>
            <a:ext uri="{FF2B5EF4-FFF2-40B4-BE49-F238E27FC236}">
              <a16:creationId xmlns:a16="http://schemas.microsoft.com/office/drawing/2014/main" id="{657B0F69-249E-4487-AF9F-FC210F4876F8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>
          <a:extLst>
            <a:ext uri="{FF2B5EF4-FFF2-40B4-BE49-F238E27FC236}">
              <a16:creationId xmlns:a16="http://schemas.microsoft.com/office/drawing/2014/main" id="{88399BC2-C8C8-4EBA-AD6B-6A3521DF6E5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>
          <a:extLst>
            <a:ext uri="{FF2B5EF4-FFF2-40B4-BE49-F238E27FC236}">
              <a16:creationId xmlns:a16="http://schemas.microsoft.com/office/drawing/2014/main" id="{6F106AB9-E942-41E7-A98B-6AB603BC9D5A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>
          <a:extLst>
            <a:ext uri="{FF2B5EF4-FFF2-40B4-BE49-F238E27FC236}">
              <a16:creationId xmlns:a16="http://schemas.microsoft.com/office/drawing/2014/main" id="{D53AC6A0-756D-4AF6-B066-043960A580D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>
          <a:extLst>
            <a:ext uri="{FF2B5EF4-FFF2-40B4-BE49-F238E27FC236}">
              <a16:creationId xmlns:a16="http://schemas.microsoft.com/office/drawing/2014/main" id="{D3FE7094-6705-4650-98E5-1118645F707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>
          <a:extLst>
            <a:ext uri="{FF2B5EF4-FFF2-40B4-BE49-F238E27FC236}">
              <a16:creationId xmlns:a16="http://schemas.microsoft.com/office/drawing/2014/main" id="{9C8A820D-D093-442C-8FB7-DB864F9D56E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>
          <a:extLst>
            <a:ext uri="{FF2B5EF4-FFF2-40B4-BE49-F238E27FC236}">
              <a16:creationId xmlns:a16="http://schemas.microsoft.com/office/drawing/2014/main" id="{9B9C6AD2-43DC-45D2-AC10-F387D4CB3C1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>
          <a:extLst>
            <a:ext uri="{FF2B5EF4-FFF2-40B4-BE49-F238E27FC236}">
              <a16:creationId xmlns:a16="http://schemas.microsoft.com/office/drawing/2014/main" id="{E86D65E2-2E18-4501-A2E0-6C16B0D4BA2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>
          <a:extLst>
            <a:ext uri="{FF2B5EF4-FFF2-40B4-BE49-F238E27FC236}">
              <a16:creationId xmlns:a16="http://schemas.microsoft.com/office/drawing/2014/main" id="{A0D9EAA5-0459-4EA2-B670-50CA4A61596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>
          <a:extLst>
            <a:ext uri="{FF2B5EF4-FFF2-40B4-BE49-F238E27FC236}">
              <a16:creationId xmlns:a16="http://schemas.microsoft.com/office/drawing/2014/main" id="{DAECA8AF-5063-4ADD-A479-19D10867DC5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>
          <a:extLst>
            <a:ext uri="{FF2B5EF4-FFF2-40B4-BE49-F238E27FC236}">
              <a16:creationId xmlns:a16="http://schemas.microsoft.com/office/drawing/2014/main" id="{A735EEB3-9AA5-4300-902C-401DE0AD1EA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>
          <a:extLst>
            <a:ext uri="{FF2B5EF4-FFF2-40B4-BE49-F238E27FC236}">
              <a16:creationId xmlns:a16="http://schemas.microsoft.com/office/drawing/2014/main" id="{D0967947-2507-450B-9917-7DDE8B35B9A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>
          <a:extLst>
            <a:ext uri="{FF2B5EF4-FFF2-40B4-BE49-F238E27FC236}">
              <a16:creationId xmlns:a16="http://schemas.microsoft.com/office/drawing/2014/main" id="{8EA82709-EA72-4FB0-B6B5-B5E0D915E49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>
          <a:extLst>
            <a:ext uri="{FF2B5EF4-FFF2-40B4-BE49-F238E27FC236}">
              <a16:creationId xmlns:a16="http://schemas.microsoft.com/office/drawing/2014/main" id="{88E9B16E-CA61-40A9-A1A7-546455B8885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>
          <a:extLst>
            <a:ext uri="{FF2B5EF4-FFF2-40B4-BE49-F238E27FC236}">
              <a16:creationId xmlns:a16="http://schemas.microsoft.com/office/drawing/2014/main" id="{0CDB3331-B1C6-4CBB-B9A1-79E037384C0B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>
          <a:extLst>
            <a:ext uri="{FF2B5EF4-FFF2-40B4-BE49-F238E27FC236}">
              <a16:creationId xmlns:a16="http://schemas.microsoft.com/office/drawing/2014/main" id="{BF23C336-9E83-470D-9401-B5DEA694AF8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>
          <a:extLst>
            <a:ext uri="{FF2B5EF4-FFF2-40B4-BE49-F238E27FC236}">
              <a16:creationId xmlns:a16="http://schemas.microsoft.com/office/drawing/2014/main" id="{F472B357-8938-4477-B300-C4C8ECE6D59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>
          <a:extLst>
            <a:ext uri="{FF2B5EF4-FFF2-40B4-BE49-F238E27FC236}">
              <a16:creationId xmlns:a16="http://schemas.microsoft.com/office/drawing/2014/main" id="{AD1C0FEB-61B9-4C61-BC6B-628177C0915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>
          <a:extLst>
            <a:ext uri="{FF2B5EF4-FFF2-40B4-BE49-F238E27FC236}">
              <a16:creationId xmlns:a16="http://schemas.microsoft.com/office/drawing/2014/main" id="{43C9D364-D992-4C99-8819-E363201AF51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>
          <a:extLst>
            <a:ext uri="{FF2B5EF4-FFF2-40B4-BE49-F238E27FC236}">
              <a16:creationId xmlns:a16="http://schemas.microsoft.com/office/drawing/2014/main" id="{6FA8B045-31CE-45F9-BE7A-DCC6462C900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>
          <a:extLst>
            <a:ext uri="{FF2B5EF4-FFF2-40B4-BE49-F238E27FC236}">
              <a16:creationId xmlns:a16="http://schemas.microsoft.com/office/drawing/2014/main" id="{76BC3B7E-1B12-41E8-8811-955AA3505B5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>
          <a:extLst>
            <a:ext uri="{FF2B5EF4-FFF2-40B4-BE49-F238E27FC236}">
              <a16:creationId xmlns:a16="http://schemas.microsoft.com/office/drawing/2014/main" id="{5AA16131-8BBC-40DD-B3D9-CCE8BC95D6F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>
          <a:extLst>
            <a:ext uri="{FF2B5EF4-FFF2-40B4-BE49-F238E27FC236}">
              <a16:creationId xmlns:a16="http://schemas.microsoft.com/office/drawing/2014/main" id="{7B293A9E-42A0-4630-B262-E663D6D83C7D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>
          <a:extLst>
            <a:ext uri="{FF2B5EF4-FFF2-40B4-BE49-F238E27FC236}">
              <a16:creationId xmlns:a16="http://schemas.microsoft.com/office/drawing/2014/main" id="{7D1694CF-1E4A-41AB-AD68-85BD853594F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>
          <a:extLst>
            <a:ext uri="{FF2B5EF4-FFF2-40B4-BE49-F238E27FC236}">
              <a16:creationId xmlns:a16="http://schemas.microsoft.com/office/drawing/2014/main" id="{1741DA64-9DDA-4D53-BB2C-A81727725A9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>
          <a:extLst>
            <a:ext uri="{FF2B5EF4-FFF2-40B4-BE49-F238E27FC236}">
              <a16:creationId xmlns:a16="http://schemas.microsoft.com/office/drawing/2014/main" id="{0505C281-7CFC-441F-ADF8-52B368D062D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>
          <a:extLst>
            <a:ext uri="{FF2B5EF4-FFF2-40B4-BE49-F238E27FC236}">
              <a16:creationId xmlns:a16="http://schemas.microsoft.com/office/drawing/2014/main" id="{07305BB0-2DC6-49C5-B75F-4194075D3B5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>
          <a:extLst>
            <a:ext uri="{FF2B5EF4-FFF2-40B4-BE49-F238E27FC236}">
              <a16:creationId xmlns:a16="http://schemas.microsoft.com/office/drawing/2014/main" id="{1650439A-88D0-4E0D-830D-002223EEE0C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>
          <a:extLst>
            <a:ext uri="{FF2B5EF4-FFF2-40B4-BE49-F238E27FC236}">
              <a16:creationId xmlns:a16="http://schemas.microsoft.com/office/drawing/2014/main" id="{67CD9797-C07F-4E40-B83E-EB617BE700D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>
          <a:extLst>
            <a:ext uri="{FF2B5EF4-FFF2-40B4-BE49-F238E27FC236}">
              <a16:creationId xmlns:a16="http://schemas.microsoft.com/office/drawing/2014/main" id="{C40555E6-671B-40A7-9E24-34B50F50408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>
          <a:extLst>
            <a:ext uri="{FF2B5EF4-FFF2-40B4-BE49-F238E27FC236}">
              <a16:creationId xmlns:a16="http://schemas.microsoft.com/office/drawing/2014/main" id="{2585EC27-EE18-4800-B699-4C5BF8C1732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>
          <a:extLst>
            <a:ext uri="{FF2B5EF4-FFF2-40B4-BE49-F238E27FC236}">
              <a16:creationId xmlns:a16="http://schemas.microsoft.com/office/drawing/2014/main" id="{D70C003F-8913-411F-B2B9-AE9F0B37F5D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>
          <a:extLst>
            <a:ext uri="{FF2B5EF4-FFF2-40B4-BE49-F238E27FC236}">
              <a16:creationId xmlns:a16="http://schemas.microsoft.com/office/drawing/2014/main" id="{4CABFFF5-AC1D-4157-9893-615C25B9E59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>
          <a:extLst>
            <a:ext uri="{FF2B5EF4-FFF2-40B4-BE49-F238E27FC236}">
              <a16:creationId xmlns:a16="http://schemas.microsoft.com/office/drawing/2014/main" id="{664D7A1C-7053-41BD-9880-E7B20F70C668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>
          <a:extLst>
            <a:ext uri="{FF2B5EF4-FFF2-40B4-BE49-F238E27FC236}">
              <a16:creationId xmlns:a16="http://schemas.microsoft.com/office/drawing/2014/main" id="{070F91BA-B0D4-4823-9035-C842A05CB7D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>
          <a:extLst>
            <a:ext uri="{FF2B5EF4-FFF2-40B4-BE49-F238E27FC236}">
              <a16:creationId xmlns:a16="http://schemas.microsoft.com/office/drawing/2014/main" id="{64D72510-C41F-43C2-BDF9-5F3144E096D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>
          <a:extLst>
            <a:ext uri="{FF2B5EF4-FFF2-40B4-BE49-F238E27FC236}">
              <a16:creationId xmlns:a16="http://schemas.microsoft.com/office/drawing/2014/main" id="{6C961D7A-5BB7-4BDC-9DFE-8139F353161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>
          <a:extLst>
            <a:ext uri="{FF2B5EF4-FFF2-40B4-BE49-F238E27FC236}">
              <a16:creationId xmlns:a16="http://schemas.microsoft.com/office/drawing/2014/main" id="{91365B52-4C23-4FEA-9516-3968DCC9B07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>
          <a:extLst>
            <a:ext uri="{FF2B5EF4-FFF2-40B4-BE49-F238E27FC236}">
              <a16:creationId xmlns:a16="http://schemas.microsoft.com/office/drawing/2014/main" id="{04CCFB03-3519-4851-A120-FDC6C9E53A8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>
          <a:extLst>
            <a:ext uri="{FF2B5EF4-FFF2-40B4-BE49-F238E27FC236}">
              <a16:creationId xmlns:a16="http://schemas.microsoft.com/office/drawing/2014/main" id="{611CEC62-E3E8-4219-BAAD-DED62306D2F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>
          <a:extLst>
            <a:ext uri="{FF2B5EF4-FFF2-40B4-BE49-F238E27FC236}">
              <a16:creationId xmlns:a16="http://schemas.microsoft.com/office/drawing/2014/main" id="{B489CEE8-2345-4493-864F-61B31AA2636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>
          <a:extLst>
            <a:ext uri="{FF2B5EF4-FFF2-40B4-BE49-F238E27FC236}">
              <a16:creationId xmlns:a16="http://schemas.microsoft.com/office/drawing/2014/main" id="{DFCF6F5F-8129-41C8-8E32-8071C069073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>
          <a:extLst>
            <a:ext uri="{FF2B5EF4-FFF2-40B4-BE49-F238E27FC236}">
              <a16:creationId xmlns:a16="http://schemas.microsoft.com/office/drawing/2014/main" id="{09CFE919-C9BB-406F-8DDD-DA8070F1B1B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>
          <a:extLst>
            <a:ext uri="{FF2B5EF4-FFF2-40B4-BE49-F238E27FC236}">
              <a16:creationId xmlns:a16="http://schemas.microsoft.com/office/drawing/2014/main" id="{4443E68A-8627-4440-A04D-B32F2E381CB2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>
          <a:extLst>
            <a:ext uri="{FF2B5EF4-FFF2-40B4-BE49-F238E27FC236}">
              <a16:creationId xmlns:a16="http://schemas.microsoft.com/office/drawing/2014/main" id="{6F8509D2-C488-4BA3-B801-BBBEBC96CB9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>
          <a:extLst>
            <a:ext uri="{FF2B5EF4-FFF2-40B4-BE49-F238E27FC236}">
              <a16:creationId xmlns:a16="http://schemas.microsoft.com/office/drawing/2014/main" id="{12A45208-AB9D-4A25-8076-20A094400D38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>
          <a:extLst>
            <a:ext uri="{FF2B5EF4-FFF2-40B4-BE49-F238E27FC236}">
              <a16:creationId xmlns:a16="http://schemas.microsoft.com/office/drawing/2014/main" id="{9A183FBE-73B6-49F5-B0CB-4CAADFF2A18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>
          <a:extLst>
            <a:ext uri="{FF2B5EF4-FFF2-40B4-BE49-F238E27FC236}">
              <a16:creationId xmlns:a16="http://schemas.microsoft.com/office/drawing/2014/main" id="{DAE3E89F-934B-4274-B037-4DBE2E8A38E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>
          <a:extLst>
            <a:ext uri="{FF2B5EF4-FFF2-40B4-BE49-F238E27FC236}">
              <a16:creationId xmlns:a16="http://schemas.microsoft.com/office/drawing/2014/main" id="{0878C256-610A-40DD-9EB1-A068B7117C6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>
          <a:extLst>
            <a:ext uri="{FF2B5EF4-FFF2-40B4-BE49-F238E27FC236}">
              <a16:creationId xmlns:a16="http://schemas.microsoft.com/office/drawing/2014/main" id="{4D5EE2C7-8EAD-48C6-8516-E8F1157554BC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>
          <a:extLst>
            <a:ext uri="{FF2B5EF4-FFF2-40B4-BE49-F238E27FC236}">
              <a16:creationId xmlns:a16="http://schemas.microsoft.com/office/drawing/2014/main" id="{91FD21C8-5E5B-4CAF-A572-298C305B6A47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>
          <a:extLst>
            <a:ext uri="{FF2B5EF4-FFF2-40B4-BE49-F238E27FC236}">
              <a16:creationId xmlns:a16="http://schemas.microsoft.com/office/drawing/2014/main" id="{080F9548-8AC2-476B-95DC-8209A18E0CB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>
          <a:extLst>
            <a:ext uri="{FF2B5EF4-FFF2-40B4-BE49-F238E27FC236}">
              <a16:creationId xmlns:a16="http://schemas.microsoft.com/office/drawing/2014/main" id="{5D48B73F-A567-4567-8C58-08C4607B1DF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>
          <a:extLst>
            <a:ext uri="{FF2B5EF4-FFF2-40B4-BE49-F238E27FC236}">
              <a16:creationId xmlns:a16="http://schemas.microsoft.com/office/drawing/2014/main" id="{711C7247-D258-4B04-B594-19CF011220C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>
          <a:extLst>
            <a:ext uri="{FF2B5EF4-FFF2-40B4-BE49-F238E27FC236}">
              <a16:creationId xmlns:a16="http://schemas.microsoft.com/office/drawing/2014/main" id="{ACB2D28D-4561-4E21-B80C-4F794A97639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>
          <a:extLst>
            <a:ext uri="{FF2B5EF4-FFF2-40B4-BE49-F238E27FC236}">
              <a16:creationId xmlns:a16="http://schemas.microsoft.com/office/drawing/2014/main" id="{DA3EA92D-83B8-44F1-A08F-2833215E4AD5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>
          <a:extLst>
            <a:ext uri="{FF2B5EF4-FFF2-40B4-BE49-F238E27FC236}">
              <a16:creationId xmlns:a16="http://schemas.microsoft.com/office/drawing/2014/main" id="{571518EE-6550-4B9B-B0A1-10D4441AD1A3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>
          <a:extLst>
            <a:ext uri="{FF2B5EF4-FFF2-40B4-BE49-F238E27FC236}">
              <a16:creationId xmlns:a16="http://schemas.microsoft.com/office/drawing/2014/main" id="{310C7A55-514D-4D40-BD58-35A54EDF5E8B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>
          <a:extLst>
            <a:ext uri="{FF2B5EF4-FFF2-40B4-BE49-F238E27FC236}">
              <a16:creationId xmlns:a16="http://schemas.microsoft.com/office/drawing/2014/main" id="{27941E0A-FDA7-4660-98CC-81AD08196400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>
          <a:extLst>
            <a:ext uri="{FF2B5EF4-FFF2-40B4-BE49-F238E27FC236}">
              <a16:creationId xmlns:a16="http://schemas.microsoft.com/office/drawing/2014/main" id="{7CDA6110-DB04-4973-8FFC-C0EC20E0516F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>
          <a:extLst>
            <a:ext uri="{FF2B5EF4-FFF2-40B4-BE49-F238E27FC236}">
              <a16:creationId xmlns:a16="http://schemas.microsoft.com/office/drawing/2014/main" id="{61BA6233-CF10-4673-A935-6A3EF81753D9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>
          <a:extLst>
            <a:ext uri="{FF2B5EF4-FFF2-40B4-BE49-F238E27FC236}">
              <a16:creationId xmlns:a16="http://schemas.microsoft.com/office/drawing/2014/main" id="{D255BAC3-D642-4FF9-B706-67445C8AD2E9}"/>
            </a:ext>
          </a:extLst>
        </xdr:cNvPr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tomi%20Aida/Desktop/&#20843;&#21315;&#20195;&#21488;VBC/&#20843;&#21315;&#20195;&#21488;VBC&#12288;28&#24180;&#24230;/&#12503;&#12525;&#12464;&#12521;&#12512;&#12456;&#12531;&#12488;&#12522;&#12540;&#12471;&#12540;&#12488;EntrySheet_V1..xlsx&#20843;&#21315;&#20195;&#21488;VBC&#26032;&#201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7" zoomScaleNormal="100" workbookViewId="0">
      <selection activeCell="AJ29" sqref="AJ2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</row>
    <row r="2" spans="1:51" ht="14.45" customHeight="1">
      <c r="A2" s="70" t="s">
        <v>1</v>
      </c>
      <c r="B2" s="71"/>
      <c r="C2" s="72" t="s">
        <v>2</v>
      </c>
      <c r="D2" s="73"/>
      <c r="E2" s="73"/>
      <c r="F2" s="73"/>
      <c r="G2" s="73"/>
      <c r="H2" s="73"/>
      <c r="I2" s="74"/>
      <c r="J2" s="75" t="s">
        <v>3</v>
      </c>
      <c r="K2" s="76"/>
      <c r="L2" s="76"/>
      <c r="M2" s="76"/>
      <c r="N2" s="76"/>
      <c r="O2" s="77"/>
      <c r="P2" s="75" t="s">
        <v>4</v>
      </c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9" t="s">
        <v>5</v>
      </c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5"/>
      <c r="AT2" s="63"/>
      <c r="AV2" s="1" t="s">
        <v>6</v>
      </c>
      <c r="AW2" t="s">
        <v>7</v>
      </c>
      <c r="AX2" t="s">
        <v>8</v>
      </c>
    </row>
    <row r="3" spans="1:51" ht="24" customHeight="1">
      <c r="A3" s="80" t="s">
        <v>9</v>
      </c>
      <c r="B3" s="81"/>
      <c r="C3" s="82" t="s">
        <v>10</v>
      </c>
      <c r="D3" s="83"/>
      <c r="E3" s="83"/>
      <c r="F3" s="83"/>
      <c r="G3" s="83"/>
      <c r="H3" s="83"/>
      <c r="I3" s="84"/>
      <c r="J3" s="85" t="s">
        <v>11</v>
      </c>
      <c r="K3" s="86"/>
      <c r="L3" s="86"/>
      <c r="M3" s="86"/>
      <c r="N3" s="86"/>
      <c r="O3" s="87"/>
      <c r="P3" s="88" t="s">
        <v>12</v>
      </c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90" t="s">
        <v>13</v>
      </c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1"/>
      <c r="AT3" s="64"/>
      <c r="AV3" s="1" t="s">
        <v>11</v>
      </c>
      <c r="AW3" t="s">
        <v>13</v>
      </c>
      <c r="AX3" t="s">
        <v>14</v>
      </c>
      <c r="AY3" t="s">
        <v>15</v>
      </c>
    </row>
    <row r="4" spans="1:51" ht="20.100000000000001" customHeight="1">
      <c r="A4" s="92" t="s">
        <v>16</v>
      </c>
      <c r="B4" s="93"/>
      <c r="C4" s="94">
        <v>43006178</v>
      </c>
      <c r="D4" s="95"/>
      <c r="E4" s="95"/>
      <c r="F4" s="95"/>
      <c r="G4" s="95"/>
      <c r="H4" s="95"/>
      <c r="I4" s="96"/>
      <c r="J4" s="97" t="s">
        <v>17</v>
      </c>
      <c r="K4" s="98"/>
      <c r="L4" s="98"/>
      <c r="M4" s="98"/>
      <c r="N4" s="98"/>
      <c r="O4" s="99"/>
      <c r="P4" s="100" t="s">
        <v>18</v>
      </c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1"/>
      <c r="AT4" s="64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2" t="s">
        <v>20</v>
      </c>
      <c r="B5" s="103"/>
      <c r="C5" s="104"/>
      <c r="D5" s="105"/>
      <c r="E5" s="105"/>
      <c r="F5" s="105"/>
      <c r="G5" s="105"/>
      <c r="H5" s="105"/>
      <c r="I5" s="106"/>
      <c r="J5" s="107">
        <v>21009</v>
      </c>
      <c r="K5" s="107"/>
      <c r="L5" s="107"/>
      <c r="M5" s="107"/>
      <c r="N5" s="107"/>
      <c r="O5" s="107"/>
      <c r="P5" s="108" t="s">
        <v>21</v>
      </c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8" t="s">
        <v>22</v>
      </c>
      <c r="AF5" s="109"/>
      <c r="AG5" s="109"/>
      <c r="AH5" s="109"/>
      <c r="AI5" s="109"/>
      <c r="AJ5" s="109"/>
      <c r="AK5" s="110"/>
      <c r="AL5" s="110"/>
      <c r="AM5" s="110"/>
      <c r="AN5" s="110"/>
      <c r="AO5" s="110"/>
      <c r="AP5" s="110"/>
      <c r="AQ5" s="110"/>
      <c r="AR5" s="110"/>
      <c r="AS5" s="111"/>
      <c r="AT5" s="64"/>
      <c r="AV5" s="1" t="s">
        <v>23</v>
      </c>
      <c r="AW5" t="s">
        <v>24</v>
      </c>
    </row>
    <row r="6" spans="1:51" ht="22.5" customHeight="1">
      <c r="A6" s="177" t="s">
        <v>25</v>
      </c>
      <c r="B6" s="180"/>
      <c r="C6" s="112" t="s">
        <v>26</v>
      </c>
      <c r="D6" s="113"/>
      <c r="E6" s="114" t="s">
        <v>27</v>
      </c>
      <c r="F6" s="115"/>
      <c r="G6" s="116" t="s">
        <v>28</v>
      </c>
      <c r="H6" s="116"/>
      <c r="I6" s="116"/>
      <c r="J6" s="116" t="s">
        <v>29</v>
      </c>
      <c r="K6" s="116"/>
      <c r="L6" s="116"/>
      <c r="M6" s="116" t="s">
        <v>30</v>
      </c>
      <c r="N6" s="116"/>
      <c r="O6" s="116"/>
      <c r="P6" s="101" t="s">
        <v>31</v>
      </c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8" t="s">
        <v>32</v>
      </c>
      <c r="AL6" s="118"/>
      <c r="AM6" s="118"/>
      <c r="AN6" s="118"/>
      <c r="AO6" s="118"/>
      <c r="AP6" s="118"/>
      <c r="AQ6" s="118"/>
      <c r="AR6" s="118"/>
      <c r="AS6" s="118"/>
      <c r="AT6" s="43" t="s">
        <v>33</v>
      </c>
    </row>
    <row r="7" spans="1:51" ht="13.5" customHeight="1">
      <c r="A7" s="177"/>
      <c r="B7" s="180"/>
      <c r="C7" s="119" t="s">
        <v>34</v>
      </c>
      <c r="D7" s="120"/>
      <c r="E7" s="121" t="s">
        <v>35</v>
      </c>
      <c r="F7" s="122"/>
      <c r="G7" s="190">
        <v>507374491</v>
      </c>
      <c r="H7" s="190"/>
      <c r="I7" s="190"/>
      <c r="J7" s="190">
        <v>18472</v>
      </c>
      <c r="K7" s="190"/>
      <c r="L7" s="190"/>
      <c r="M7" s="190"/>
      <c r="N7" s="190"/>
      <c r="O7" s="190"/>
      <c r="P7" s="123" t="s">
        <v>36</v>
      </c>
      <c r="Q7" s="124"/>
      <c r="R7" s="125" t="s">
        <v>37</v>
      </c>
      <c r="S7" s="125"/>
      <c r="T7" s="125"/>
      <c r="U7" s="125"/>
      <c r="V7" s="15" t="s">
        <v>38</v>
      </c>
      <c r="W7" s="126" t="s">
        <v>39</v>
      </c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6" t="s">
        <v>40</v>
      </c>
      <c r="AL7" s="127" t="s">
        <v>41</v>
      </c>
      <c r="AM7" s="127"/>
      <c r="AN7" s="127"/>
      <c r="AO7" s="127"/>
      <c r="AP7" s="127"/>
      <c r="AQ7" s="127"/>
      <c r="AR7" s="127"/>
      <c r="AS7" s="44" t="s">
        <v>42</v>
      </c>
      <c r="AT7" s="187">
        <v>51</v>
      </c>
    </row>
    <row r="8" spans="1:51" ht="18" customHeight="1">
      <c r="A8" s="177"/>
      <c r="B8" s="180"/>
      <c r="C8" s="128" t="s">
        <v>43</v>
      </c>
      <c r="D8" s="129"/>
      <c r="E8" s="130" t="s">
        <v>44</v>
      </c>
      <c r="F8" s="131"/>
      <c r="G8" s="190"/>
      <c r="H8" s="190"/>
      <c r="I8" s="190"/>
      <c r="J8" s="190"/>
      <c r="K8" s="190"/>
      <c r="L8" s="190"/>
      <c r="M8" s="190"/>
      <c r="N8" s="190"/>
      <c r="O8" s="190"/>
      <c r="P8" s="132" t="s">
        <v>45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46</v>
      </c>
      <c r="AL8" s="135"/>
      <c r="AM8" s="135"/>
      <c r="AN8" s="135"/>
      <c r="AO8" s="18" t="s">
        <v>38</v>
      </c>
      <c r="AP8" s="135" t="s">
        <v>47</v>
      </c>
      <c r="AQ8" s="135"/>
      <c r="AR8" s="135"/>
      <c r="AS8" s="136"/>
      <c r="AT8" s="187"/>
    </row>
    <row r="9" spans="1:51" ht="14.45" customHeight="1">
      <c r="A9" s="177" t="s">
        <v>48</v>
      </c>
      <c r="B9" s="180"/>
      <c r="C9" s="119" t="s">
        <v>49</v>
      </c>
      <c r="D9" s="120"/>
      <c r="E9" s="121" t="s">
        <v>50</v>
      </c>
      <c r="F9" s="122"/>
      <c r="G9" s="190">
        <v>513652779</v>
      </c>
      <c r="H9" s="190"/>
      <c r="I9" s="190"/>
      <c r="J9" s="190"/>
      <c r="K9" s="190"/>
      <c r="L9" s="190"/>
      <c r="M9" s="190"/>
      <c r="N9" s="190"/>
      <c r="O9" s="190"/>
      <c r="P9" s="123" t="s">
        <v>36</v>
      </c>
      <c r="Q9" s="124"/>
      <c r="R9" s="125" t="s">
        <v>37</v>
      </c>
      <c r="S9" s="125"/>
      <c r="T9" s="125"/>
      <c r="U9" s="125"/>
      <c r="V9" s="15" t="s">
        <v>38</v>
      </c>
      <c r="W9" s="126" t="s">
        <v>39</v>
      </c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37"/>
      <c r="AK9" s="16" t="s">
        <v>40</v>
      </c>
      <c r="AL9" s="127" t="s">
        <v>51</v>
      </c>
      <c r="AM9" s="127"/>
      <c r="AN9" s="127"/>
      <c r="AO9" s="127"/>
      <c r="AP9" s="127"/>
      <c r="AQ9" s="127"/>
      <c r="AR9" s="127"/>
      <c r="AS9" s="44" t="s">
        <v>42</v>
      </c>
      <c r="AT9" s="188">
        <v>41</v>
      </c>
    </row>
    <row r="10" spans="1:51" ht="18" customHeight="1">
      <c r="A10" s="177"/>
      <c r="B10" s="180"/>
      <c r="C10" s="128" t="s">
        <v>52</v>
      </c>
      <c r="D10" s="129"/>
      <c r="E10" s="130" t="s">
        <v>53</v>
      </c>
      <c r="F10" s="131"/>
      <c r="G10" s="190"/>
      <c r="H10" s="190"/>
      <c r="I10" s="190"/>
      <c r="J10" s="190"/>
      <c r="K10" s="190"/>
      <c r="L10" s="190"/>
      <c r="M10" s="190"/>
      <c r="N10" s="190"/>
      <c r="O10" s="190"/>
      <c r="P10" s="132" t="s">
        <v>54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8"/>
      <c r="AK10" s="134" t="s">
        <v>55</v>
      </c>
      <c r="AL10" s="135"/>
      <c r="AM10" s="135"/>
      <c r="AN10" s="135"/>
      <c r="AO10" s="18" t="s">
        <v>38</v>
      </c>
      <c r="AP10" s="135" t="s">
        <v>56</v>
      </c>
      <c r="AQ10" s="135"/>
      <c r="AR10" s="135"/>
      <c r="AS10" s="136"/>
      <c r="AT10" s="188"/>
    </row>
    <row r="11" spans="1:51" ht="14.45" customHeight="1">
      <c r="A11" s="177" t="s">
        <v>57</v>
      </c>
      <c r="B11" s="180"/>
      <c r="C11" s="119" t="s">
        <v>58</v>
      </c>
      <c r="D11" s="120"/>
      <c r="E11" s="121" t="s">
        <v>59</v>
      </c>
      <c r="F11" s="122"/>
      <c r="G11" s="190">
        <v>509569210</v>
      </c>
      <c r="H11" s="190"/>
      <c r="I11" s="190"/>
      <c r="J11" s="190"/>
      <c r="K11" s="190"/>
      <c r="L11" s="190"/>
      <c r="M11" s="190"/>
      <c r="N11" s="190"/>
      <c r="O11" s="190"/>
      <c r="P11" s="123" t="s">
        <v>36</v>
      </c>
      <c r="Q11" s="124"/>
      <c r="R11" s="125" t="s">
        <v>37</v>
      </c>
      <c r="S11" s="125"/>
      <c r="T11" s="125"/>
      <c r="U11" s="125"/>
      <c r="V11" s="15" t="s">
        <v>38</v>
      </c>
      <c r="W11" s="126" t="s">
        <v>39</v>
      </c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37"/>
      <c r="AK11" s="16" t="s">
        <v>40</v>
      </c>
      <c r="AL11" s="127" t="s">
        <v>51</v>
      </c>
      <c r="AM11" s="127"/>
      <c r="AN11" s="127"/>
      <c r="AO11" s="127"/>
      <c r="AP11" s="127"/>
      <c r="AQ11" s="127"/>
      <c r="AR11" s="127"/>
      <c r="AS11" s="44" t="s">
        <v>42</v>
      </c>
      <c r="AT11" s="188">
        <v>54</v>
      </c>
    </row>
    <row r="12" spans="1:51" ht="18" customHeight="1">
      <c r="A12" s="177"/>
      <c r="B12" s="180"/>
      <c r="C12" s="128" t="s">
        <v>60</v>
      </c>
      <c r="D12" s="129"/>
      <c r="E12" s="130" t="s">
        <v>61</v>
      </c>
      <c r="F12" s="131"/>
      <c r="G12" s="190"/>
      <c r="H12" s="190"/>
      <c r="I12" s="190"/>
      <c r="J12" s="190"/>
      <c r="K12" s="190"/>
      <c r="L12" s="190"/>
      <c r="M12" s="190"/>
      <c r="N12" s="190"/>
      <c r="O12" s="190"/>
      <c r="P12" s="132" t="s">
        <v>62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8"/>
      <c r="AK12" s="134" t="s">
        <v>63</v>
      </c>
      <c r="AL12" s="135"/>
      <c r="AM12" s="135"/>
      <c r="AN12" s="135"/>
      <c r="AO12" s="18" t="s">
        <v>38</v>
      </c>
      <c r="AP12" s="135" t="s">
        <v>64</v>
      </c>
      <c r="AQ12" s="135"/>
      <c r="AR12" s="135"/>
      <c r="AS12" s="136"/>
      <c r="AT12" s="188"/>
    </row>
    <row r="13" spans="1:51" ht="15" customHeight="1">
      <c r="A13" s="177" t="s">
        <v>65</v>
      </c>
      <c r="B13" s="180"/>
      <c r="C13" s="119" t="s">
        <v>34</v>
      </c>
      <c r="D13" s="120"/>
      <c r="E13" s="121" t="s">
        <v>35</v>
      </c>
      <c r="F13" s="122"/>
      <c r="G13" s="191"/>
      <c r="H13" s="191"/>
      <c r="I13" s="191"/>
      <c r="J13" s="191"/>
      <c r="K13" s="191"/>
      <c r="L13" s="191"/>
      <c r="M13" s="191"/>
      <c r="N13" s="191"/>
      <c r="O13" s="191"/>
      <c r="P13" s="40"/>
      <c r="Q13" s="41"/>
      <c r="R13" s="139"/>
      <c r="S13" s="139"/>
      <c r="T13" s="139"/>
      <c r="U13" s="139"/>
      <c r="V13" s="42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40"/>
      <c r="AK13" s="45"/>
      <c r="AL13" s="141"/>
      <c r="AM13" s="141"/>
      <c r="AN13" s="141"/>
      <c r="AO13" s="141"/>
      <c r="AP13" s="141"/>
      <c r="AQ13" s="141"/>
      <c r="AR13" s="141"/>
      <c r="AS13" s="46"/>
      <c r="AT13" s="189"/>
    </row>
    <row r="14" spans="1:51" ht="18" customHeight="1">
      <c r="A14" s="177"/>
      <c r="B14" s="180"/>
      <c r="C14" s="128" t="s">
        <v>43</v>
      </c>
      <c r="D14" s="129"/>
      <c r="E14" s="130" t="s">
        <v>44</v>
      </c>
      <c r="F14" s="131"/>
      <c r="G14" s="191"/>
      <c r="H14" s="191"/>
      <c r="I14" s="191"/>
      <c r="J14" s="191"/>
      <c r="K14" s="191"/>
      <c r="L14" s="191"/>
      <c r="M14" s="191"/>
      <c r="N14" s="191"/>
      <c r="O14" s="191"/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4"/>
      <c r="AK14" s="145"/>
      <c r="AL14" s="146"/>
      <c r="AM14" s="146"/>
      <c r="AN14" s="146"/>
      <c r="AO14" s="47"/>
      <c r="AP14" s="146"/>
      <c r="AQ14" s="146"/>
      <c r="AR14" s="146"/>
      <c r="AS14" s="147"/>
      <c r="AT14" s="189"/>
    </row>
    <row r="15" spans="1:51" ht="15" customHeight="1">
      <c r="A15" s="192" t="s">
        <v>66</v>
      </c>
      <c r="B15" s="180"/>
      <c r="C15" s="119" t="s">
        <v>34</v>
      </c>
      <c r="D15" s="120"/>
      <c r="E15" s="121" t="s">
        <v>35</v>
      </c>
      <c r="F15" s="122"/>
      <c r="G15" s="191"/>
      <c r="H15" s="191"/>
      <c r="I15" s="191"/>
      <c r="J15" s="191"/>
      <c r="K15" s="191"/>
      <c r="L15" s="191"/>
      <c r="M15" s="191"/>
      <c r="N15" s="191"/>
      <c r="O15" s="191"/>
      <c r="P15" s="123" t="s">
        <v>36</v>
      </c>
      <c r="Q15" s="124"/>
      <c r="R15" s="125" t="s">
        <v>37</v>
      </c>
      <c r="S15" s="125"/>
      <c r="T15" s="125"/>
      <c r="U15" s="125"/>
      <c r="V15" s="15" t="s">
        <v>38</v>
      </c>
      <c r="W15" s="126" t="s">
        <v>39</v>
      </c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37"/>
      <c r="AK15" s="16" t="s">
        <v>40</v>
      </c>
      <c r="AL15" s="127" t="s">
        <v>51</v>
      </c>
      <c r="AM15" s="127"/>
      <c r="AN15" s="127"/>
      <c r="AO15" s="127"/>
      <c r="AP15" s="127"/>
      <c r="AQ15" s="127"/>
      <c r="AR15" s="127"/>
      <c r="AS15" s="44" t="s">
        <v>42</v>
      </c>
      <c r="AT15" s="188">
        <v>51</v>
      </c>
    </row>
    <row r="16" spans="1:51" ht="18" customHeight="1">
      <c r="A16" s="177"/>
      <c r="B16" s="180"/>
      <c r="C16" s="128" t="s">
        <v>43</v>
      </c>
      <c r="D16" s="129"/>
      <c r="E16" s="130" t="s">
        <v>44</v>
      </c>
      <c r="F16" s="131"/>
      <c r="G16" s="191"/>
      <c r="H16" s="191"/>
      <c r="I16" s="191"/>
      <c r="J16" s="191"/>
      <c r="K16" s="191"/>
      <c r="L16" s="191"/>
      <c r="M16" s="191"/>
      <c r="N16" s="191"/>
      <c r="O16" s="191"/>
      <c r="P16" s="132" t="s">
        <v>45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8"/>
      <c r="AK16" s="134" t="s">
        <v>63</v>
      </c>
      <c r="AL16" s="135"/>
      <c r="AM16" s="135"/>
      <c r="AN16" s="135"/>
      <c r="AO16" s="18" t="s">
        <v>38</v>
      </c>
      <c r="AP16" s="135" t="s">
        <v>67</v>
      </c>
      <c r="AQ16" s="135"/>
      <c r="AR16" s="135"/>
      <c r="AS16" s="136"/>
      <c r="AT16" s="188"/>
    </row>
    <row r="17" spans="1:46">
      <c r="A17" s="177" t="s">
        <v>68</v>
      </c>
      <c r="B17" s="180"/>
      <c r="C17" s="193" t="str">
        <f>IF(P16="","",P16)</f>
        <v>千葉県八千代市八千代台北9-12-6</v>
      </c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65"/>
    </row>
    <row r="18" spans="1:46">
      <c r="A18" s="177"/>
      <c r="B18" s="180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50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66"/>
    </row>
    <row r="19" spans="1:46" ht="14.45" customHeight="1">
      <c r="A19" s="177" t="s">
        <v>32</v>
      </c>
      <c r="B19" s="180"/>
      <c r="C19" s="193" t="str">
        <f>IF(AL15="","",AL15&amp;"-"&amp;AK16&amp;"-"&amp;AP16)</f>
        <v>047-486-6775</v>
      </c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50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66"/>
    </row>
    <row r="20" spans="1:46" ht="14.45" customHeight="1">
      <c r="A20" s="177"/>
      <c r="B20" s="180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50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66"/>
    </row>
    <row r="21" spans="1:46" ht="14.45" customHeight="1">
      <c r="A21" s="177" t="s">
        <v>69</v>
      </c>
      <c r="B21" s="180"/>
      <c r="C21" s="195">
        <v>90</v>
      </c>
      <c r="D21" s="196"/>
      <c r="E21" s="196">
        <v>5527</v>
      </c>
      <c r="F21" s="196"/>
      <c r="G21" s="196">
        <v>3208</v>
      </c>
      <c r="H21" s="196"/>
      <c r="I21" s="59"/>
      <c r="J21" s="59"/>
      <c r="K21" s="59"/>
      <c r="L21" s="59"/>
      <c r="M21" s="59"/>
      <c r="N21" s="59"/>
      <c r="O21" s="60"/>
      <c r="P21" s="50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66"/>
    </row>
    <row r="22" spans="1:46" ht="14.45" customHeight="1">
      <c r="A22" s="178"/>
      <c r="B22" s="194"/>
      <c r="C22" s="197"/>
      <c r="D22" s="198"/>
      <c r="E22" s="198"/>
      <c r="F22" s="198"/>
      <c r="G22" s="198"/>
      <c r="H22" s="198"/>
      <c r="I22" s="61"/>
      <c r="J22" s="61"/>
      <c r="K22" s="61"/>
      <c r="L22" s="61"/>
      <c r="M22" s="61"/>
      <c r="N22" s="61"/>
      <c r="O22" s="62"/>
      <c r="P22" s="52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67"/>
    </row>
    <row r="23" spans="1:46" ht="14.1" customHeight="1">
      <c r="A23" s="171" t="s">
        <v>70</v>
      </c>
      <c r="B23" s="179" t="s">
        <v>71</v>
      </c>
      <c r="C23" s="148" t="s">
        <v>72</v>
      </c>
      <c r="D23" s="149"/>
      <c r="E23" s="150" t="s">
        <v>73</v>
      </c>
      <c r="F23" s="151"/>
      <c r="G23" s="179" t="s">
        <v>74</v>
      </c>
      <c r="H23" s="179"/>
      <c r="I23" s="179" t="s">
        <v>75</v>
      </c>
      <c r="J23" s="179"/>
      <c r="K23" s="179"/>
      <c r="L23" s="179"/>
      <c r="M23" s="179" t="s">
        <v>76</v>
      </c>
      <c r="N23" s="179"/>
      <c r="O23" s="179"/>
      <c r="P23" s="199" t="s">
        <v>77</v>
      </c>
      <c r="Q23" s="179"/>
      <c r="R23" s="179"/>
      <c r="S23" s="179"/>
      <c r="T23" s="200"/>
      <c r="U23" s="58"/>
      <c r="V23" s="58"/>
      <c r="W23" s="58"/>
      <c r="X23" s="58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72"/>
      <c r="B24" s="180"/>
      <c r="C24" s="152" t="s">
        <v>78</v>
      </c>
      <c r="D24" s="153"/>
      <c r="E24" s="154" t="s">
        <v>79</v>
      </c>
      <c r="F24" s="155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201"/>
      <c r="U24" s="2"/>
      <c r="V24" s="2"/>
      <c r="W24" s="2"/>
      <c r="X24" s="2"/>
      <c r="Y24" s="156" t="s">
        <v>80</v>
      </c>
      <c r="Z24" s="78"/>
      <c r="AA24" s="78"/>
      <c r="AB24" s="78"/>
      <c r="AC24" s="78"/>
      <c r="AD24" s="78"/>
      <c r="AE24" s="78"/>
      <c r="AF24" s="78"/>
      <c r="AG24" s="157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73">
        <v>1</v>
      </c>
      <c r="B25" s="181" t="s">
        <v>81</v>
      </c>
      <c r="C25" s="119" t="s">
        <v>82</v>
      </c>
      <c r="D25" s="120"/>
      <c r="E25" s="121" t="s">
        <v>83</v>
      </c>
      <c r="F25" s="122"/>
      <c r="G25" s="202">
        <v>6</v>
      </c>
      <c r="H25" s="203"/>
      <c r="I25" s="206" t="s">
        <v>84</v>
      </c>
      <c r="J25" s="207"/>
      <c r="K25" s="207"/>
      <c r="L25" s="203"/>
      <c r="M25" s="202">
        <v>512399773</v>
      </c>
      <c r="N25" s="207"/>
      <c r="O25" s="203"/>
      <c r="P25" s="202">
        <v>155</v>
      </c>
      <c r="Q25" s="207"/>
      <c r="R25" s="207"/>
      <c r="S25" s="207"/>
      <c r="T25" s="209"/>
      <c r="U25" s="2"/>
      <c r="V25" s="2"/>
      <c r="W25" s="2"/>
      <c r="X25" s="2"/>
      <c r="Y25" s="211">
        <v>16</v>
      </c>
      <c r="Z25" s="212"/>
      <c r="AA25" s="212"/>
      <c r="AB25" s="212"/>
      <c r="AC25" s="212"/>
      <c r="AD25" s="212"/>
      <c r="AE25" s="212"/>
      <c r="AF25" s="212"/>
      <c r="AG25" s="213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174"/>
      <c r="B26" s="182"/>
      <c r="C26" s="128" t="s">
        <v>85</v>
      </c>
      <c r="D26" s="129"/>
      <c r="E26" s="130" t="s">
        <v>86</v>
      </c>
      <c r="F26" s="131"/>
      <c r="G26" s="204"/>
      <c r="H26" s="205"/>
      <c r="I26" s="204"/>
      <c r="J26" s="208"/>
      <c r="K26" s="208"/>
      <c r="L26" s="205"/>
      <c r="M26" s="204"/>
      <c r="N26" s="208"/>
      <c r="O26" s="205"/>
      <c r="P26" s="204"/>
      <c r="Q26" s="208"/>
      <c r="R26" s="208"/>
      <c r="S26" s="208"/>
      <c r="T26" s="210"/>
      <c r="U26" s="2"/>
      <c r="V26" s="2"/>
      <c r="W26" s="2"/>
      <c r="X26" s="2"/>
      <c r="Y26" s="214"/>
      <c r="Z26" s="215"/>
      <c r="AA26" s="215"/>
      <c r="AB26" s="215"/>
      <c r="AC26" s="215"/>
      <c r="AD26" s="215"/>
      <c r="AE26" s="215"/>
      <c r="AF26" s="215"/>
      <c r="AG26" s="216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73">
        <v>2</v>
      </c>
      <c r="B27" s="181">
        <v>2</v>
      </c>
      <c r="C27" s="119" t="s">
        <v>87</v>
      </c>
      <c r="D27" s="120"/>
      <c r="E27" s="121" t="s">
        <v>88</v>
      </c>
      <c r="F27" s="122"/>
      <c r="G27" s="202">
        <v>6</v>
      </c>
      <c r="H27" s="203"/>
      <c r="I27" s="206" t="s">
        <v>84</v>
      </c>
      <c r="J27" s="207"/>
      <c r="K27" s="207"/>
      <c r="L27" s="203"/>
      <c r="M27" s="190">
        <v>512479511</v>
      </c>
      <c r="N27" s="190"/>
      <c r="O27" s="190"/>
      <c r="P27" s="202">
        <v>150</v>
      </c>
      <c r="Q27" s="207"/>
      <c r="R27" s="207"/>
      <c r="S27" s="207"/>
      <c r="T27" s="209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74"/>
      <c r="B28" s="182"/>
      <c r="C28" s="128" t="s">
        <v>89</v>
      </c>
      <c r="D28" s="129"/>
      <c r="E28" s="130" t="s">
        <v>90</v>
      </c>
      <c r="F28" s="131"/>
      <c r="G28" s="204"/>
      <c r="H28" s="205"/>
      <c r="I28" s="204"/>
      <c r="J28" s="208"/>
      <c r="K28" s="208"/>
      <c r="L28" s="205"/>
      <c r="M28" s="190"/>
      <c r="N28" s="190"/>
      <c r="O28" s="190"/>
      <c r="P28" s="204"/>
      <c r="Q28" s="208"/>
      <c r="R28" s="208"/>
      <c r="S28" s="208"/>
      <c r="T28" s="210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73">
        <v>3</v>
      </c>
      <c r="B29" s="181">
        <v>3</v>
      </c>
      <c r="C29" s="119" t="s">
        <v>49</v>
      </c>
      <c r="D29" s="120"/>
      <c r="E29" s="121" t="s">
        <v>91</v>
      </c>
      <c r="F29" s="122"/>
      <c r="G29" s="202">
        <v>6</v>
      </c>
      <c r="H29" s="203"/>
      <c r="I29" s="206" t="s">
        <v>92</v>
      </c>
      <c r="J29" s="207"/>
      <c r="K29" s="207"/>
      <c r="L29" s="203"/>
      <c r="M29" s="202">
        <v>512597948</v>
      </c>
      <c r="N29" s="207"/>
      <c r="O29" s="203"/>
      <c r="P29" s="202">
        <v>150</v>
      </c>
      <c r="Q29" s="207"/>
      <c r="R29" s="207"/>
      <c r="S29" s="207"/>
      <c r="T29" s="209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74"/>
      <c r="B30" s="182"/>
      <c r="C30" s="128" t="s">
        <v>52</v>
      </c>
      <c r="D30" s="129"/>
      <c r="E30" s="130" t="s">
        <v>93</v>
      </c>
      <c r="F30" s="131"/>
      <c r="G30" s="204"/>
      <c r="H30" s="205"/>
      <c r="I30" s="204"/>
      <c r="J30" s="208"/>
      <c r="K30" s="208"/>
      <c r="L30" s="205"/>
      <c r="M30" s="204"/>
      <c r="N30" s="208"/>
      <c r="O30" s="205"/>
      <c r="P30" s="204"/>
      <c r="Q30" s="208"/>
      <c r="R30" s="208"/>
      <c r="S30" s="208"/>
      <c r="T30" s="210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173">
        <v>4</v>
      </c>
      <c r="B31" s="181">
        <v>4</v>
      </c>
      <c r="C31" s="119" t="s">
        <v>94</v>
      </c>
      <c r="D31" s="120"/>
      <c r="E31" s="121" t="s">
        <v>95</v>
      </c>
      <c r="F31" s="122"/>
      <c r="G31" s="202">
        <v>6</v>
      </c>
      <c r="H31" s="203"/>
      <c r="I31" s="206" t="s">
        <v>92</v>
      </c>
      <c r="J31" s="207"/>
      <c r="K31" s="207"/>
      <c r="L31" s="203"/>
      <c r="M31" s="202">
        <v>514592226</v>
      </c>
      <c r="N31" s="207"/>
      <c r="O31" s="203"/>
      <c r="P31" s="202">
        <v>160</v>
      </c>
      <c r="Q31" s="207"/>
      <c r="R31" s="207"/>
      <c r="S31" s="207"/>
      <c r="T31" s="209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74"/>
      <c r="B32" s="182"/>
      <c r="C32" s="128" t="s">
        <v>96</v>
      </c>
      <c r="D32" s="129"/>
      <c r="E32" s="130" t="s">
        <v>97</v>
      </c>
      <c r="F32" s="131"/>
      <c r="G32" s="204"/>
      <c r="H32" s="205"/>
      <c r="I32" s="204"/>
      <c r="J32" s="208"/>
      <c r="K32" s="208"/>
      <c r="L32" s="205"/>
      <c r="M32" s="204"/>
      <c r="N32" s="208"/>
      <c r="O32" s="205"/>
      <c r="P32" s="204"/>
      <c r="Q32" s="208"/>
      <c r="R32" s="208"/>
      <c r="S32" s="208"/>
      <c r="T32" s="210"/>
      <c r="U32" s="2"/>
      <c r="V32" s="2"/>
      <c r="W32" s="2"/>
      <c r="X32" s="2"/>
      <c r="Y32" s="156" t="s">
        <v>98</v>
      </c>
      <c r="Z32" s="78"/>
      <c r="AA32" s="78"/>
      <c r="AB32" s="78"/>
      <c r="AC32" s="78"/>
      <c r="AD32" s="78"/>
      <c r="AE32" s="78"/>
      <c r="AF32" s="78"/>
      <c r="AG32" s="157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73">
        <v>5</v>
      </c>
      <c r="B33" s="181">
        <v>5</v>
      </c>
      <c r="C33" s="119" t="s">
        <v>99</v>
      </c>
      <c r="D33" s="120"/>
      <c r="E33" s="121" t="s">
        <v>100</v>
      </c>
      <c r="F33" s="122"/>
      <c r="G33" s="202">
        <v>6</v>
      </c>
      <c r="H33" s="203"/>
      <c r="I33" s="206" t="s">
        <v>101</v>
      </c>
      <c r="J33" s="207"/>
      <c r="K33" s="207"/>
      <c r="L33" s="203"/>
      <c r="M33" s="202">
        <v>516658158</v>
      </c>
      <c r="N33" s="207"/>
      <c r="O33" s="203"/>
      <c r="P33" s="202">
        <v>155</v>
      </c>
      <c r="Q33" s="207"/>
      <c r="R33" s="207"/>
      <c r="S33" s="207"/>
      <c r="T33" s="209"/>
      <c r="U33" s="2"/>
      <c r="V33" s="2"/>
      <c r="W33" s="2"/>
      <c r="X33" s="2"/>
      <c r="Y33" s="217">
        <v>1</v>
      </c>
      <c r="Z33" s="207"/>
      <c r="AA33" s="207"/>
      <c r="AB33" s="207"/>
      <c r="AC33" s="207"/>
      <c r="AD33" s="207"/>
      <c r="AE33" s="207"/>
      <c r="AF33" s="207"/>
      <c r="AG33" s="209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174"/>
      <c r="B34" s="182"/>
      <c r="C34" s="128" t="s">
        <v>102</v>
      </c>
      <c r="D34" s="129"/>
      <c r="E34" s="130" t="s">
        <v>103</v>
      </c>
      <c r="F34" s="131"/>
      <c r="G34" s="204"/>
      <c r="H34" s="205"/>
      <c r="I34" s="204"/>
      <c r="J34" s="208"/>
      <c r="K34" s="208"/>
      <c r="L34" s="205"/>
      <c r="M34" s="204"/>
      <c r="N34" s="208"/>
      <c r="O34" s="205"/>
      <c r="P34" s="204"/>
      <c r="Q34" s="208"/>
      <c r="R34" s="208"/>
      <c r="S34" s="208"/>
      <c r="T34" s="210"/>
      <c r="U34" s="2"/>
      <c r="V34" s="2"/>
      <c r="W34" s="2"/>
      <c r="X34" s="2"/>
      <c r="Y34" s="218"/>
      <c r="Z34" s="219"/>
      <c r="AA34" s="219"/>
      <c r="AB34" s="219"/>
      <c r="AC34" s="219"/>
      <c r="AD34" s="219"/>
      <c r="AE34" s="219"/>
      <c r="AF34" s="219"/>
      <c r="AG34" s="220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73">
        <v>6</v>
      </c>
      <c r="B35" s="181">
        <v>6</v>
      </c>
      <c r="C35" s="119" t="s">
        <v>104</v>
      </c>
      <c r="D35" s="120"/>
      <c r="E35" s="121" t="s">
        <v>105</v>
      </c>
      <c r="F35" s="122"/>
      <c r="G35" s="202">
        <v>6</v>
      </c>
      <c r="H35" s="203"/>
      <c r="I35" s="206" t="s">
        <v>106</v>
      </c>
      <c r="J35" s="207"/>
      <c r="K35" s="207"/>
      <c r="L35" s="203"/>
      <c r="M35" s="202">
        <v>516658148</v>
      </c>
      <c r="N35" s="207"/>
      <c r="O35" s="203"/>
      <c r="P35" s="202">
        <v>158</v>
      </c>
      <c r="Q35" s="207"/>
      <c r="R35" s="207"/>
      <c r="S35" s="207"/>
      <c r="T35" s="209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74"/>
      <c r="B36" s="182"/>
      <c r="C36" s="128" t="s">
        <v>107</v>
      </c>
      <c r="D36" s="129"/>
      <c r="E36" s="130" t="s">
        <v>108</v>
      </c>
      <c r="F36" s="131"/>
      <c r="G36" s="204"/>
      <c r="H36" s="205"/>
      <c r="I36" s="204"/>
      <c r="J36" s="208"/>
      <c r="K36" s="208"/>
      <c r="L36" s="205"/>
      <c r="M36" s="204"/>
      <c r="N36" s="208"/>
      <c r="O36" s="205"/>
      <c r="P36" s="204"/>
      <c r="Q36" s="208"/>
      <c r="R36" s="208"/>
      <c r="S36" s="208"/>
      <c r="T36" s="210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73">
        <v>7</v>
      </c>
      <c r="B37" s="181">
        <v>7</v>
      </c>
      <c r="C37" s="119" t="s">
        <v>109</v>
      </c>
      <c r="D37" s="120"/>
      <c r="E37" s="121" t="s">
        <v>110</v>
      </c>
      <c r="F37" s="122"/>
      <c r="G37" s="202">
        <v>5</v>
      </c>
      <c r="H37" s="203"/>
      <c r="I37" s="206" t="s">
        <v>111</v>
      </c>
      <c r="J37" s="207"/>
      <c r="K37" s="207"/>
      <c r="L37" s="203"/>
      <c r="M37" s="202">
        <v>512597969</v>
      </c>
      <c r="N37" s="207"/>
      <c r="O37" s="203"/>
      <c r="P37" s="202">
        <v>143</v>
      </c>
      <c r="Q37" s="207"/>
      <c r="R37" s="207"/>
      <c r="S37" s="207"/>
      <c r="T37" s="209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74"/>
      <c r="B38" s="182"/>
      <c r="C38" s="128" t="s">
        <v>112</v>
      </c>
      <c r="D38" s="129"/>
      <c r="E38" s="130" t="s">
        <v>113</v>
      </c>
      <c r="F38" s="131"/>
      <c r="G38" s="204"/>
      <c r="H38" s="205"/>
      <c r="I38" s="204"/>
      <c r="J38" s="208"/>
      <c r="K38" s="208"/>
      <c r="L38" s="205"/>
      <c r="M38" s="204"/>
      <c r="N38" s="208"/>
      <c r="O38" s="205"/>
      <c r="P38" s="204"/>
      <c r="Q38" s="208"/>
      <c r="R38" s="208"/>
      <c r="S38" s="208"/>
      <c r="T38" s="210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73">
        <v>8</v>
      </c>
      <c r="B39" s="181">
        <v>8</v>
      </c>
      <c r="C39" s="119" t="s">
        <v>114</v>
      </c>
      <c r="D39" s="120"/>
      <c r="E39" s="121" t="s">
        <v>115</v>
      </c>
      <c r="F39" s="122"/>
      <c r="G39" s="202">
        <v>5</v>
      </c>
      <c r="H39" s="203"/>
      <c r="I39" s="206" t="s">
        <v>116</v>
      </c>
      <c r="J39" s="207"/>
      <c r="K39" s="207"/>
      <c r="L39" s="203"/>
      <c r="M39" s="202">
        <v>514858716</v>
      </c>
      <c r="N39" s="207"/>
      <c r="O39" s="203"/>
      <c r="P39" s="202">
        <v>148</v>
      </c>
      <c r="Q39" s="207"/>
      <c r="R39" s="207"/>
      <c r="S39" s="207"/>
      <c r="T39" s="209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74"/>
      <c r="B40" s="182"/>
      <c r="C40" s="128" t="s">
        <v>117</v>
      </c>
      <c r="D40" s="129"/>
      <c r="E40" s="130" t="s">
        <v>118</v>
      </c>
      <c r="F40" s="131"/>
      <c r="G40" s="204"/>
      <c r="H40" s="205"/>
      <c r="I40" s="204"/>
      <c r="J40" s="208"/>
      <c r="K40" s="208"/>
      <c r="L40" s="205"/>
      <c r="M40" s="204"/>
      <c r="N40" s="208"/>
      <c r="O40" s="205"/>
      <c r="P40" s="204"/>
      <c r="Q40" s="208"/>
      <c r="R40" s="208"/>
      <c r="S40" s="208"/>
      <c r="T40" s="210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73">
        <v>9</v>
      </c>
      <c r="B41" s="181">
        <v>9</v>
      </c>
      <c r="C41" s="119" t="s">
        <v>119</v>
      </c>
      <c r="D41" s="120"/>
      <c r="E41" s="121" t="s">
        <v>120</v>
      </c>
      <c r="F41" s="122"/>
      <c r="G41" s="202">
        <v>5</v>
      </c>
      <c r="H41" s="203"/>
      <c r="I41" s="206" t="s">
        <v>101</v>
      </c>
      <c r="J41" s="207"/>
      <c r="K41" s="207"/>
      <c r="L41" s="203"/>
      <c r="M41" s="202">
        <v>515553466</v>
      </c>
      <c r="N41" s="207"/>
      <c r="O41" s="203"/>
      <c r="P41" s="202">
        <v>152</v>
      </c>
      <c r="Q41" s="207"/>
      <c r="R41" s="207"/>
      <c r="S41" s="207"/>
      <c r="T41" s="209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74"/>
      <c r="B42" s="182"/>
      <c r="C42" s="128" t="s">
        <v>121</v>
      </c>
      <c r="D42" s="129"/>
      <c r="E42" s="130" t="s">
        <v>122</v>
      </c>
      <c r="F42" s="131"/>
      <c r="G42" s="204"/>
      <c r="H42" s="205"/>
      <c r="I42" s="204"/>
      <c r="J42" s="208"/>
      <c r="K42" s="208"/>
      <c r="L42" s="205"/>
      <c r="M42" s="204"/>
      <c r="N42" s="208"/>
      <c r="O42" s="205"/>
      <c r="P42" s="204"/>
      <c r="Q42" s="208"/>
      <c r="R42" s="208"/>
      <c r="S42" s="208"/>
      <c r="T42" s="210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73">
        <v>10</v>
      </c>
      <c r="B43" s="181">
        <v>10</v>
      </c>
      <c r="C43" s="119" t="s">
        <v>123</v>
      </c>
      <c r="D43" s="120"/>
      <c r="E43" s="121" t="s">
        <v>124</v>
      </c>
      <c r="F43" s="122"/>
      <c r="G43" s="202">
        <v>4</v>
      </c>
      <c r="H43" s="203"/>
      <c r="I43" s="206" t="s">
        <v>125</v>
      </c>
      <c r="J43" s="207"/>
      <c r="K43" s="207"/>
      <c r="L43" s="203"/>
      <c r="M43" s="202">
        <v>514592238</v>
      </c>
      <c r="N43" s="207"/>
      <c r="O43" s="203"/>
      <c r="P43" s="202">
        <v>148</v>
      </c>
      <c r="Q43" s="207"/>
      <c r="R43" s="207"/>
      <c r="S43" s="207"/>
      <c r="T43" s="209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74"/>
      <c r="B44" s="182"/>
      <c r="C44" s="128" t="s">
        <v>126</v>
      </c>
      <c r="D44" s="129"/>
      <c r="E44" s="130" t="s">
        <v>127</v>
      </c>
      <c r="F44" s="131"/>
      <c r="G44" s="204"/>
      <c r="H44" s="205"/>
      <c r="I44" s="204"/>
      <c r="J44" s="208"/>
      <c r="K44" s="208"/>
      <c r="L44" s="205"/>
      <c r="M44" s="204"/>
      <c r="N44" s="208"/>
      <c r="O44" s="205"/>
      <c r="P44" s="204"/>
      <c r="Q44" s="208"/>
      <c r="R44" s="208"/>
      <c r="S44" s="208"/>
      <c r="T44" s="210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73">
        <v>11</v>
      </c>
      <c r="B45" s="181">
        <v>11</v>
      </c>
      <c r="C45" s="119" t="s">
        <v>128</v>
      </c>
      <c r="D45" s="120"/>
      <c r="E45" s="121" t="s">
        <v>129</v>
      </c>
      <c r="F45" s="122"/>
      <c r="G45" s="202">
        <v>4</v>
      </c>
      <c r="H45" s="203"/>
      <c r="I45" s="206" t="s">
        <v>130</v>
      </c>
      <c r="J45" s="207"/>
      <c r="K45" s="207"/>
      <c r="L45" s="203"/>
      <c r="M45" s="190">
        <v>515553508</v>
      </c>
      <c r="N45" s="190"/>
      <c r="O45" s="190"/>
      <c r="P45" s="202">
        <v>140</v>
      </c>
      <c r="Q45" s="207"/>
      <c r="R45" s="207"/>
      <c r="S45" s="207"/>
      <c r="T45" s="209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74"/>
      <c r="B46" s="182"/>
      <c r="C46" s="128" t="s">
        <v>131</v>
      </c>
      <c r="D46" s="129"/>
      <c r="E46" s="130" t="s">
        <v>132</v>
      </c>
      <c r="F46" s="131"/>
      <c r="G46" s="204"/>
      <c r="H46" s="205"/>
      <c r="I46" s="204"/>
      <c r="J46" s="208"/>
      <c r="K46" s="208"/>
      <c r="L46" s="205"/>
      <c r="M46" s="190"/>
      <c r="N46" s="190"/>
      <c r="O46" s="190"/>
      <c r="P46" s="204"/>
      <c r="Q46" s="208"/>
      <c r="R46" s="208"/>
      <c r="S46" s="208"/>
      <c r="T46" s="210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73">
        <v>12</v>
      </c>
      <c r="B47" s="181">
        <v>12</v>
      </c>
      <c r="C47" s="119" t="s">
        <v>133</v>
      </c>
      <c r="D47" s="120"/>
      <c r="E47" s="121" t="s">
        <v>134</v>
      </c>
      <c r="F47" s="122"/>
      <c r="G47" s="202">
        <v>4</v>
      </c>
      <c r="H47" s="203"/>
      <c r="I47" s="206" t="s">
        <v>130</v>
      </c>
      <c r="J47" s="207"/>
      <c r="K47" s="207"/>
      <c r="L47" s="203"/>
      <c r="M47" s="190">
        <v>516040446</v>
      </c>
      <c r="N47" s="190"/>
      <c r="O47" s="190"/>
      <c r="P47" s="202">
        <v>142</v>
      </c>
      <c r="Q47" s="207"/>
      <c r="R47" s="207"/>
      <c r="S47" s="207"/>
      <c r="T47" s="209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175"/>
      <c r="B48" s="183"/>
      <c r="C48" s="128" t="s">
        <v>135</v>
      </c>
      <c r="D48" s="129"/>
      <c r="E48" s="130" t="s">
        <v>136</v>
      </c>
      <c r="F48" s="131"/>
      <c r="G48" s="204"/>
      <c r="H48" s="205"/>
      <c r="I48" s="204"/>
      <c r="J48" s="208"/>
      <c r="K48" s="208"/>
      <c r="L48" s="205"/>
      <c r="M48" s="190"/>
      <c r="N48" s="190"/>
      <c r="O48" s="190"/>
      <c r="P48" s="204"/>
      <c r="Q48" s="208"/>
      <c r="R48" s="208"/>
      <c r="S48" s="208"/>
      <c r="T48" s="210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176">
        <v>13</v>
      </c>
      <c r="B49" s="184">
        <v>13</v>
      </c>
      <c r="C49" s="119" t="s">
        <v>137</v>
      </c>
      <c r="D49" s="120"/>
      <c r="E49" s="121" t="s">
        <v>138</v>
      </c>
      <c r="F49" s="122"/>
      <c r="G49" s="202">
        <v>4</v>
      </c>
      <c r="H49" s="203"/>
      <c r="I49" s="206" t="s">
        <v>92</v>
      </c>
      <c r="J49" s="207"/>
      <c r="K49" s="207"/>
      <c r="L49" s="203"/>
      <c r="M49" s="190">
        <v>515553480</v>
      </c>
      <c r="N49" s="190"/>
      <c r="O49" s="190"/>
      <c r="P49" s="202">
        <v>140</v>
      </c>
      <c r="Q49" s="207"/>
      <c r="R49" s="207"/>
      <c r="S49" s="207"/>
      <c r="T49" s="209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177"/>
      <c r="B50" s="185"/>
      <c r="C50" s="128" t="s">
        <v>139</v>
      </c>
      <c r="D50" s="129"/>
      <c r="E50" s="130" t="s">
        <v>140</v>
      </c>
      <c r="F50" s="131"/>
      <c r="G50" s="204"/>
      <c r="H50" s="205"/>
      <c r="I50" s="204"/>
      <c r="J50" s="208"/>
      <c r="K50" s="208"/>
      <c r="L50" s="205"/>
      <c r="M50" s="190"/>
      <c r="N50" s="190"/>
      <c r="O50" s="190"/>
      <c r="P50" s="204"/>
      <c r="Q50" s="208"/>
      <c r="R50" s="208"/>
      <c r="S50" s="208"/>
      <c r="T50" s="210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177">
        <v>14</v>
      </c>
      <c r="B51" s="184">
        <v>14</v>
      </c>
      <c r="C51" s="119" t="s">
        <v>141</v>
      </c>
      <c r="D51" s="120"/>
      <c r="E51" s="121" t="s">
        <v>142</v>
      </c>
      <c r="F51" s="122"/>
      <c r="G51" s="202">
        <v>4</v>
      </c>
      <c r="H51" s="203"/>
      <c r="I51" s="206" t="s">
        <v>92</v>
      </c>
      <c r="J51" s="207"/>
      <c r="K51" s="207"/>
      <c r="L51" s="203"/>
      <c r="M51" s="190">
        <v>515553473</v>
      </c>
      <c r="N51" s="190"/>
      <c r="O51" s="190"/>
      <c r="P51" s="202">
        <v>140</v>
      </c>
      <c r="Q51" s="207"/>
      <c r="R51" s="207"/>
      <c r="S51" s="207"/>
      <c r="T51" s="209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178"/>
      <c r="B52" s="186"/>
      <c r="C52" s="128" t="s">
        <v>143</v>
      </c>
      <c r="D52" s="129"/>
      <c r="E52" s="130" t="s">
        <v>144</v>
      </c>
      <c r="F52" s="131"/>
      <c r="G52" s="204"/>
      <c r="H52" s="205"/>
      <c r="I52" s="204"/>
      <c r="J52" s="208"/>
      <c r="K52" s="208"/>
      <c r="L52" s="205"/>
      <c r="M52" s="190"/>
      <c r="N52" s="190"/>
      <c r="O52" s="190"/>
      <c r="P52" s="204"/>
      <c r="Q52" s="208"/>
      <c r="R52" s="208"/>
      <c r="S52" s="208"/>
      <c r="T52" s="210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58" t="s">
        <v>145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60"/>
      <c r="U54" s="7"/>
      <c r="V54" s="161" t="s">
        <v>146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165" t="s">
        <v>147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7"/>
      <c r="V55" s="168">
        <f>LEN(A55)</f>
        <v>113</v>
      </c>
      <c r="W55" s="169"/>
      <c r="X55" s="169"/>
      <c r="Y55" s="169"/>
      <c r="Z55" s="169"/>
      <c r="AA55" s="169"/>
      <c r="AB55" s="169"/>
      <c r="AC55" s="169"/>
      <c r="AD55" s="169"/>
      <c r="AE55" s="169"/>
      <c r="AF55" s="170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 objects="1"/>
  <mergeCells count="269">
    <mergeCell ref="I27:L28"/>
    <mergeCell ref="G43:H44"/>
    <mergeCell ref="I43:L44"/>
    <mergeCell ref="M43:O44"/>
    <mergeCell ref="P43:T44"/>
    <mergeCell ref="G45:H46"/>
    <mergeCell ref="I45:L46"/>
    <mergeCell ref="M45:O46"/>
    <mergeCell ref="P45:T46"/>
    <mergeCell ref="M39:O40"/>
    <mergeCell ref="P39:T40"/>
    <mergeCell ref="G41:H42"/>
    <mergeCell ref="I41:L42"/>
    <mergeCell ref="M41:O42"/>
    <mergeCell ref="P41:T42"/>
    <mergeCell ref="G47:H48"/>
    <mergeCell ref="I47:L48"/>
    <mergeCell ref="M47:O48"/>
    <mergeCell ref="P47:T48"/>
    <mergeCell ref="G37:H38"/>
    <mergeCell ref="I37:L38"/>
    <mergeCell ref="M37:O38"/>
    <mergeCell ref="P37:T38"/>
    <mergeCell ref="G39:H40"/>
    <mergeCell ref="I39:L40"/>
    <mergeCell ref="G51:H52"/>
    <mergeCell ref="I51:L52"/>
    <mergeCell ref="M51:O52"/>
    <mergeCell ref="P51:T52"/>
    <mergeCell ref="G49:H50"/>
    <mergeCell ref="I49:L50"/>
    <mergeCell ref="M49:O50"/>
    <mergeCell ref="P49:T50"/>
    <mergeCell ref="I29:L30"/>
    <mergeCell ref="M29:O30"/>
    <mergeCell ref="P29:T30"/>
    <mergeCell ref="G35:H36"/>
    <mergeCell ref="I35:L36"/>
    <mergeCell ref="M35:O36"/>
    <mergeCell ref="P35:T36"/>
    <mergeCell ref="P33:T34"/>
    <mergeCell ref="Y33:AG34"/>
    <mergeCell ref="G27:H28"/>
    <mergeCell ref="M27:O28"/>
    <mergeCell ref="P27:T28"/>
    <mergeCell ref="G31:H32"/>
    <mergeCell ref="I31:L32"/>
    <mergeCell ref="M31:O32"/>
    <mergeCell ref="P31:T32"/>
    <mergeCell ref="G29:H30"/>
    <mergeCell ref="P23:T24"/>
    <mergeCell ref="G25:H26"/>
    <mergeCell ref="I25:L26"/>
    <mergeCell ref="M25:O26"/>
    <mergeCell ref="P25:T26"/>
    <mergeCell ref="Y25:AG26"/>
    <mergeCell ref="A19:B20"/>
    <mergeCell ref="C19:O20"/>
    <mergeCell ref="A21:B22"/>
    <mergeCell ref="C21:D22"/>
    <mergeCell ref="E21:F22"/>
    <mergeCell ref="G21:H22"/>
    <mergeCell ref="A13:B14"/>
    <mergeCell ref="G13:O14"/>
    <mergeCell ref="A15:B16"/>
    <mergeCell ref="G15:O16"/>
    <mergeCell ref="A17:B18"/>
    <mergeCell ref="C17:O18"/>
    <mergeCell ref="A9:B10"/>
    <mergeCell ref="G9:I10"/>
    <mergeCell ref="J9:L10"/>
    <mergeCell ref="M9:O10"/>
    <mergeCell ref="A11:B12"/>
    <mergeCell ref="G11:I12"/>
    <mergeCell ref="J11:L12"/>
    <mergeCell ref="M11:O12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6:B8"/>
    <mergeCell ref="G7:I8"/>
    <mergeCell ref="B35:B36"/>
    <mergeCell ref="B37:B38"/>
    <mergeCell ref="B39:B40"/>
    <mergeCell ref="B41:B42"/>
    <mergeCell ref="B43:B44"/>
    <mergeCell ref="B45:B46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Y32:AG32"/>
    <mergeCell ref="C33:D33"/>
    <mergeCell ref="E33:F33"/>
    <mergeCell ref="C34:D34"/>
    <mergeCell ref="E34:F34"/>
    <mergeCell ref="G33:H34"/>
    <mergeCell ref="I33:L34"/>
    <mergeCell ref="M33:O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Y24:AG24"/>
    <mergeCell ref="C25:D25"/>
    <mergeCell ref="E25:F25"/>
    <mergeCell ref="G23:H24"/>
    <mergeCell ref="I23:L24"/>
    <mergeCell ref="M23:O24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AL9:AR9"/>
    <mergeCell ref="C10:D10"/>
    <mergeCell ref="E10:F10"/>
    <mergeCell ref="P10:AJ10"/>
    <mergeCell ref="AK10:AN10"/>
    <mergeCell ref="AP10:AS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6:AJ6"/>
    <mergeCell ref="AK6:AS6"/>
    <mergeCell ref="C7:D7"/>
    <mergeCell ref="E7:F7"/>
    <mergeCell ref="P7:Q7"/>
    <mergeCell ref="R7:U7"/>
    <mergeCell ref="W7:AJ7"/>
    <mergeCell ref="AL7:AR7"/>
    <mergeCell ref="J7:L8"/>
    <mergeCell ref="M7:O8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1:AS1"/>
    <mergeCell ref="A2:B2"/>
    <mergeCell ref="C2:I2"/>
    <mergeCell ref="J2:O2"/>
    <mergeCell ref="P2:AD2"/>
    <mergeCell ref="AE2:AS2"/>
  </mergeCells>
  <phoneticPr fontId="37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/>
    <dataValidation allowBlank="1" showInputMessage="1" showErrorMessage="1" prompt="全日本は12人までです。こちらには入力できません。入力しても登録に反映されませんのでご注意ください。" sqref="B49:B52 G51:H52"/>
    <dataValidation allowBlank="1" showInputMessage="1" showErrorMessage="1" prompt="背番号ではなく、_x000d_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>
      <formula1>INDIRECT(J3)</formula1>
    </dataValidation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21" t="s">
        <v>148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1:15">
      <c r="A2" s="225" t="s">
        <v>149</v>
      </c>
      <c r="B2" s="225"/>
      <c r="C2" s="228" t="str">
        <f>IF(入力!C3="","",入力!C3)</f>
        <v>八千代台VBC</v>
      </c>
      <c r="D2" s="228"/>
      <c r="E2" s="228"/>
      <c r="F2" s="228"/>
      <c r="G2" s="228"/>
      <c r="H2" s="228"/>
      <c r="I2" s="228"/>
      <c r="J2" s="225" t="str">
        <f>IF(入力!J3="","",入力!J3)</f>
        <v>女子</v>
      </c>
      <c r="K2" s="225"/>
      <c r="L2" s="225"/>
      <c r="M2" s="225"/>
      <c r="N2" s="225"/>
      <c r="O2" s="225"/>
    </row>
    <row r="3" spans="1:15">
      <c r="A3" s="225"/>
      <c r="B3" s="225"/>
      <c r="C3" s="228"/>
      <c r="D3" s="228"/>
      <c r="E3" s="228"/>
      <c r="F3" s="228"/>
      <c r="G3" s="228"/>
      <c r="H3" s="228"/>
      <c r="I3" s="228"/>
      <c r="J3" s="225"/>
      <c r="K3" s="225"/>
      <c r="L3" s="225"/>
      <c r="M3" s="225"/>
      <c r="N3" s="225"/>
      <c r="O3" s="225"/>
    </row>
    <row r="4" spans="1:15" ht="15" customHeight="1">
      <c r="A4" s="225" t="s">
        <v>150</v>
      </c>
      <c r="B4" s="225"/>
      <c r="C4" s="229">
        <f>IF(入力!C4="","",IF(入力!C5="",入力!C4,入力!C4&amp;"　　"&amp;入力!C5))</f>
        <v>43006178</v>
      </c>
      <c r="D4" s="230"/>
      <c r="E4" s="230"/>
      <c r="F4" s="230"/>
      <c r="G4" s="230"/>
      <c r="H4" s="230"/>
      <c r="I4" s="230"/>
      <c r="J4" s="3"/>
      <c r="K4" s="3"/>
      <c r="L4" s="3"/>
      <c r="M4" s="3"/>
      <c r="N4" s="3"/>
      <c r="O4" s="4"/>
    </row>
    <row r="5" spans="1:15" ht="15" customHeight="1">
      <c r="A5" s="225"/>
      <c r="B5" s="225"/>
      <c r="C5" s="231"/>
      <c r="D5" s="232"/>
      <c r="E5" s="232"/>
      <c r="F5" s="232"/>
      <c r="G5" s="232"/>
      <c r="H5" s="232"/>
      <c r="I5" s="232"/>
      <c r="J5" s="222" t="s">
        <v>151</v>
      </c>
      <c r="K5" s="222"/>
      <c r="L5" s="222"/>
      <c r="M5" s="222"/>
      <c r="N5" s="222"/>
      <c r="O5" s="223"/>
    </row>
    <row r="6" spans="1:15" ht="12" customHeight="1">
      <c r="A6" s="225" t="s">
        <v>152</v>
      </c>
      <c r="B6" s="225"/>
      <c r="C6" s="234" t="str">
        <f>IF(入力!C8="","",入力!C8&amp;"　"&amp;入力!E8)</f>
        <v>会田　智美</v>
      </c>
      <c r="D6" s="235"/>
      <c r="E6" s="235"/>
      <c r="F6" s="235"/>
      <c r="G6" s="224" t="s">
        <v>28</v>
      </c>
      <c r="H6" s="224"/>
      <c r="I6" s="224"/>
      <c r="J6" s="224" t="s">
        <v>153</v>
      </c>
      <c r="K6" s="224"/>
      <c r="L6" s="224"/>
      <c r="M6" s="224" t="s">
        <v>154</v>
      </c>
      <c r="N6" s="224"/>
      <c r="O6" s="224"/>
    </row>
    <row r="7" spans="1:15" ht="13.5" customHeight="1">
      <c r="A7" s="225"/>
      <c r="B7" s="225"/>
      <c r="C7" s="238"/>
      <c r="D7" s="239"/>
      <c r="E7" s="239"/>
      <c r="F7" s="239"/>
      <c r="G7" s="233">
        <f>IF(入力!G7="","",入力!G7)</f>
        <v>507374491</v>
      </c>
      <c r="H7" s="233"/>
      <c r="I7" s="233"/>
      <c r="J7" s="233">
        <f>IF(入力!J7="","",入力!J7)</f>
        <v>18472</v>
      </c>
      <c r="K7" s="233"/>
      <c r="L7" s="233"/>
      <c r="M7" s="233" t="str">
        <f>IF(入力!M7="","",入力!M7)</f>
        <v/>
      </c>
      <c r="N7" s="233"/>
      <c r="O7" s="233"/>
    </row>
    <row r="8" spans="1:15" ht="13.5" customHeight="1">
      <c r="A8" s="225"/>
      <c r="B8" s="225"/>
      <c r="C8" s="236"/>
      <c r="D8" s="237"/>
      <c r="E8" s="237"/>
      <c r="F8" s="237"/>
      <c r="G8" s="233"/>
      <c r="H8" s="233"/>
      <c r="I8" s="233"/>
      <c r="J8" s="233"/>
      <c r="K8" s="233"/>
      <c r="L8" s="233"/>
      <c r="M8" s="233"/>
      <c r="N8" s="233"/>
      <c r="O8" s="233"/>
    </row>
    <row r="9" spans="1:15" ht="14.45" customHeight="1">
      <c r="A9" s="225" t="s">
        <v>155</v>
      </c>
      <c r="B9" s="225"/>
      <c r="C9" s="234" t="str">
        <f>IF(入力!C10="","",入力!C10&amp;"　"&amp;入力!E10)</f>
        <v>松崎　智幸</v>
      </c>
      <c r="D9" s="235"/>
      <c r="E9" s="235"/>
      <c r="F9" s="235"/>
      <c r="G9" s="233">
        <f>IF(入力!G9="","",入力!G9)</f>
        <v>513652779</v>
      </c>
      <c r="H9" s="233"/>
      <c r="I9" s="233"/>
      <c r="J9" s="233" t="str">
        <f>IF(入力!J9="","",入力!J9)</f>
        <v/>
      </c>
      <c r="K9" s="233"/>
      <c r="L9" s="233"/>
      <c r="M9" s="233" t="str">
        <f>IF(入力!M9="","",入力!M9)</f>
        <v/>
      </c>
      <c r="N9" s="233"/>
      <c r="O9" s="233"/>
    </row>
    <row r="10" spans="1:15" ht="14.45" customHeight="1">
      <c r="A10" s="225"/>
      <c r="B10" s="225"/>
      <c r="C10" s="236"/>
      <c r="D10" s="237"/>
      <c r="E10" s="237"/>
      <c r="F10" s="237"/>
      <c r="G10" s="233"/>
      <c r="H10" s="233"/>
      <c r="I10" s="233"/>
      <c r="J10" s="233"/>
      <c r="K10" s="233"/>
      <c r="L10" s="233"/>
      <c r="M10" s="233"/>
      <c r="N10" s="233"/>
      <c r="O10" s="233"/>
    </row>
    <row r="11" spans="1:15" ht="14.45" customHeight="1">
      <c r="A11" s="225" t="s">
        <v>156</v>
      </c>
      <c r="B11" s="225"/>
      <c r="C11" s="234" t="str">
        <f>IF(入力!C12="","",入力!C12&amp;"　"&amp;入力!E12)</f>
        <v>松山　弥生</v>
      </c>
      <c r="D11" s="235"/>
      <c r="E11" s="235"/>
      <c r="F11" s="235"/>
      <c r="G11" s="233">
        <f>IF(入力!G11="","",入力!G11)</f>
        <v>509569210</v>
      </c>
      <c r="H11" s="233"/>
      <c r="I11" s="233"/>
      <c r="J11" s="233" t="str">
        <f>IF(入力!J11="","",入力!J11)</f>
        <v/>
      </c>
      <c r="K11" s="233"/>
      <c r="L11" s="233"/>
      <c r="M11" s="233" t="str">
        <f>IF(入力!M11="","",入力!M11)</f>
        <v/>
      </c>
      <c r="N11" s="233"/>
      <c r="O11" s="233"/>
    </row>
    <row r="12" spans="1:15" ht="14.45" customHeight="1">
      <c r="A12" s="225"/>
      <c r="B12" s="225"/>
      <c r="C12" s="236"/>
      <c r="D12" s="237"/>
      <c r="E12" s="237"/>
      <c r="F12" s="237"/>
      <c r="G12" s="233"/>
      <c r="H12" s="233"/>
      <c r="I12" s="233"/>
      <c r="J12" s="233"/>
      <c r="K12" s="233"/>
      <c r="L12" s="233"/>
      <c r="M12" s="233"/>
      <c r="N12" s="233"/>
      <c r="O12" s="233"/>
    </row>
    <row r="13" spans="1:15" ht="15" customHeight="1">
      <c r="A13" s="225" t="s">
        <v>157</v>
      </c>
      <c r="B13" s="225"/>
      <c r="C13" s="234" t="str">
        <f>IF(入力!C14="","",入力!C14&amp;"　"&amp;入力!E14)</f>
        <v>会田　智美</v>
      </c>
      <c r="D13" s="235"/>
      <c r="E13" s="235"/>
      <c r="F13" s="235"/>
      <c r="G13" s="191"/>
      <c r="H13" s="191"/>
      <c r="I13" s="191"/>
      <c r="J13" s="191"/>
      <c r="K13" s="191"/>
      <c r="L13" s="191"/>
      <c r="M13" s="191"/>
      <c r="N13" s="191"/>
      <c r="O13" s="191"/>
    </row>
    <row r="14" spans="1:15" ht="15" customHeight="1">
      <c r="A14" s="225"/>
      <c r="B14" s="225"/>
      <c r="C14" s="236"/>
      <c r="D14" s="237"/>
      <c r="E14" s="237"/>
      <c r="F14" s="237"/>
      <c r="G14" s="191"/>
      <c r="H14" s="191"/>
      <c r="I14" s="191"/>
      <c r="J14" s="191"/>
      <c r="K14" s="191"/>
      <c r="L14" s="191"/>
      <c r="M14" s="191"/>
      <c r="N14" s="191"/>
      <c r="O14" s="191"/>
    </row>
    <row r="15" spans="1:15" ht="15" customHeight="1">
      <c r="A15" s="225" t="s">
        <v>158</v>
      </c>
      <c r="B15" s="225"/>
      <c r="C15" s="234" t="str">
        <f>IF(入力!C16="","",入力!C16&amp;"　"&amp;入力!E16)</f>
        <v>会田　智美</v>
      </c>
      <c r="D15" s="235"/>
      <c r="E15" s="235"/>
      <c r="F15" s="226" t="s">
        <v>159</v>
      </c>
      <c r="G15" s="191"/>
      <c r="H15" s="191"/>
      <c r="I15" s="191"/>
      <c r="J15" s="191"/>
      <c r="K15" s="191"/>
      <c r="L15" s="191"/>
      <c r="M15" s="191"/>
      <c r="N15" s="191"/>
      <c r="O15" s="191"/>
    </row>
    <row r="16" spans="1:15" ht="15" customHeight="1">
      <c r="A16" s="225"/>
      <c r="B16" s="225"/>
      <c r="C16" s="236"/>
      <c r="D16" s="237"/>
      <c r="E16" s="237"/>
      <c r="F16" s="227"/>
      <c r="G16" s="191"/>
      <c r="H16" s="191"/>
      <c r="I16" s="191"/>
      <c r="J16" s="191"/>
      <c r="K16" s="191"/>
      <c r="L16" s="191"/>
      <c r="M16" s="191"/>
      <c r="N16" s="191"/>
      <c r="O16" s="191"/>
    </row>
    <row r="17" spans="1:15">
      <c r="A17" s="225" t="s">
        <v>160</v>
      </c>
      <c r="B17" s="225"/>
      <c r="C17" s="228" t="str">
        <f>IF(入力!C17="","",入力!C17&amp;"　"&amp;入力!E17)</f>
        <v>千葉県八千代市八千代台北9-12-6　</v>
      </c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</row>
    <row r="18" spans="1:15">
      <c r="A18" s="225"/>
      <c r="B18" s="225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</row>
    <row r="19" spans="1:15" ht="14.45" customHeight="1">
      <c r="A19" s="225" t="s">
        <v>161</v>
      </c>
      <c r="B19" s="225"/>
      <c r="C19" s="228" t="str">
        <f>IF(入力!C19="","",入力!C19&amp;"　"&amp;入力!E19)</f>
        <v>047-486-6775　</v>
      </c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</row>
    <row r="20" spans="1:15" ht="14.45" customHeight="1">
      <c r="A20" s="225"/>
      <c r="B20" s="225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</row>
    <row r="21" spans="1:15" ht="14.45" customHeight="1">
      <c r="A21" s="225" t="s">
        <v>162</v>
      </c>
      <c r="B21" s="225"/>
      <c r="C21" s="228" t="str">
        <f>IF(入力!C21="","",入力!C21&amp;"－"&amp;入力!E21&amp;"－"&amp;入力!G21)</f>
        <v>90－5527－3208</v>
      </c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</row>
    <row r="22" spans="1:15" ht="14.45" customHeight="1">
      <c r="A22" s="225"/>
      <c r="B22" s="225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</row>
    <row r="23" spans="1:15">
      <c r="A23" s="225"/>
      <c r="B23" s="225" t="s">
        <v>163</v>
      </c>
      <c r="C23" s="225" t="s">
        <v>164</v>
      </c>
      <c r="D23" s="225"/>
      <c r="E23" s="225"/>
      <c r="F23" s="225"/>
      <c r="G23" s="225" t="s">
        <v>165</v>
      </c>
      <c r="H23" s="225"/>
      <c r="I23" s="225" t="s">
        <v>166</v>
      </c>
      <c r="J23" s="225"/>
      <c r="K23" s="225"/>
      <c r="L23" s="225"/>
      <c r="M23" s="225" t="s">
        <v>76</v>
      </c>
      <c r="N23" s="225"/>
      <c r="O23" s="225"/>
    </row>
    <row r="24" spans="1:15">
      <c r="A24" s="225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</row>
    <row r="25" spans="1:15" ht="18" customHeight="1">
      <c r="A25" s="225">
        <v>1</v>
      </c>
      <c r="B25" s="225" t="str">
        <f>IF(入力!B25="","",入力!B25)</f>
        <v>①</v>
      </c>
      <c r="C25" s="234" t="str">
        <f>IF(入力!C26="","",入力!C26&amp;"　"&amp;入力!E26)</f>
        <v>大木　徠愛</v>
      </c>
      <c r="D25" s="235"/>
      <c r="E25" s="235"/>
      <c r="F25" s="235"/>
      <c r="G25" s="225">
        <f>IF(入力!G25="","",入力!G25)</f>
        <v>6</v>
      </c>
      <c r="H25" s="225" t="str">
        <f>IF(入力!H25="","",入力!H25)</f>
        <v/>
      </c>
      <c r="I25" s="225" t="str">
        <f>IF(入力!I25="","",入力!I25)</f>
        <v>千葉市立作新小学校</v>
      </c>
      <c r="J25" s="225" t="str">
        <f>IF(入力!J25="","",入力!J25)</f>
        <v/>
      </c>
      <c r="K25" s="225" t="str">
        <f>IF(入力!K25="","",入力!K25)</f>
        <v/>
      </c>
      <c r="L25" s="225" t="str">
        <f>IF(入力!L25="","",入力!L25)</f>
        <v/>
      </c>
      <c r="M25" s="225">
        <f>IF(入力!M25="","",入力!M25)</f>
        <v>512399773</v>
      </c>
      <c r="N25" s="225" t="str">
        <f>IF(入力!N25="","",入力!N25)</f>
        <v/>
      </c>
      <c r="O25" s="225" t="str">
        <f>IF(入力!O25="","",入力!O25)</f>
        <v/>
      </c>
    </row>
    <row r="26" spans="1:15" ht="18" customHeight="1">
      <c r="A26" s="225"/>
      <c r="B26" s="225"/>
      <c r="C26" s="236"/>
      <c r="D26" s="237"/>
      <c r="E26" s="237"/>
      <c r="F26" s="237"/>
      <c r="G26" s="225"/>
      <c r="H26" s="225"/>
      <c r="I26" s="225"/>
      <c r="J26" s="225"/>
      <c r="K26" s="225"/>
      <c r="L26" s="225"/>
      <c r="M26" s="225"/>
      <c r="N26" s="225"/>
      <c r="O26" s="225"/>
    </row>
    <row r="27" spans="1:15" ht="18" customHeight="1">
      <c r="A27" s="225">
        <v>2</v>
      </c>
      <c r="B27" s="225">
        <f>IF(入力!B27="","",入力!B27)</f>
        <v>2</v>
      </c>
      <c r="C27" s="234" t="str">
        <f>IF(入力!C28="","",入力!C28&amp;"　"&amp;入力!E28)</f>
        <v>佐藤　葵</v>
      </c>
      <c r="D27" s="235"/>
      <c r="E27" s="235"/>
      <c r="F27" s="235"/>
      <c r="G27" s="225">
        <f>IF(入力!G27="","",入力!G27)</f>
        <v>6</v>
      </c>
      <c r="H27" s="225" t="str">
        <f>IF(入力!H27="","",入力!H27)</f>
        <v/>
      </c>
      <c r="I27" s="225" t="str">
        <f>IF(入力!I27="","",入力!I27)</f>
        <v>千葉市立作新小学校</v>
      </c>
      <c r="J27" s="225" t="str">
        <f>IF(入力!J27="","",入力!J27)</f>
        <v/>
      </c>
      <c r="K27" s="225" t="str">
        <f>IF(入力!K27="","",入力!K27)</f>
        <v/>
      </c>
      <c r="L27" s="225" t="str">
        <f>IF(入力!L27="","",入力!L27)</f>
        <v/>
      </c>
      <c r="M27" s="225">
        <f>IF(入力!M27="","",入力!M27)</f>
        <v>512479511</v>
      </c>
      <c r="N27" s="225" t="str">
        <f>IF(入力!N27="","",入力!N27)</f>
        <v/>
      </c>
      <c r="O27" s="225" t="str">
        <f>IF(入力!O27="","",入力!O27)</f>
        <v/>
      </c>
    </row>
    <row r="28" spans="1:15" ht="18" customHeight="1">
      <c r="A28" s="225"/>
      <c r="B28" s="225"/>
      <c r="C28" s="236"/>
      <c r="D28" s="237"/>
      <c r="E28" s="237"/>
      <c r="F28" s="237"/>
      <c r="G28" s="225"/>
      <c r="H28" s="225"/>
      <c r="I28" s="225"/>
      <c r="J28" s="225"/>
      <c r="K28" s="225"/>
      <c r="L28" s="225"/>
      <c r="M28" s="225"/>
      <c r="N28" s="225"/>
      <c r="O28" s="225"/>
    </row>
    <row r="29" spans="1:15" ht="18" customHeight="1">
      <c r="A29" s="225">
        <v>3</v>
      </c>
      <c r="B29" s="225">
        <f>IF(入力!B29="","",入力!B29)</f>
        <v>3</v>
      </c>
      <c r="C29" s="234" t="str">
        <f>IF(入力!C30="","",入力!C30&amp;"　"&amp;入力!E30)</f>
        <v>松崎　心春</v>
      </c>
      <c r="D29" s="235"/>
      <c r="E29" s="235"/>
      <c r="F29" s="235"/>
      <c r="G29" s="225">
        <f>IF(入力!G29="","",入力!G29)</f>
        <v>6</v>
      </c>
      <c r="H29" s="225" t="str">
        <f>IF(入力!H29="","",入力!H29)</f>
        <v/>
      </c>
      <c r="I29" s="225" t="str">
        <f>IF(入力!I29="","",入力!I29)</f>
        <v>八千代市立八千代台西小学校</v>
      </c>
      <c r="J29" s="225" t="str">
        <f>IF(入力!J29="","",入力!J29)</f>
        <v/>
      </c>
      <c r="K29" s="225" t="str">
        <f>IF(入力!K29="","",入力!K29)</f>
        <v/>
      </c>
      <c r="L29" s="225" t="str">
        <f>IF(入力!L29="","",入力!L29)</f>
        <v/>
      </c>
      <c r="M29" s="225">
        <f>IF(入力!M29="","",入力!M29)</f>
        <v>512597948</v>
      </c>
      <c r="N29" s="225" t="str">
        <f>IF(入力!N29="","",入力!N29)</f>
        <v/>
      </c>
      <c r="O29" s="225" t="str">
        <f>IF(入力!O29="","",入力!O29)</f>
        <v/>
      </c>
    </row>
    <row r="30" spans="1:15" ht="18" customHeight="1">
      <c r="A30" s="225"/>
      <c r="B30" s="225"/>
      <c r="C30" s="236"/>
      <c r="D30" s="237"/>
      <c r="E30" s="237"/>
      <c r="F30" s="237"/>
      <c r="G30" s="225"/>
      <c r="H30" s="225"/>
      <c r="I30" s="225"/>
      <c r="J30" s="225"/>
      <c r="K30" s="225"/>
      <c r="L30" s="225"/>
      <c r="M30" s="225"/>
      <c r="N30" s="225"/>
      <c r="O30" s="225"/>
    </row>
    <row r="31" spans="1:15" ht="18" customHeight="1">
      <c r="A31" s="225">
        <v>4</v>
      </c>
      <c r="B31" s="225">
        <f>IF(入力!B31="","",入力!B31)</f>
        <v>4</v>
      </c>
      <c r="C31" s="234" t="str">
        <f>IF(入力!C32="","",入力!C32&amp;"　"&amp;入力!E32)</f>
        <v>菅野　萌</v>
      </c>
      <c r="D31" s="235"/>
      <c r="E31" s="235"/>
      <c r="F31" s="235"/>
      <c r="G31" s="225">
        <f>IF(入力!G31="","",入力!G31)</f>
        <v>6</v>
      </c>
      <c r="H31" s="225" t="str">
        <f>IF(入力!H31="","",入力!H31)</f>
        <v/>
      </c>
      <c r="I31" s="225" t="str">
        <f>IF(入力!I31="","",入力!I31)</f>
        <v>八千代市立八千代台西小学校</v>
      </c>
      <c r="J31" s="225" t="str">
        <f>IF(入力!J31="","",入力!J31)</f>
        <v/>
      </c>
      <c r="K31" s="225" t="str">
        <f>IF(入力!K31="","",入力!K31)</f>
        <v/>
      </c>
      <c r="L31" s="225" t="str">
        <f>IF(入力!L31="","",入力!L31)</f>
        <v/>
      </c>
      <c r="M31" s="225">
        <f>IF(入力!M31="","",入力!M31)</f>
        <v>514592226</v>
      </c>
      <c r="N31" s="225" t="str">
        <f>IF(入力!N31="","",入力!N31)</f>
        <v/>
      </c>
      <c r="O31" s="225" t="str">
        <f>IF(入力!O31="","",入力!O31)</f>
        <v/>
      </c>
    </row>
    <row r="32" spans="1:15" ht="18" customHeight="1">
      <c r="A32" s="225"/>
      <c r="B32" s="225"/>
      <c r="C32" s="236"/>
      <c r="D32" s="237"/>
      <c r="E32" s="237"/>
      <c r="F32" s="237"/>
      <c r="G32" s="225"/>
      <c r="H32" s="225"/>
      <c r="I32" s="225"/>
      <c r="J32" s="225"/>
      <c r="K32" s="225"/>
      <c r="L32" s="225"/>
      <c r="M32" s="225"/>
      <c r="N32" s="225"/>
      <c r="O32" s="225"/>
    </row>
    <row r="33" spans="1:15" ht="18" customHeight="1">
      <c r="A33" s="225">
        <v>5</v>
      </c>
      <c r="B33" s="225">
        <f>IF(入力!B33="","",入力!B33)</f>
        <v>5</v>
      </c>
      <c r="C33" s="234" t="str">
        <f>IF(入力!C34="","",入力!C34&amp;"　"&amp;入力!E34)</f>
        <v>川畑　愛実</v>
      </c>
      <c r="D33" s="235"/>
      <c r="E33" s="235"/>
      <c r="F33" s="235"/>
      <c r="G33" s="225">
        <f>IF(入力!G33="","",入力!G33)</f>
        <v>6</v>
      </c>
      <c r="H33" s="225" t="str">
        <f>IF(入力!H33="","",入力!H33)</f>
        <v/>
      </c>
      <c r="I33" s="225" t="str">
        <f>IF(入力!I33="","",入力!I33)</f>
        <v>八千代市立西高津小学校</v>
      </c>
      <c r="J33" s="225" t="str">
        <f>IF(入力!J33="","",入力!J33)</f>
        <v/>
      </c>
      <c r="K33" s="225" t="str">
        <f>IF(入力!K33="","",入力!K33)</f>
        <v/>
      </c>
      <c r="L33" s="225" t="str">
        <f>IF(入力!L33="","",入力!L33)</f>
        <v/>
      </c>
      <c r="M33" s="225">
        <f>IF(入力!M33="","",入力!M33)</f>
        <v>516658158</v>
      </c>
      <c r="N33" s="225" t="str">
        <f>IF(入力!N33="","",入力!N33)</f>
        <v/>
      </c>
      <c r="O33" s="225" t="str">
        <f>IF(入力!O33="","",入力!O33)</f>
        <v/>
      </c>
    </row>
    <row r="34" spans="1:15" ht="18" customHeight="1">
      <c r="A34" s="225"/>
      <c r="B34" s="225"/>
      <c r="C34" s="236"/>
      <c r="D34" s="237"/>
      <c r="E34" s="237"/>
      <c r="F34" s="237"/>
      <c r="G34" s="225"/>
      <c r="H34" s="225"/>
      <c r="I34" s="225"/>
      <c r="J34" s="225"/>
      <c r="K34" s="225"/>
      <c r="L34" s="225"/>
      <c r="M34" s="225"/>
      <c r="N34" s="225"/>
      <c r="O34" s="225"/>
    </row>
    <row r="35" spans="1:15" ht="18" customHeight="1">
      <c r="A35" s="225">
        <v>6</v>
      </c>
      <c r="B35" s="225">
        <f>IF(入力!B35="","",入力!B35)</f>
        <v>6</v>
      </c>
      <c r="C35" s="234" t="str">
        <f>IF(入力!C36="","",入力!C36&amp;"　"&amp;入力!E36)</f>
        <v>石井　桜子</v>
      </c>
      <c r="D35" s="235"/>
      <c r="E35" s="235"/>
      <c r="F35" s="235"/>
      <c r="G35" s="225">
        <f>IF(入力!G35="","",入力!G35)</f>
        <v>6</v>
      </c>
      <c r="H35" s="225" t="str">
        <f>IF(入力!H35="","",入力!H35)</f>
        <v/>
      </c>
      <c r="I35" s="225" t="str">
        <f>IF(入力!I35="","",入力!I35)</f>
        <v>八千代市立八千代台小学校</v>
      </c>
      <c r="J35" s="225" t="str">
        <f>IF(入力!J35="","",入力!J35)</f>
        <v/>
      </c>
      <c r="K35" s="225" t="str">
        <f>IF(入力!K35="","",入力!K35)</f>
        <v/>
      </c>
      <c r="L35" s="225" t="str">
        <f>IF(入力!L35="","",入力!L35)</f>
        <v/>
      </c>
      <c r="M35" s="225">
        <f>IF(入力!M35="","",入力!M35)</f>
        <v>516658148</v>
      </c>
      <c r="N35" s="225" t="str">
        <f>IF(入力!N35="","",入力!N35)</f>
        <v/>
      </c>
      <c r="O35" s="225" t="str">
        <f>IF(入力!O35="","",入力!O35)</f>
        <v/>
      </c>
    </row>
    <row r="36" spans="1:15" ht="18" customHeight="1">
      <c r="A36" s="225"/>
      <c r="B36" s="225"/>
      <c r="C36" s="236"/>
      <c r="D36" s="237"/>
      <c r="E36" s="237"/>
      <c r="F36" s="237"/>
      <c r="G36" s="225"/>
      <c r="H36" s="225"/>
      <c r="I36" s="225"/>
      <c r="J36" s="225"/>
      <c r="K36" s="225"/>
      <c r="L36" s="225"/>
      <c r="M36" s="225"/>
      <c r="N36" s="225"/>
      <c r="O36" s="225"/>
    </row>
    <row r="37" spans="1:15" ht="18" customHeight="1">
      <c r="A37" s="225">
        <v>7</v>
      </c>
      <c r="B37" s="225">
        <f>IF(入力!B37="","",入力!B37)</f>
        <v>7</v>
      </c>
      <c r="C37" s="234" t="str">
        <f>IF(入力!C38="","",入力!C38&amp;"　"&amp;入力!E38)</f>
        <v>遠藤　杏紗</v>
      </c>
      <c r="D37" s="235"/>
      <c r="E37" s="235"/>
      <c r="F37" s="235"/>
      <c r="G37" s="225">
        <f>IF(入力!G37="","",入力!G37)</f>
        <v>5</v>
      </c>
      <c r="H37" s="225" t="str">
        <f>IF(入力!H37="","",入力!H37)</f>
        <v/>
      </c>
      <c r="I37" s="225" t="str">
        <f>IF(入力!I37="","",入力!I37)</f>
        <v>八千代市立萱田小学校</v>
      </c>
      <c r="J37" s="225" t="str">
        <f>IF(入力!J37="","",入力!J37)</f>
        <v/>
      </c>
      <c r="K37" s="225" t="str">
        <f>IF(入力!K37="","",入力!K37)</f>
        <v/>
      </c>
      <c r="L37" s="225" t="str">
        <f>IF(入力!L37="","",入力!L37)</f>
        <v/>
      </c>
      <c r="M37" s="225">
        <f>IF(入力!M37="","",入力!M37)</f>
        <v>512597969</v>
      </c>
      <c r="N37" s="225" t="str">
        <f>IF(入力!N37="","",入力!N37)</f>
        <v/>
      </c>
      <c r="O37" s="225" t="str">
        <f>IF(入力!O37="","",入力!O37)</f>
        <v/>
      </c>
    </row>
    <row r="38" spans="1:15" ht="18" customHeight="1">
      <c r="A38" s="225"/>
      <c r="B38" s="225"/>
      <c r="C38" s="236"/>
      <c r="D38" s="237"/>
      <c r="E38" s="237"/>
      <c r="F38" s="237"/>
      <c r="G38" s="225"/>
      <c r="H38" s="225"/>
      <c r="I38" s="225"/>
      <c r="J38" s="225"/>
      <c r="K38" s="225"/>
      <c r="L38" s="225"/>
      <c r="M38" s="225"/>
      <c r="N38" s="225"/>
      <c r="O38" s="225"/>
    </row>
    <row r="39" spans="1:15" ht="18" customHeight="1">
      <c r="A39" s="225">
        <v>8</v>
      </c>
      <c r="B39" s="225">
        <f>IF(入力!B39="","",入力!B39)</f>
        <v>8</v>
      </c>
      <c r="C39" s="234" t="str">
        <f>IF(入力!C40="","",入力!C40&amp;"　"&amp;入力!E40)</f>
        <v>吉田　夏渚</v>
      </c>
      <c r="D39" s="235"/>
      <c r="E39" s="235"/>
      <c r="F39" s="235"/>
      <c r="G39" s="225">
        <f>IF(入力!G39="","",入力!G39)</f>
        <v>5</v>
      </c>
      <c r="H39" s="225" t="str">
        <f>IF(入力!H39="","",入力!H39)</f>
        <v/>
      </c>
      <c r="I39" s="225" t="str">
        <f>IF(入力!I39="","",入力!I39)</f>
        <v>八千代市立大和田西小学校</v>
      </c>
      <c r="J39" s="225" t="str">
        <f>IF(入力!J39="","",入力!J39)</f>
        <v/>
      </c>
      <c r="K39" s="225" t="str">
        <f>IF(入力!K39="","",入力!K39)</f>
        <v/>
      </c>
      <c r="L39" s="225" t="str">
        <f>IF(入力!L39="","",入力!L39)</f>
        <v/>
      </c>
      <c r="M39" s="225">
        <f>IF(入力!M39="","",入力!M39)</f>
        <v>514858716</v>
      </c>
      <c r="N39" s="225" t="str">
        <f>IF(入力!N39="","",入力!N39)</f>
        <v/>
      </c>
      <c r="O39" s="225" t="str">
        <f>IF(入力!O39="","",入力!O39)</f>
        <v/>
      </c>
    </row>
    <row r="40" spans="1:15" ht="18" customHeight="1">
      <c r="A40" s="225"/>
      <c r="B40" s="225"/>
      <c r="C40" s="236"/>
      <c r="D40" s="237"/>
      <c r="E40" s="237"/>
      <c r="F40" s="237"/>
      <c r="G40" s="225"/>
      <c r="H40" s="225"/>
      <c r="I40" s="225"/>
      <c r="J40" s="225"/>
      <c r="K40" s="225"/>
      <c r="L40" s="225"/>
      <c r="M40" s="225"/>
      <c r="N40" s="225"/>
      <c r="O40" s="225"/>
    </row>
    <row r="41" spans="1:15" ht="18" customHeight="1">
      <c r="A41" s="225">
        <v>9</v>
      </c>
      <c r="B41" s="225">
        <f>IF(入力!B41="","",入力!B41)</f>
        <v>9</v>
      </c>
      <c r="C41" s="234" t="str">
        <f>IF(入力!C42="","",入力!C42&amp;"　"&amp;入力!E42)</f>
        <v>竹澤　沙希</v>
      </c>
      <c r="D41" s="235"/>
      <c r="E41" s="235"/>
      <c r="F41" s="235"/>
      <c r="G41" s="225">
        <f>IF(入力!G41="","",入力!G41)</f>
        <v>5</v>
      </c>
      <c r="H41" s="225" t="str">
        <f>IF(入力!H41="","",入力!H41)</f>
        <v/>
      </c>
      <c r="I41" s="225" t="str">
        <f>IF(入力!I41="","",入力!I41)</f>
        <v>八千代市立西高津小学校</v>
      </c>
      <c r="J41" s="225" t="str">
        <f>IF(入力!J41="","",入力!J41)</f>
        <v/>
      </c>
      <c r="K41" s="225" t="str">
        <f>IF(入力!K41="","",入力!K41)</f>
        <v/>
      </c>
      <c r="L41" s="225" t="str">
        <f>IF(入力!L41="","",入力!L41)</f>
        <v/>
      </c>
      <c r="M41" s="225">
        <f>IF(入力!M41="","",入力!M41)</f>
        <v>515553466</v>
      </c>
      <c r="N41" s="225" t="str">
        <f>IF(入力!N41="","",入力!N41)</f>
        <v/>
      </c>
      <c r="O41" s="225" t="str">
        <f>IF(入力!O41="","",入力!O41)</f>
        <v/>
      </c>
    </row>
    <row r="42" spans="1:15" ht="18" customHeight="1">
      <c r="A42" s="225"/>
      <c r="B42" s="225"/>
      <c r="C42" s="236"/>
      <c r="D42" s="237"/>
      <c r="E42" s="237"/>
      <c r="F42" s="237"/>
      <c r="G42" s="225"/>
      <c r="H42" s="225"/>
      <c r="I42" s="225"/>
      <c r="J42" s="225"/>
      <c r="K42" s="225"/>
      <c r="L42" s="225"/>
      <c r="M42" s="225"/>
      <c r="N42" s="225"/>
      <c r="O42" s="225"/>
    </row>
    <row r="43" spans="1:15" ht="18" customHeight="1">
      <c r="A43" s="225">
        <v>10</v>
      </c>
      <c r="B43" s="225">
        <f>IF(入力!B43="","",入力!B43)</f>
        <v>10</v>
      </c>
      <c r="C43" s="234" t="str">
        <f>IF(入力!C44="","",入力!C44&amp;"　"&amp;入力!E44)</f>
        <v>高橋　香奈</v>
      </c>
      <c r="D43" s="235"/>
      <c r="E43" s="235"/>
      <c r="F43" s="235"/>
      <c r="G43" s="225">
        <f>IF(入力!G43="","",入力!G43)</f>
        <v>4</v>
      </c>
      <c r="H43" s="225" t="str">
        <f>IF(入力!H43="","",入力!H43)</f>
        <v/>
      </c>
      <c r="I43" s="225" t="str">
        <f>IF(入力!I43="","",入力!I43)</f>
        <v>八千代市立勝田台南小学校</v>
      </c>
      <c r="J43" s="225" t="str">
        <f>IF(入力!J43="","",入力!J43)</f>
        <v/>
      </c>
      <c r="K43" s="225" t="str">
        <f>IF(入力!K43="","",入力!K43)</f>
        <v/>
      </c>
      <c r="L43" s="225" t="str">
        <f>IF(入力!L43="","",入力!L43)</f>
        <v/>
      </c>
      <c r="M43" s="225">
        <f>IF(入力!M43="","",入力!M43)</f>
        <v>514592238</v>
      </c>
      <c r="N43" s="225" t="str">
        <f>IF(入力!N43="","",入力!N43)</f>
        <v/>
      </c>
      <c r="O43" s="225" t="str">
        <f>IF(入力!O43="","",入力!O43)</f>
        <v/>
      </c>
    </row>
    <row r="44" spans="1:15" ht="18" customHeight="1">
      <c r="A44" s="225"/>
      <c r="B44" s="225"/>
      <c r="C44" s="236"/>
      <c r="D44" s="237"/>
      <c r="E44" s="237"/>
      <c r="F44" s="237"/>
      <c r="G44" s="225"/>
      <c r="H44" s="225"/>
      <c r="I44" s="225"/>
      <c r="J44" s="225"/>
      <c r="K44" s="225"/>
      <c r="L44" s="225"/>
      <c r="M44" s="225"/>
      <c r="N44" s="225"/>
      <c r="O44" s="225"/>
    </row>
    <row r="45" spans="1:15" ht="18" customHeight="1">
      <c r="A45" s="225">
        <v>11</v>
      </c>
      <c r="B45" s="225">
        <f>IF(入力!B45="","",入力!B45)</f>
        <v>11</v>
      </c>
      <c r="C45" s="234" t="str">
        <f>IF(入力!C46="","",入力!C46&amp;"　"&amp;入力!E46)</f>
        <v>古川　あき</v>
      </c>
      <c r="D45" s="235"/>
      <c r="E45" s="235"/>
      <c r="F45" s="235"/>
      <c r="G45" s="225">
        <f>IF(入力!G45="","",入力!G45)</f>
        <v>4</v>
      </c>
      <c r="H45" s="225" t="str">
        <f>IF(入力!H45="","",入力!H45)</f>
        <v/>
      </c>
      <c r="I45" s="225" t="str">
        <f>IF(入力!I45="","",入力!I45)</f>
        <v>八千代市立大和田小学校</v>
      </c>
      <c r="J45" s="225" t="str">
        <f>IF(入力!J45="","",入力!J45)</f>
        <v/>
      </c>
      <c r="K45" s="225" t="str">
        <f>IF(入力!K45="","",入力!K45)</f>
        <v/>
      </c>
      <c r="L45" s="225" t="str">
        <f>IF(入力!L45="","",入力!L45)</f>
        <v/>
      </c>
      <c r="M45" s="225">
        <f>IF(入力!M45="","",入力!M45)</f>
        <v>515553508</v>
      </c>
      <c r="N45" s="225" t="str">
        <f>IF(入力!N45="","",入力!N45)</f>
        <v/>
      </c>
      <c r="O45" s="225" t="str">
        <f>IF(入力!O45="","",入力!O45)</f>
        <v/>
      </c>
    </row>
    <row r="46" spans="1:15" ht="18" customHeight="1">
      <c r="A46" s="225"/>
      <c r="B46" s="225"/>
      <c r="C46" s="236"/>
      <c r="D46" s="237"/>
      <c r="E46" s="237"/>
      <c r="F46" s="237"/>
      <c r="G46" s="225"/>
      <c r="H46" s="225"/>
      <c r="I46" s="225"/>
      <c r="J46" s="225"/>
      <c r="K46" s="225"/>
      <c r="L46" s="225"/>
      <c r="M46" s="225"/>
      <c r="N46" s="225"/>
      <c r="O46" s="225"/>
    </row>
    <row r="47" spans="1:15" ht="18" customHeight="1">
      <c r="A47" s="225">
        <v>12</v>
      </c>
      <c r="B47" s="225">
        <f>IF(入力!B47="","",入力!B47)</f>
        <v>12</v>
      </c>
      <c r="C47" s="234" t="str">
        <f>IF(入力!C48="","",入力!C48&amp;"　"&amp;入力!E48)</f>
        <v>石田　茉央奈</v>
      </c>
      <c r="D47" s="235"/>
      <c r="E47" s="235"/>
      <c r="F47" s="235"/>
      <c r="G47" s="225">
        <f>IF(入力!G47="","",入力!G47)</f>
        <v>4</v>
      </c>
      <c r="H47" s="225" t="str">
        <f>IF(入力!H47="","",入力!H47)</f>
        <v/>
      </c>
      <c r="I47" s="225" t="str">
        <f>IF(入力!I47="","",入力!I47)</f>
        <v>八千代市立大和田小学校</v>
      </c>
      <c r="J47" s="225" t="str">
        <f>IF(入力!J47="","",入力!J47)</f>
        <v/>
      </c>
      <c r="K47" s="225" t="str">
        <f>IF(入力!K47="","",入力!K47)</f>
        <v/>
      </c>
      <c r="L47" s="225" t="str">
        <f>IF(入力!L47="","",入力!L47)</f>
        <v/>
      </c>
      <c r="M47" s="225">
        <f>IF(入力!M47="","",入力!M47)</f>
        <v>516040446</v>
      </c>
      <c r="N47" s="225" t="str">
        <f>IF(入力!N47="","",入力!N47)</f>
        <v/>
      </c>
      <c r="O47" s="225" t="str">
        <f>IF(入力!O47="","",入力!O47)</f>
        <v/>
      </c>
    </row>
    <row r="48" spans="1:15" ht="18" customHeight="1">
      <c r="A48" s="225"/>
      <c r="B48" s="225"/>
      <c r="C48" s="236"/>
      <c r="D48" s="237"/>
      <c r="E48" s="237"/>
      <c r="F48" s="237"/>
      <c r="G48" s="225"/>
      <c r="H48" s="225"/>
      <c r="I48" s="225"/>
      <c r="J48" s="225"/>
      <c r="K48" s="225"/>
      <c r="L48" s="225"/>
      <c r="M48" s="225"/>
      <c r="N48" s="225"/>
      <c r="O48" s="225"/>
    </row>
    <row r="49" spans="1:15" ht="18" customHeight="1">
      <c r="A49" s="225"/>
      <c r="B49" s="225"/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</row>
    <row r="50" spans="1:15" ht="18" customHeight="1">
      <c r="A50" s="225"/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</row>
  </sheetData>
  <sheetProtection sheet="1"/>
  <mergeCells count="117"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21:O22"/>
    <mergeCell ref="C4:I5"/>
    <mergeCell ref="M7:O8"/>
    <mergeCell ref="A6:B8"/>
    <mergeCell ref="J7:L8"/>
    <mergeCell ref="G11:I12"/>
    <mergeCell ref="G13:O14"/>
    <mergeCell ref="M9:O10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</mergeCells>
  <phoneticPr fontId="37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43" zoomScaleNormal="100" workbookViewId="0">
      <selection activeCell="AP62" sqref="AP62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167</v>
      </c>
      <c r="AT1" s="5"/>
      <c r="AU1" s="5"/>
      <c r="AV1" s="240"/>
      <c r="AW1" s="240"/>
      <c r="AX1" s="5" t="s">
        <v>168</v>
      </c>
      <c r="AY1" s="5"/>
      <c r="AZ1" s="240"/>
      <c r="BA1" s="240"/>
      <c r="BB1" s="5" t="s">
        <v>169</v>
      </c>
      <c r="BC1" s="5"/>
      <c r="BD1" s="240"/>
      <c r="BE1" s="240"/>
      <c r="BF1" s="5" t="s">
        <v>170</v>
      </c>
    </row>
    <row r="3" spans="1:60" ht="9.75" customHeight="1"/>
    <row r="4" spans="1:60" ht="9.75" customHeight="1"/>
    <row r="5" spans="1:60" ht="28.5">
      <c r="A5" s="6"/>
      <c r="B5" s="6"/>
      <c r="C5" s="241" t="s">
        <v>171</v>
      </c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  <c r="AW5" s="241"/>
      <c r="AX5" s="241"/>
      <c r="AY5" s="241"/>
      <c r="AZ5" s="241"/>
      <c r="BA5" s="241"/>
      <c r="BB5" s="241"/>
      <c r="BC5" s="241"/>
      <c r="BD5" s="241"/>
      <c r="BE5" s="241"/>
      <c r="BF5" s="241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172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323" t="s">
        <v>173</v>
      </c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326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8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329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1"/>
      <c r="S10" s="5" t="s">
        <v>174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175</v>
      </c>
    </row>
    <row r="11" spans="1:60" ht="5.25" customHeight="1"/>
    <row r="12" spans="1:60" ht="5.25" customHeight="1">
      <c r="G12" s="5"/>
      <c r="H12" s="318">
        <v>36</v>
      </c>
      <c r="I12" s="319"/>
      <c r="J12" s="320"/>
      <c r="K12" s="5"/>
    </row>
    <row r="13" spans="1:60" ht="13.5" customHeight="1">
      <c r="F13" s="5" t="s">
        <v>176</v>
      </c>
      <c r="G13" s="5"/>
      <c r="H13" s="321"/>
      <c r="I13" s="240"/>
      <c r="J13" s="322"/>
      <c r="K13" s="5" t="s">
        <v>177</v>
      </c>
      <c r="L13" s="9"/>
      <c r="M13" s="9"/>
      <c r="N13" s="9"/>
      <c r="Q13" s="10"/>
    </row>
    <row r="14" spans="1:60" ht="5.25" customHeight="1">
      <c r="F14" s="11"/>
      <c r="G14" s="5"/>
      <c r="H14" s="265"/>
      <c r="I14" s="266"/>
      <c r="J14" s="267"/>
      <c r="K14" s="5"/>
      <c r="L14" s="9"/>
      <c r="M14" s="9"/>
      <c r="N14" s="9"/>
      <c r="Q14" s="10"/>
    </row>
    <row r="15" spans="1:60" ht="5.25" customHeight="1"/>
    <row r="16" spans="1:60" ht="12" customHeight="1">
      <c r="C16" s="332" t="s">
        <v>178</v>
      </c>
      <c r="D16" s="244"/>
      <c r="E16" s="244"/>
      <c r="F16" s="244"/>
      <c r="G16" s="245"/>
      <c r="H16" s="242" t="s">
        <v>1</v>
      </c>
      <c r="I16" s="243"/>
      <c r="J16" s="243"/>
      <c r="K16" s="244" t="str">
        <f>IF(入力!C2="","",入力!C2)</f>
        <v>ヤチヨダイ　バレーボールクラブ</v>
      </c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5"/>
      <c r="Y16" s="246" t="s">
        <v>179</v>
      </c>
      <c r="Z16" s="247"/>
      <c r="AA16" s="247"/>
      <c r="AB16" s="247"/>
      <c r="AC16" s="247"/>
      <c r="AD16" s="247"/>
      <c r="AE16" s="247"/>
      <c r="AF16" s="247"/>
      <c r="AG16" s="247"/>
      <c r="AH16" s="247"/>
      <c r="AI16" s="248"/>
      <c r="AJ16" s="289" t="s">
        <v>180</v>
      </c>
      <c r="AK16" s="290"/>
      <c r="AL16" s="290"/>
      <c r="AM16" s="291"/>
      <c r="AN16" s="312" t="str">
        <f>IF(入力!P3="","",入力!P3)</f>
        <v>八千代市</v>
      </c>
      <c r="AO16" s="313"/>
      <c r="AP16" s="313"/>
      <c r="AQ16" s="313"/>
      <c r="AR16" s="313"/>
      <c r="AS16" s="313"/>
      <c r="AT16" s="290" t="s">
        <v>181</v>
      </c>
      <c r="AU16" s="291"/>
      <c r="AV16" s="298" t="s">
        <v>18</v>
      </c>
      <c r="AW16" s="244"/>
      <c r="AX16" s="244"/>
      <c r="AY16" s="245"/>
      <c r="AZ16" s="302" t="str">
        <f>IF(入力!P5="","",入力!P5)</f>
        <v>京成</v>
      </c>
      <c r="BA16" s="303"/>
      <c r="BB16" s="303"/>
      <c r="BC16" s="303"/>
      <c r="BD16" s="303"/>
      <c r="BE16" s="303"/>
      <c r="BF16" s="287" t="s">
        <v>182</v>
      </c>
    </row>
    <row r="17" spans="3:58" ht="4.5" customHeight="1">
      <c r="C17" s="333"/>
      <c r="D17" s="300"/>
      <c r="E17" s="300"/>
      <c r="F17" s="300"/>
      <c r="G17" s="301"/>
      <c r="H17" s="310" t="str">
        <f>IF(入力!C3="","",入力!C3)</f>
        <v>八千代台VBC</v>
      </c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  <c r="U17" s="306" t="str">
        <f>IF(入力!J3="","","("&amp;入力!J3&amp;")")</f>
        <v>(女子)</v>
      </c>
      <c r="V17" s="306"/>
      <c r="W17" s="306"/>
      <c r="X17" s="307"/>
      <c r="Y17" s="335">
        <f>IF(入力!C4="","",入力!C4)</f>
        <v>43006178</v>
      </c>
      <c r="Z17" s="336"/>
      <c r="AA17" s="336"/>
      <c r="AB17" s="336"/>
      <c r="AC17" s="336"/>
      <c r="AD17" s="336"/>
      <c r="AE17" s="336"/>
      <c r="AF17" s="336"/>
      <c r="AG17" s="336"/>
      <c r="AH17" s="336"/>
      <c r="AI17" s="337"/>
      <c r="AJ17" s="292"/>
      <c r="AK17" s="293"/>
      <c r="AL17" s="293"/>
      <c r="AM17" s="294"/>
      <c r="AN17" s="314"/>
      <c r="AO17" s="315"/>
      <c r="AP17" s="315"/>
      <c r="AQ17" s="315"/>
      <c r="AR17" s="315"/>
      <c r="AS17" s="315"/>
      <c r="AT17" s="293"/>
      <c r="AU17" s="294"/>
      <c r="AV17" s="299"/>
      <c r="AW17" s="300"/>
      <c r="AX17" s="300"/>
      <c r="AY17" s="301"/>
      <c r="AZ17" s="304"/>
      <c r="BA17" s="305"/>
      <c r="BB17" s="305"/>
      <c r="BC17" s="305"/>
      <c r="BD17" s="305"/>
      <c r="BE17" s="305"/>
      <c r="BF17" s="288"/>
    </row>
    <row r="18" spans="3:58" ht="16.5" customHeight="1">
      <c r="C18" s="262"/>
      <c r="D18" s="263"/>
      <c r="E18" s="263"/>
      <c r="F18" s="263"/>
      <c r="G18" s="264"/>
      <c r="H18" s="268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308"/>
      <c r="V18" s="308"/>
      <c r="W18" s="308"/>
      <c r="X18" s="309"/>
      <c r="Y18" s="338"/>
      <c r="Z18" s="339"/>
      <c r="AA18" s="339"/>
      <c r="AB18" s="339"/>
      <c r="AC18" s="339"/>
      <c r="AD18" s="339"/>
      <c r="AE18" s="339"/>
      <c r="AF18" s="339"/>
      <c r="AG18" s="339"/>
      <c r="AH18" s="339"/>
      <c r="AI18" s="340"/>
      <c r="AJ18" s="295"/>
      <c r="AK18" s="296"/>
      <c r="AL18" s="296"/>
      <c r="AM18" s="297"/>
      <c r="AN18" s="316"/>
      <c r="AO18" s="317"/>
      <c r="AP18" s="317"/>
      <c r="AQ18" s="317"/>
      <c r="AR18" s="317"/>
      <c r="AS18" s="317"/>
      <c r="AT18" s="296"/>
      <c r="AU18" s="297"/>
      <c r="AV18" s="271"/>
      <c r="AW18" s="263"/>
      <c r="AX18" s="263"/>
      <c r="AY18" s="264"/>
      <c r="AZ18" s="249" t="str">
        <f>IF(入力!AE5="","",入力!AE5)</f>
        <v>八千代台</v>
      </c>
      <c r="BA18" s="250"/>
      <c r="BB18" s="250"/>
      <c r="BC18" s="250"/>
      <c r="BD18" s="250"/>
      <c r="BE18" s="250"/>
      <c r="BF18" s="12" t="s">
        <v>183</v>
      </c>
    </row>
    <row r="19" spans="3:58" ht="15" customHeight="1">
      <c r="C19" s="251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3" t="s">
        <v>184</v>
      </c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 t="s">
        <v>185</v>
      </c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53" t="s">
        <v>57</v>
      </c>
      <c r="AT19" s="253"/>
      <c r="AU19" s="253"/>
      <c r="AV19" s="253"/>
      <c r="AW19" s="253"/>
      <c r="AX19" s="253"/>
      <c r="AY19" s="253"/>
      <c r="AZ19" s="253"/>
      <c r="BA19" s="253"/>
      <c r="BB19" s="253"/>
      <c r="BC19" s="253"/>
      <c r="BD19" s="253"/>
      <c r="BE19" s="253"/>
      <c r="BF19" s="254"/>
    </row>
    <row r="20" spans="3:58" ht="15" customHeight="1">
      <c r="C20" s="255" t="s">
        <v>186</v>
      </c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6">
        <f>IF(入力!J7="","",入力!J7)</f>
        <v>18472</v>
      </c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 t="str">
        <f>IF(入力!J9="","",入力!J9)</f>
        <v/>
      </c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56"/>
      <c r="AP20" s="256"/>
      <c r="AQ20" s="256"/>
      <c r="AR20" s="256"/>
      <c r="AS20" s="256" t="str">
        <f>IF(入力!J11="","",入力!J11)</f>
        <v/>
      </c>
      <c r="AT20" s="256"/>
      <c r="AU20" s="256"/>
      <c r="AV20" s="256"/>
      <c r="AW20" s="256"/>
      <c r="AX20" s="256"/>
      <c r="AY20" s="256"/>
      <c r="AZ20" s="256"/>
      <c r="BA20" s="256"/>
      <c r="BB20" s="256"/>
      <c r="BC20" s="256"/>
      <c r="BD20" s="256"/>
      <c r="BE20" s="256"/>
      <c r="BF20" s="257"/>
    </row>
    <row r="21" spans="3:58" ht="15" customHeight="1">
      <c r="C21" s="255" t="s">
        <v>187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6" t="str">
        <f>IF(入力!M7="","",入力!M7)</f>
        <v/>
      </c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 t="str">
        <f>IF(入力!M9="","",入力!M9)</f>
        <v/>
      </c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 t="str">
        <f>IF(入力!M11="","",入力!M11)</f>
        <v/>
      </c>
      <c r="AT21" s="256"/>
      <c r="AU21" s="256"/>
      <c r="AV21" s="256"/>
      <c r="AW21" s="256"/>
      <c r="AX21" s="256"/>
      <c r="AY21" s="256"/>
      <c r="AZ21" s="256"/>
      <c r="BA21" s="256"/>
      <c r="BB21" s="256"/>
      <c r="BC21" s="256"/>
      <c r="BD21" s="256"/>
      <c r="BE21" s="256"/>
      <c r="BF21" s="257"/>
    </row>
    <row r="22" spans="3:58" ht="12" customHeight="1">
      <c r="C22" s="258" t="s">
        <v>1</v>
      </c>
      <c r="D22" s="259"/>
      <c r="E22" s="259"/>
      <c r="F22" s="259"/>
      <c r="G22" s="260"/>
      <c r="H22" s="123" t="str">
        <f>IF(入力!C7="","",入力!C7&amp;"　"&amp;入力!E7)</f>
        <v>アイダ　サトミ</v>
      </c>
      <c r="I22" s="124"/>
      <c r="J22" s="124"/>
      <c r="K22" s="124"/>
      <c r="L22" s="124"/>
      <c r="M22" s="124"/>
      <c r="N22" s="124"/>
      <c r="O22" s="124"/>
      <c r="P22" s="124"/>
      <c r="Q22" s="261"/>
      <c r="R22" s="334" t="s">
        <v>188</v>
      </c>
      <c r="S22" s="124"/>
      <c r="T22" s="341">
        <f>IF(入力!AT7="","",入力!AT7)</f>
        <v>51</v>
      </c>
      <c r="U22" s="342"/>
      <c r="V22" s="343"/>
      <c r="W22" s="334" t="s">
        <v>189</v>
      </c>
      <c r="X22" s="334"/>
      <c r="Y22" s="334"/>
      <c r="Z22" s="13" t="s">
        <v>36</v>
      </c>
      <c r="AA22" s="14"/>
      <c r="AB22" s="124" t="str">
        <f>IF(入力!R7="","",入力!R7)</f>
        <v>276</v>
      </c>
      <c r="AC22" s="124"/>
      <c r="AD22" s="124"/>
      <c r="AE22" s="124"/>
      <c r="AF22" s="15" t="s">
        <v>38</v>
      </c>
      <c r="AG22" s="124" t="str">
        <f>IF(入力!W7="","",入力!W7)</f>
        <v>0031</v>
      </c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261"/>
      <c r="AU22" s="334" t="s">
        <v>190</v>
      </c>
      <c r="AV22" s="124"/>
      <c r="AW22" s="124"/>
      <c r="AX22" s="16" t="s">
        <v>40</v>
      </c>
      <c r="AY22" s="124" t="str">
        <f>IF(入力!AL7="","",入力!AL7)</f>
        <v>090</v>
      </c>
      <c r="AZ22" s="124"/>
      <c r="BA22" s="124"/>
      <c r="BB22" s="124"/>
      <c r="BC22" s="124"/>
      <c r="BD22" s="124"/>
      <c r="BE22" s="124"/>
      <c r="BF22" s="17" t="s">
        <v>42</v>
      </c>
    </row>
    <row r="23" spans="3:58" ht="19.5" customHeight="1">
      <c r="C23" s="262" t="s">
        <v>191</v>
      </c>
      <c r="D23" s="263"/>
      <c r="E23" s="263"/>
      <c r="F23" s="263"/>
      <c r="G23" s="264"/>
      <c r="H23" s="265" t="str">
        <f>IF(入力!C8="","",入力!C8&amp;"　"&amp;入力!E8)</f>
        <v>会田　智美</v>
      </c>
      <c r="I23" s="266"/>
      <c r="J23" s="266"/>
      <c r="K23" s="266"/>
      <c r="L23" s="266"/>
      <c r="M23" s="266"/>
      <c r="N23" s="266"/>
      <c r="O23" s="266"/>
      <c r="P23" s="266"/>
      <c r="Q23" s="267"/>
      <c r="R23" s="263"/>
      <c r="S23" s="263"/>
      <c r="T23" s="344"/>
      <c r="U23" s="345"/>
      <c r="V23" s="346"/>
      <c r="W23" s="296"/>
      <c r="X23" s="296"/>
      <c r="Y23" s="296"/>
      <c r="Z23" s="268" t="str">
        <f>IF(入力!P8="","",入力!P8)</f>
        <v>千葉県八千代市八千代台北9-12-6</v>
      </c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O23" s="269"/>
      <c r="AP23" s="269"/>
      <c r="AQ23" s="269"/>
      <c r="AR23" s="269"/>
      <c r="AS23" s="269"/>
      <c r="AT23" s="270"/>
      <c r="AU23" s="263"/>
      <c r="AV23" s="263"/>
      <c r="AW23" s="263"/>
      <c r="AX23" s="271" t="str">
        <f>IF(入力!AK8="","",入力!AK8)</f>
        <v>5527</v>
      </c>
      <c r="AY23" s="263"/>
      <c r="AZ23" s="263"/>
      <c r="BA23" s="263"/>
      <c r="BB23" s="18" t="s">
        <v>38</v>
      </c>
      <c r="BC23" s="263" t="str">
        <f>IF(入力!AP8="","",入力!AP8)</f>
        <v>3208</v>
      </c>
      <c r="BD23" s="263"/>
      <c r="BE23" s="263"/>
      <c r="BF23" s="272"/>
    </row>
    <row r="24" spans="3:58" ht="12" customHeight="1">
      <c r="C24" s="258" t="s">
        <v>1</v>
      </c>
      <c r="D24" s="259"/>
      <c r="E24" s="259"/>
      <c r="F24" s="259"/>
      <c r="G24" s="260"/>
      <c r="H24" s="123" t="str">
        <f>IF(入力!C9="","",入力!C9&amp;"　"&amp;入力!E9)</f>
        <v>マツザキ　トモユキ</v>
      </c>
      <c r="I24" s="124"/>
      <c r="J24" s="124"/>
      <c r="K24" s="124"/>
      <c r="L24" s="124"/>
      <c r="M24" s="124"/>
      <c r="N24" s="124"/>
      <c r="O24" s="124"/>
      <c r="P24" s="124"/>
      <c r="Q24" s="261"/>
      <c r="R24" s="334" t="s">
        <v>188</v>
      </c>
      <c r="S24" s="124"/>
      <c r="T24" s="341">
        <f>IF(入力!AT9="","",入力!AT9)</f>
        <v>41</v>
      </c>
      <c r="U24" s="342"/>
      <c r="V24" s="343"/>
      <c r="W24" s="334" t="s">
        <v>189</v>
      </c>
      <c r="X24" s="334"/>
      <c r="Y24" s="334"/>
      <c r="Z24" s="13" t="s">
        <v>36</v>
      </c>
      <c r="AA24" s="14"/>
      <c r="AB24" s="124" t="str">
        <f>IF(入力!R9="","",入力!R9)</f>
        <v>276</v>
      </c>
      <c r="AC24" s="124"/>
      <c r="AD24" s="124"/>
      <c r="AE24" s="124"/>
      <c r="AF24" s="15" t="s">
        <v>38</v>
      </c>
      <c r="AG24" s="124" t="str">
        <f>IF(入力!W9="","",入力!W9)</f>
        <v>0031</v>
      </c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261"/>
      <c r="AU24" s="334" t="s">
        <v>190</v>
      </c>
      <c r="AV24" s="124"/>
      <c r="AW24" s="124"/>
      <c r="AX24" s="16" t="s">
        <v>40</v>
      </c>
      <c r="AY24" s="124" t="str">
        <f>IF(入力!AL9="","",入力!AL9)</f>
        <v>047</v>
      </c>
      <c r="AZ24" s="124"/>
      <c r="BA24" s="124"/>
      <c r="BB24" s="124"/>
      <c r="BC24" s="124"/>
      <c r="BD24" s="124"/>
      <c r="BE24" s="124"/>
      <c r="BF24" s="17" t="s">
        <v>42</v>
      </c>
    </row>
    <row r="25" spans="3:58" ht="19.5" customHeight="1">
      <c r="C25" s="262" t="s">
        <v>185</v>
      </c>
      <c r="D25" s="263"/>
      <c r="E25" s="263"/>
      <c r="F25" s="263"/>
      <c r="G25" s="264"/>
      <c r="H25" s="265" t="str">
        <f>IF(入力!C10="","",入力!C10&amp;"　"&amp;入力!E10)</f>
        <v>松崎　智幸</v>
      </c>
      <c r="I25" s="266"/>
      <c r="J25" s="266"/>
      <c r="K25" s="266"/>
      <c r="L25" s="266"/>
      <c r="M25" s="266"/>
      <c r="N25" s="266"/>
      <c r="O25" s="266"/>
      <c r="P25" s="266"/>
      <c r="Q25" s="267"/>
      <c r="R25" s="263"/>
      <c r="S25" s="263"/>
      <c r="T25" s="344"/>
      <c r="U25" s="345"/>
      <c r="V25" s="346"/>
      <c r="W25" s="296"/>
      <c r="X25" s="296"/>
      <c r="Y25" s="296"/>
      <c r="Z25" s="268" t="str">
        <f>IF(入力!P10="","",入力!P10)</f>
        <v>千葉県八千代市八千代台北9-13-13</v>
      </c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70"/>
      <c r="AU25" s="263"/>
      <c r="AV25" s="263"/>
      <c r="AW25" s="263"/>
      <c r="AX25" s="271" t="str">
        <f>IF(入力!AK10="","",入力!AK10)</f>
        <v>409</v>
      </c>
      <c r="AY25" s="263"/>
      <c r="AZ25" s="263"/>
      <c r="BA25" s="263"/>
      <c r="BB25" s="18" t="s">
        <v>38</v>
      </c>
      <c r="BC25" s="263" t="str">
        <f>IF(入力!AP10="","",入力!AP10)</f>
        <v>7122</v>
      </c>
      <c r="BD25" s="263"/>
      <c r="BE25" s="263"/>
      <c r="BF25" s="272"/>
    </row>
    <row r="26" spans="3:58" ht="12" customHeight="1">
      <c r="C26" s="258" t="s">
        <v>1</v>
      </c>
      <c r="D26" s="259"/>
      <c r="E26" s="259"/>
      <c r="F26" s="259"/>
      <c r="G26" s="260"/>
      <c r="H26" s="123" t="str">
        <f>IF(入力!C11="","",入力!C11&amp;"　"&amp;入力!E11)</f>
        <v>マツヤマ　ヤヨイ</v>
      </c>
      <c r="I26" s="124"/>
      <c r="J26" s="124"/>
      <c r="K26" s="124"/>
      <c r="L26" s="124"/>
      <c r="M26" s="124"/>
      <c r="N26" s="124"/>
      <c r="O26" s="124"/>
      <c r="P26" s="124"/>
      <c r="Q26" s="261"/>
      <c r="R26" s="334" t="s">
        <v>188</v>
      </c>
      <c r="S26" s="124"/>
      <c r="T26" s="341">
        <f>IF(入力!AT11="","",入力!AT11)</f>
        <v>54</v>
      </c>
      <c r="U26" s="342"/>
      <c r="V26" s="343"/>
      <c r="W26" s="334" t="s">
        <v>189</v>
      </c>
      <c r="X26" s="334"/>
      <c r="Y26" s="334"/>
      <c r="Z26" s="13" t="s">
        <v>36</v>
      </c>
      <c r="AA26" s="14"/>
      <c r="AB26" s="124" t="str">
        <f>IF(入力!R11="","",入力!R11)</f>
        <v>276</v>
      </c>
      <c r="AC26" s="124"/>
      <c r="AD26" s="124"/>
      <c r="AE26" s="124"/>
      <c r="AF26" s="15" t="s">
        <v>38</v>
      </c>
      <c r="AG26" s="124" t="str">
        <f>IF(入力!W11="","",入力!W11)</f>
        <v>0031</v>
      </c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261"/>
      <c r="AU26" s="334" t="s">
        <v>190</v>
      </c>
      <c r="AV26" s="124"/>
      <c r="AW26" s="124"/>
      <c r="AX26" s="16" t="s">
        <v>40</v>
      </c>
      <c r="AY26" s="124" t="str">
        <f>IF(入力!AL11="","",入力!AL11)</f>
        <v>047</v>
      </c>
      <c r="AZ26" s="124"/>
      <c r="BA26" s="124"/>
      <c r="BB26" s="124"/>
      <c r="BC26" s="124"/>
      <c r="BD26" s="124"/>
      <c r="BE26" s="124"/>
      <c r="BF26" s="17" t="s">
        <v>42</v>
      </c>
    </row>
    <row r="27" spans="3:58" ht="19.5" customHeight="1">
      <c r="C27" s="262" t="s">
        <v>57</v>
      </c>
      <c r="D27" s="263"/>
      <c r="E27" s="263"/>
      <c r="F27" s="263"/>
      <c r="G27" s="264"/>
      <c r="H27" s="265" t="str">
        <f>IF(入力!C12="","",入力!C12&amp;"　"&amp;入力!E12)</f>
        <v>松山　弥生</v>
      </c>
      <c r="I27" s="266"/>
      <c r="J27" s="266"/>
      <c r="K27" s="266"/>
      <c r="L27" s="266"/>
      <c r="M27" s="266"/>
      <c r="N27" s="266"/>
      <c r="O27" s="266"/>
      <c r="P27" s="266"/>
      <c r="Q27" s="267"/>
      <c r="R27" s="263"/>
      <c r="S27" s="263"/>
      <c r="T27" s="344"/>
      <c r="U27" s="345"/>
      <c r="V27" s="346"/>
      <c r="W27" s="296"/>
      <c r="X27" s="296"/>
      <c r="Y27" s="296"/>
      <c r="Z27" s="268" t="str">
        <f>IF(入力!P12="","",入力!P12)</f>
        <v>千葉県八千代市八千代台東5-17-10</v>
      </c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  <c r="AM27" s="269"/>
      <c r="AN27" s="269"/>
      <c r="AO27" s="269"/>
      <c r="AP27" s="269"/>
      <c r="AQ27" s="269"/>
      <c r="AR27" s="269"/>
      <c r="AS27" s="269"/>
      <c r="AT27" s="270"/>
      <c r="AU27" s="263"/>
      <c r="AV27" s="263"/>
      <c r="AW27" s="263"/>
      <c r="AX27" s="271" t="str">
        <f>IF(入力!AK12="","",入力!AK12)</f>
        <v>486</v>
      </c>
      <c r="AY27" s="263"/>
      <c r="AZ27" s="263"/>
      <c r="BA27" s="263"/>
      <c r="BB27" s="18" t="s">
        <v>38</v>
      </c>
      <c r="BC27" s="263" t="str">
        <f>IF(入力!AP12="","",入力!AP12)</f>
        <v>4270</v>
      </c>
      <c r="BD27" s="263"/>
      <c r="BE27" s="263"/>
      <c r="BF27" s="272"/>
    </row>
    <row r="28" spans="3:58" ht="12" customHeight="1">
      <c r="C28" s="258" t="s">
        <v>1</v>
      </c>
      <c r="D28" s="259"/>
      <c r="E28" s="259"/>
      <c r="F28" s="259"/>
      <c r="G28" s="260"/>
      <c r="H28" s="123" t="str">
        <f>IF(入力!C15="","",入力!C15&amp;"　"&amp;入力!E15)</f>
        <v>アイダ　サトミ</v>
      </c>
      <c r="I28" s="124"/>
      <c r="J28" s="124"/>
      <c r="K28" s="124"/>
      <c r="L28" s="124"/>
      <c r="M28" s="124"/>
      <c r="N28" s="124"/>
      <c r="O28" s="124"/>
      <c r="P28" s="124"/>
      <c r="Q28" s="261"/>
      <c r="R28" s="334" t="s">
        <v>188</v>
      </c>
      <c r="S28" s="124"/>
      <c r="T28" s="341">
        <f>IF(入力!AT15="","",入力!AT15)</f>
        <v>51</v>
      </c>
      <c r="U28" s="342"/>
      <c r="V28" s="343"/>
      <c r="W28" s="334" t="s">
        <v>189</v>
      </c>
      <c r="X28" s="334"/>
      <c r="Y28" s="334"/>
      <c r="Z28" s="13" t="s">
        <v>36</v>
      </c>
      <c r="AA28" s="14"/>
      <c r="AB28" s="124" t="str">
        <f>IF(入力!R15="","",入力!R15)</f>
        <v>276</v>
      </c>
      <c r="AC28" s="124"/>
      <c r="AD28" s="124"/>
      <c r="AE28" s="124"/>
      <c r="AF28" s="15" t="s">
        <v>38</v>
      </c>
      <c r="AG28" s="124" t="str">
        <f>IF(入力!W15="","",入力!W15)</f>
        <v>0031</v>
      </c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261"/>
      <c r="AU28" s="334" t="s">
        <v>190</v>
      </c>
      <c r="AV28" s="124"/>
      <c r="AW28" s="124"/>
      <c r="AX28" s="16" t="s">
        <v>40</v>
      </c>
      <c r="AY28" s="124" t="str">
        <f>IF(入力!AL15="","",入力!AL15)</f>
        <v>047</v>
      </c>
      <c r="AZ28" s="124"/>
      <c r="BA28" s="124"/>
      <c r="BB28" s="124"/>
      <c r="BC28" s="124"/>
      <c r="BD28" s="124"/>
      <c r="BE28" s="124"/>
      <c r="BF28" s="17" t="s">
        <v>42</v>
      </c>
    </row>
    <row r="29" spans="3:58" ht="19.5" customHeight="1">
      <c r="C29" s="273" t="s">
        <v>192</v>
      </c>
      <c r="D29" s="274"/>
      <c r="E29" s="274"/>
      <c r="F29" s="274"/>
      <c r="G29" s="275"/>
      <c r="H29" s="276" t="str">
        <f>IF(入力!C16="","",入力!C16&amp;"　"&amp;入力!E16)</f>
        <v>会田　智美</v>
      </c>
      <c r="I29" s="277"/>
      <c r="J29" s="277"/>
      <c r="K29" s="277"/>
      <c r="L29" s="277"/>
      <c r="M29" s="277"/>
      <c r="N29" s="277"/>
      <c r="O29" s="277"/>
      <c r="P29" s="277"/>
      <c r="Q29" s="278"/>
      <c r="R29" s="274"/>
      <c r="S29" s="274"/>
      <c r="T29" s="348"/>
      <c r="U29" s="349"/>
      <c r="V29" s="350"/>
      <c r="W29" s="347"/>
      <c r="X29" s="347"/>
      <c r="Y29" s="347"/>
      <c r="Z29" s="279" t="str">
        <f>IF(入力!P16="","",入力!P16)</f>
        <v>千葉県八千代市八千代台北9-12-6</v>
      </c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1"/>
      <c r="AU29" s="274"/>
      <c r="AV29" s="274"/>
      <c r="AW29" s="274"/>
      <c r="AX29" s="282" t="str">
        <f>IF(入力!AK16="","",入力!AK16)</f>
        <v>486</v>
      </c>
      <c r="AY29" s="274"/>
      <c r="AZ29" s="274"/>
      <c r="BA29" s="274"/>
      <c r="BB29" s="54" t="s">
        <v>38</v>
      </c>
      <c r="BC29" s="274" t="str">
        <f>IF(入力!AP16="","",入力!AP16)</f>
        <v>6775</v>
      </c>
      <c r="BD29" s="274"/>
      <c r="BE29" s="274"/>
      <c r="BF29" s="283"/>
    </row>
    <row r="30" spans="3:58" ht="7.5" customHeight="1"/>
    <row r="31" spans="3:58" ht="16.5" customHeight="1">
      <c r="C31" s="19" t="s">
        <v>193</v>
      </c>
      <c r="D31" s="5"/>
      <c r="E31" s="5"/>
      <c r="F31" s="5"/>
      <c r="G31" s="5"/>
      <c r="H31" s="5"/>
      <c r="I31" s="20" t="s">
        <v>194</v>
      </c>
    </row>
    <row r="32" spans="3:58" ht="3" customHeight="1"/>
    <row r="33" spans="3:58" ht="15" customHeight="1">
      <c r="C33" s="284" t="s">
        <v>71</v>
      </c>
      <c r="D33" s="285"/>
      <c r="E33" s="285"/>
      <c r="F33" s="285" t="s">
        <v>195</v>
      </c>
      <c r="G33" s="285"/>
      <c r="H33" s="285"/>
      <c r="I33" s="285"/>
      <c r="J33" s="285"/>
      <c r="K33" s="285"/>
      <c r="L33" s="285"/>
      <c r="M33" s="285"/>
      <c r="N33" s="285"/>
      <c r="O33" s="285"/>
      <c r="P33" s="285"/>
      <c r="Q33" s="285" t="s">
        <v>74</v>
      </c>
      <c r="R33" s="285"/>
      <c r="S33" s="285"/>
      <c r="T33" s="285" t="s">
        <v>196</v>
      </c>
      <c r="U33" s="285"/>
      <c r="V33" s="285"/>
      <c r="W33" s="285"/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  <c r="AJ33" s="285" t="s">
        <v>197</v>
      </c>
      <c r="AK33" s="285"/>
      <c r="AL33" s="285"/>
      <c r="AM33" s="285"/>
      <c r="AN33" s="285"/>
      <c r="AO33" s="285"/>
      <c r="AP33" s="285"/>
      <c r="AQ33" s="285"/>
      <c r="AR33" s="285"/>
      <c r="AS33" s="285"/>
      <c r="AT33" s="285"/>
      <c r="AU33" s="285"/>
      <c r="AV33" s="285"/>
      <c r="AW33" s="285"/>
      <c r="AX33" s="285"/>
      <c r="AY33" s="285"/>
      <c r="AZ33" s="285" t="s">
        <v>198</v>
      </c>
      <c r="BA33" s="285"/>
      <c r="BB33" s="285"/>
      <c r="BC33" s="285"/>
      <c r="BD33" s="285"/>
      <c r="BE33" s="285"/>
      <c r="BF33" s="286"/>
    </row>
    <row r="34" spans="3:58" ht="15" customHeight="1">
      <c r="C34" s="371" t="str">
        <f>IF(入力!B25="","",入力!B25)</f>
        <v>①</v>
      </c>
      <c r="D34" s="372"/>
      <c r="E34" s="373"/>
      <c r="F34" s="359" t="str">
        <f>IF(入力!C26="","",入力!C25&amp;"　"&amp;入力!E25&amp;"
"&amp;入力!C26&amp;"　"&amp;入力!E26)</f>
        <v>オオキ　ユキア
大木　徠愛</v>
      </c>
      <c r="G34" s="360"/>
      <c r="H34" s="360"/>
      <c r="I34" s="360"/>
      <c r="J34" s="360"/>
      <c r="K34" s="360"/>
      <c r="L34" s="360"/>
      <c r="M34" s="360"/>
      <c r="N34" s="360"/>
      <c r="O34" s="360"/>
      <c r="P34" s="361"/>
      <c r="Q34" s="351">
        <f>IF(入力!G25="","",入力!G25)</f>
        <v>6</v>
      </c>
      <c r="R34" s="352"/>
      <c r="S34" s="353"/>
      <c r="T34" s="365" t="str">
        <f>IF(入力!I25="","",入力!I25)</f>
        <v>千葉市立作新小学校</v>
      </c>
      <c r="U34" s="366"/>
      <c r="V34" s="366"/>
      <c r="W34" s="366"/>
      <c r="X34" s="366"/>
      <c r="Y34" s="366"/>
      <c r="Z34" s="366"/>
      <c r="AA34" s="366"/>
      <c r="AB34" s="366"/>
      <c r="AC34" s="366"/>
      <c r="AD34" s="366"/>
      <c r="AE34" s="366"/>
      <c r="AF34" s="366"/>
      <c r="AG34" s="366"/>
      <c r="AH34" s="366"/>
      <c r="AI34" s="367"/>
      <c r="AJ34" s="351">
        <f>IF(入力!M25="","",入力!M25)</f>
        <v>512399773</v>
      </c>
      <c r="AK34" s="352"/>
      <c r="AL34" s="352"/>
      <c r="AM34" s="352"/>
      <c r="AN34" s="352"/>
      <c r="AO34" s="352"/>
      <c r="AP34" s="352"/>
      <c r="AQ34" s="352"/>
      <c r="AR34" s="352"/>
      <c r="AS34" s="352"/>
      <c r="AT34" s="352"/>
      <c r="AU34" s="352"/>
      <c r="AV34" s="352"/>
      <c r="AW34" s="352"/>
      <c r="AX34" s="352"/>
      <c r="AY34" s="353"/>
      <c r="AZ34" s="351">
        <f>IF(入力!P25="","",入力!P25)</f>
        <v>155</v>
      </c>
      <c r="BA34" s="352"/>
      <c r="BB34" s="352"/>
      <c r="BC34" s="352"/>
      <c r="BD34" s="352"/>
      <c r="BE34" s="352"/>
      <c r="BF34" s="357"/>
    </row>
    <row r="35" spans="3:58" ht="15" customHeight="1">
      <c r="C35" s="374"/>
      <c r="D35" s="375"/>
      <c r="E35" s="376"/>
      <c r="F35" s="362"/>
      <c r="G35" s="363"/>
      <c r="H35" s="363"/>
      <c r="I35" s="363"/>
      <c r="J35" s="363"/>
      <c r="K35" s="363"/>
      <c r="L35" s="363"/>
      <c r="M35" s="363"/>
      <c r="N35" s="363"/>
      <c r="O35" s="363"/>
      <c r="P35" s="364"/>
      <c r="Q35" s="354"/>
      <c r="R35" s="355"/>
      <c r="S35" s="356"/>
      <c r="T35" s="368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70"/>
      <c r="AJ35" s="354"/>
      <c r="AK35" s="355"/>
      <c r="AL35" s="355"/>
      <c r="AM35" s="355"/>
      <c r="AN35" s="355"/>
      <c r="AO35" s="355"/>
      <c r="AP35" s="355"/>
      <c r="AQ35" s="355"/>
      <c r="AR35" s="355"/>
      <c r="AS35" s="355"/>
      <c r="AT35" s="355"/>
      <c r="AU35" s="355"/>
      <c r="AV35" s="355"/>
      <c r="AW35" s="355"/>
      <c r="AX35" s="355"/>
      <c r="AY35" s="356"/>
      <c r="AZ35" s="354"/>
      <c r="BA35" s="355"/>
      <c r="BB35" s="355"/>
      <c r="BC35" s="355"/>
      <c r="BD35" s="355"/>
      <c r="BE35" s="355"/>
      <c r="BF35" s="358"/>
    </row>
    <row r="36" spans="3:58" ht="15" customHeight="1">
      <c r="C36" s="371">
        <f>IF(入力!B27="","",入力!B27)</f>
        <v>2</v>
      </c>
      <c r="D36" s="372"/>
      <c r="E36" s="373"/>
      <c r="F36" s="359" t="str">
        <f>IF(入力!C28="","",入力!C27&amp;"　"&amp;入力!E27&amp;"
"&amp;入力!C28&amp;"　"&amp;入力!E28)</f>
        <v>サトウ　アオイ
佐藤　葵</v>
      </c>
      <c r="G36" s="360"/>
      <c r="H36" s="360"/>
      <c r="I36" s="360"/>
      <c r="J36" s="360"/>
      <c r="K36" s="360"/>
      <c r="L36" s="360"/>
      <c r="M36" s="360"/>
      <c r="N36" s="360"/>
      <c r="O36" s="360"/>
      <c r="P36" s="361"/>
      <c r="Q36" s="351">
        <f>IF(入力!G27="","",入力!G27)</f>
        <v>6</v>
      </c>
      <c r="R36" s="352"/>
      <c r="S36" s="353"/>
      <c r="T36" s="365" t="str">
        <f>IF(入力!I27="","",入力!I27)</f>
        <v>千葉市立作新小学校</v>
      </c>
      <c r="U36" s="366"/>
      <c r="V36" s="366"/>
      <c r="W36" s="366"/>
      <c r="X36" s="366"/>
      <c r="Y36" s="366"/>
      <c r="Z36" s="366"/>
      <c r="AA36" s="366"/>
      <c r="AB36" s="366"/>
      <c r="AC36" s="366"/>
      <c r="AD36" s="366"/>
      <c r="AE36" s="366"/>
      <c r="AF36" s="366"/>
      <c r="AG36" s="366"/>
      <c r="AH36" s="366"/>
      <c r="AI36" s="367"/>
      <c r="AJ36" s="351">
        <f>IF(入力!M27="","",入力!M27)</f>
        <v>512479511</v>
      </c>
      <c r="AK36" s="352"/>
      <c r="AL36" s="352"/>
      <c r="AM36" s="352"/>
      <c r="AN36" s="352"/>
      <c r="AO36" s="352"/>
      <c r="AP36" s="352"/>
      <c r="AQ36" s="352"/>
      <c r="AR36" s="352"/>
      <c r="AS36" s="352"/>
      <c r="AT36" s="352"/>
      <c r="AU36" s="352"/>
      <c r="AV36" s="352"/>
      <c r="AW36" s="352"/>
      <c r="AX36" s="352"/>
      <c r="AY36" s="353"/>
      <c r="AZ36" s="351">
        <f>IF(入力!P27="","",入力!P27)</f>
        <v>150</v>
      </c>
      <c r="BA36" s="352"/>
      <c r="BB36" s="352"/>
      <c r="BC36" s="352"/>
      <c r="BD36" s="352"/>
      <c r="BE36" s="352"/>
      <c r="BF36" s="357"/>
    </row>
    <row r="37" spans="3:58" ht="15" customHeight="1">
      <c r="C37" s="374"/>
      <c r="D37" s="375"/>
      <c r="E37" s="376"/>
      <c r="F37" s="362"/>
      <c r="G37" s="363"/>
      <c r="H37" s="363"/>
      <c r="I37" s="363"/>
      <c r="J37" s="363"/>
      <c r="K37" s="363"/>
      <c r="L37" s="363"/>
      <c r="M37" s="363"/>
      <c r="N37" s="363"/>
      <c r="O37" s="363"/>
      <c r="P37" s="364"/>
      <c r="Q37" s="354"/>
      <c r="R37" s="355"/>
      <c r="S37" s="356"/>
      <c r="T37" s="368"/>
      <c r="U37" s="369"/>
      <c r="V37" s="369"/>
      <c r="W37" s="369"/>
      <c r="X37" s="369"/>
      <c r="Y37" s="369"/>
      <c r="Z37" s="369"/>
      <c r="AA37" s="369"/>
      <c r="AB37" s="369"/>
      <c r="AC37" s="369"/>
      <c r="AD37" s="369"/>
      <c r="AE37" s="369"/>
      <c r="AF37" s="369"/>
      <c r="AG37" s="369"/>
      <c r="AH37" s="369"/>
      <c r="AI37" s="370"/>
      <c r="AJ37" s="354"/>
      <c r="AK37" s="355"/>
      <c r="AL37" s="355"/>
      <c r="AM37" s="355"/>
      <c r="AN37" s="355"/>
      <c r="AO37" s="355"/>
      <c r="AP37" s="355"/>
      <c r="AQ37" s="355"/>
      <c r="AR37" s="355"/>
      <c r="AS37" s="355"/>
      <c r="AT37" s="355"/>
      <c r="AU37" s="355"/>
      <c r="AV37" s="355"/>
      <c r="AW37" s="355"/>
      <c r="AX37" s="355"/>
      <c r="AY37" s="356"/>
      <c r="AZ37" s="354"/>
      <c r="BA37" s="355"/>
      <c r="BB37" s="355"/>
      <c r="BC37" s="355"/>
      <c r="BD37" s="355"/>
      <c r="BE37" s="355"/>
      <c r="BF37" s="358"/>
    </row>
    <row r="38" spans="3:58" ht="15" customHeight="1">
      <c r="C38" s="371">
        <f>IF(入力!B29="","",入力!B29)</f>
        <v>3</v>
      </c>
      <c r="D38" s="372"/>
      <c r="E38" s="373"/>
      <c r="F38" s="359" t="str">
        <f>IF(入力!C30="","",入力!C29&amp;"　"&amp;入力!E29&amp;"
"&amp;入力!C30&amp;"　"&amp;入力!E30)</f>
        <v>マツザキ　コハル
松崎　心春</v>
      </c>
      <c r="G38" s="360"/>
      <c r="H38" s="360"/>
      <c r="I38" s="360"/>
      <c r="J38" s="360"/>
      <c r="K38" s="360"/>
      <c r="L38" s="360"/>
      <c r="M38" s="360"/>
      <c r="N38" s="360"/>
      <c r="O38" s="360"/>
      <c r="P38" s="361"/>
      <c r="Q38" s="351">
        <f>IF(入力!G29="","",入力!G29)</f>
        <v>6</v>
      </c>
      <c r="R38" s="352"/>
      <c r="S38" s="353"/>
      <c r="T38" s="365" t="str">
        <f>IF(入力!I29="","",入力!I29)</f>
        <v>八千代市立八千代台西小学校</v>
      </c>
      <c r="U38" s="366"/>
      <c r="V38" s="366"/>
      <c r="W38" s="366"/>
      <c r="X38" s="366"/>
      <c r="Y38" s="366"/>
      <c r="Z38" s="366"/>
      <c r="AA38" s="366"/>
      <c r="AB38" s="366"/>
      <c r="AC38" s="366"/>
      <c r="AD38" s="366"/>
      <c r="AE38" s="366"/>
      <c r="AF38" s="366"/>
      <c r="AG38" s="366"/>
      <c r="AH38" s="366"/>
      <c r="AI38" s="367"/>
      <c r="AJ38" s="351">
        <f>IF(入力!M29="","",入力!M29)</f>
        <v>512597948</v>
      </c>
      <c r="AK38" s="352"/>
      <c r="AL38" s="352"/>
      <c r="AM38" s="352"/>
      <c r="AN38" s="352"/>
      <c r="AO38" s="352"/>
      <c r="AP38" s="352"/>
      <c r="AQ38" s="352"/>
      <c r="AR38" s="352"/>
      <c r="AS38" s="352"/>
      <c r="AT38" s="352"/>
      <c r="AU38" s="352"/>
      <c r="AV38" s="352"/>
      <c r="AW38" s="352"/>
      <c r="AX38" s="352"/>
      <c r="AY38" s="353"/>
      <c r="AZ38" s="351">
        <f>IF(入力!P29="","",入力!P29)</f>
        <v>150</v>
      </c>
      <c r="BA38" s="352"/>
      <c r="BB38" s="352"/>
      <c r="BC38" s="352"/>
      <c r="BD38" s="352"/>
      <c r="BE38" s="352"/>
      <c r="BF38" s="357"/>
    </row>
    <row r="39" spans="3:58" ht="15" customHeight="1">
      <c r="C39" s="374"/>
      <c r="D39" s="375"/>
      <c r="E39" s="376"/>
      <c r="F39" s="362"/>
      <c r="G39" s="363"/>
      <c r="H39" s="363"/>
      <c r="I39" s="363"/>
      <c r="J39" s="363"/>
      <c r="K39" s="363"/>
      <c r="L39" s="363"/>
      <c r="M39" s="363"/>
      <c r="N39" s="363"/>
      <c r="O39" s="363"/>
      <c r="P39" s="364"/>
      <c r="Q39" s="354"/>
      <c r="R39" s="355"/>
      <c r="S39" s="356"/>
      <c r="T39" s="368"/>
      <c r="U39" s="369"/>
      <c r="V39" s="369"/>
      <c r="W39" s="369"/>
      <c r="X39" s="369"/>
      <c r="Y39" s="369"/>
      <c r="Z39" s="369"/>
      <c r="AA39" s="369"/>
      <c r="AB39" s="369"/>
      <c r="AC39" s="369"/>
      <c r="AD39" s="369"/>
      <c r="AE39" s="369"/>
      <c r="AF39" s="369"/>
      <c r="AG39" s="369"/>
      <c r="AH39" s="369"/>
      <c r="AI39" s="370"/>
      <c r="AJ39" s="354"/>
      <c r="AK39" s="355"/>
      <c r="AL39" s="355"/>
      <c r="AM39" s="355"/>
      <c r="AN39" s="355"/>
      <c r="AO39" s="355"/>
      <c r="AP39" s="355"/>
      <c r="AQ39" s="355"/>
      <c r="AR39" s="355"/>
      <c r="AS39" s="355"/>
      <c r="AT39" s="355"/>
      <c r="AU39" s="355"/>
      <c r="AV39" s="355"/>
      <c r="AW39" s="355"/>
      <c r="AX39" s="355"/>
      <c r="AY39" s="356"/>
      <c r="AZ39" s="354"/>
      <c r="BA39" s="355"/>
      <c r="BB39" s="355"/>
      <c r="BC39" s="355"/>
      <c r="BD39" s="355"/>
      <c r="BE39" s="355"/>
      <c r="BF39" s="358"/>
    </row>
    <row r="40" spans="3:58" ht="15" customHeight="1">
      <c r="C40" s="371">
        <f>IF(入力!B31="","",入力!B31)</f>
        <v>4</v>
      </c>
      <c r="D40" s="372"/>
      <c r="E40" s="373"/>
      <c r="F40" s="359" t="str">
        <f>IF(入力!C32="","",入力!C31&amp;"　"&amp;入力!E31&amp;"
"&amp;入力!C32&amp;"　"&amp;入力!E32)</f>
        <v>スガノ　モエ
菅野　萌</v>
      </c>
      <c r="G40" s="360"/>
      <c r="H40" s="360"/>
      <c r="I40" s="360"/>
      <c r="J40" s="360"/>
      <c r="K40" s="360"/>
      <c r="L40" s="360"/>
      <c r="M40" s="360"/>
      <c r="N40" s="360"/>
      <c r="O40" s="360"/>
      <c r="P40" s="361"/>
      <c r="Q40" s="351">
        <f>IF(入力!G31="","",入力!G31)</f>
        <v>6</v>
      </c>
      <c r="R40" s="352"/>
      <c r="S40" s="353"/>
      <c r="T40" s="365" t="str">
        <f>IF(入力!I31="","",入力!I31)</f>
        <v>八千代市立八千代台西小学校</v>
      </c>
      <c r="U40" s="366"/>
      <c r="V40" s="366"/>
      <c r="W40" s="366"/>
      <c r="X40" s="366"/>
      <c r="Y40" s="366"/>
      <c r="Z40" s="366"/>
      <c r="AA40" s="366"/>
      <c r="AB40" s="366"/>
      <c r="AC40" s="366"/>
      <c r="AD40" s="366"/>
      <c r="AE40" s="366"/>
      <c r="AF40" s="366"/>
      <c r="AG40" s="366"/>
      <c r="AH40" s="366"/>
      <c r="AI40" s="367"/>
      <c r="AJ40" s="351">
        <f>IF(入力!M31="","",入力!M31)</f>
        <v>514592226</v>
      </c>
      <c r="AK40" s="352"/>
      <c r="AL40" s="352"/>
      <c r="AM40" s="352"/>
      <c r="AN40" s="352"/>
      <c r="AO40" s="352"/>
      <c r="AP40" s="352"/>
      <c r="AQ40" s="352"/>
      <c r="AR40" s="352"/>
      <c r="AS40" s="352"/>
      <c r="AT40" s="352"/>
      <c r="AU40" s="352"/>
      <c r="AV40" s="352"/>
      <c r="AW40" s="352"/>
      <c r="AX40" s="352"/>
      <c r="AY40" s="353"/>
      <c r="AZ40" s="351">
        <f>IF(入力!P31="","",入力!P31)</f>
        <v>160</v>
      </c>
      <c r="BA40" s="352"/>
      <c r="BB40" s="352"/>
      <c r="BC40" s="352"/>
      <c r="BD40" s="352"/>
      <c r="BE40" s="352"/>
      <c r="BF40" s="357"/>
    </row>
    <row r="41" spans="3:58" ht="15" customHeight="1">
      <c r="C41" s="374"/>
      <c r="D41" s="375"/>
      <c r="E41" s="376"/>
      <c r="F41" s="362"/>
      <c r="G41" s="363"/>
      <c r="H41" s="363"/>
      <c r="I41" s="363"/>
      <c r="J41" s="363"/>
      <c r="K41" s="363"/>
      <c r="L41" s="363"/>
      <c r="M41" s="363"/>
      <c r="N41" s="363"/>
      <c r="O41" s="363"/>
      <c r="P41" s="364"/>
      <c r="Q41" s="354"/>
      <c r="R41" s="355"/>
      <c r="S41" s="356"/>
      <c r="T41" s="368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70"/>
      <c r="AJ41" s="354"/>
      <c r="AK41" s="355"/>
      <c r="AL41" s="355"/>
      <c r="AM41" s="355"/>
      <c r="AN41" s="355"/>
      <c r="AO41" s="355"/>
      <c r="AP41" s="355"/>
      <c r="AQ41" s="355"/>
      <c r="AR41" s="355"/>
      <c r="AS41" s="355"/>
      <c r="AT41" s="355"/>
      <c r="AU41" s="355"/>
      <c r="AV41" s="355"/>
      <c r="AW41" s="355"/>
      <c r="AX41" s="355"/>
      <c r="AY41" s="356"/>
      <c r="AZ41" s="354"/>
      <c r="BA41" s="355"/>
      <c r="BB41" s="355"/>
      <c r="BC41" s="355"/>
      <c r="BD41" s="355"/>
      <c r="BE41" s="355"/>
      <c r="BF41" s="358"/>
    </row>
    <row r="42" spans="3:58" ht="15" customHeight="1">
      <c r="C42" s="371">
        <f>IF(入力!B33="","",入力!B33)</f>
        <v>5</v>
      </c>
      <c r="D42" s="372"/>
      <c r="E42" s="373"/>
      <c r="F42" s="359" t="str">
        <f>IF(入力!C34="","",入力!C33&amp;"　"&amp;入力!E33&amp;"
"&amp;入力!C34&amp;"　"&amp;入力!E34)</f>
        <v>カワバタ　マナミ
川畑　愛実</v>
      </c>
      <c r="G42" s="360"/>
      <c r="H42" s="360"/>
      <c r="I42" s="360"/>
      <c r="J42" s="360"/>
      <c r="K42" s="360"/>
      <c r="L42" s="360"/>
      <c r="M42" s="360"/>
      <c r="N42" s="360"/>
      <c r="O42" s="360"/>
      <c r="P42" s="361"/>
      <c r="Q42" s="351">
        <f>IF(入力!G33="","",入力!G33)</f>
        <v>6</v>
      </c>
      <c r="R42" s="352"/>
      <c r="S42" s="353"/>
      <c r="T42" s="365" t="str">
        <f>IF(入力!I33="","",入力!I33)</f>
        <v>八千代市立西高津小学校</v>
      </c>
      <c r="U42" s="366"/>
      <c r="V42" s="366"/>
      <c r="W42" s="366"/>
      <c r="X42" s="366"/>
      <c r="Y42" s="366"/>
      <c r="Z42" s="366"/>
      <c r="AA42" s="366"/>
      <c r="AB42" s="366"/>
      <c r="AC42" s="366"/>
      <c r="AD42" s="366"/>
      <c r="AE42" s="366"/>
      <c r="AF42" s="366"/>
      <c r="AG42" s="366"/>
      <c r="AH42" s="366"/>
      <c r="AI42" s="367"/>
      <c r="AJ42" s="351">
        <f>IF(入力!M33="","",入力!M33)</f>
        <v>516658158</v>
      </c>
      <c r="AK42" s="352"/>
      <c r="AL42" s="352"/>
      <c r="AM42" s="352"/>
      <c r="AN42" s="352"/>
      <c r="AO42" s="352"/>
      <c r="AP42" s="352"/>
      <c r="AQ42" s="352"/>
      <c r="AR42" s="352"/>
      <c r="AS42" s="352"/>
      <c r="AT42" s="352"/>
      <c r="AU42" s="352"/>
      <c r="AV42" s="352"/>
      <c r="AW42" s="352"/>
      <c r="AX42" s="352"/>
      <c r="AY42" s="353"/>
      <c r="AZ42" s="351">
        <f>IF(入力!P33="","",入力!P33)</f>
        <v>155</v>
      </c>
      <c r="BA42" s="352"/>
      <c r="BB42" s="352"/>
      <c r="BC42" s="352"/>
      <c r="BD42" s="352"/>
      <c r="BE42" s="352"/>
      <c r="BF42" s="357"/>
    </row>
    <row r="43" spans="3:58" ht="15" customHeight="1">
      <c r="C43" s="374"/>
      <c r="D43" s="375"/>
      <c r="E43" s="376"/>
      <c r="F43" s="362"/>
      <c r="G43" s="363"/>
      <c r="H43" s="363"/>
      <c r="I43" s="363"/>
      <c r="J43" s="363"/>
      <c r="K43" s="363"/>
      <c r="L43" s="363"/>
      <c r="M43" s="363"/>
      <c r="N43" s="363"/>
      <c r="O43" s="363"/>
      <c r="P43" s="364"/>
      <c r="Q43" s="354"/>
      <c r="R43" s="355"/>
      <c r="S43" s="356"/>
      <c r="T43" s="368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70"/>
      <c r="AJ43" s="354"/>
      <c r="AK43" s="355"/>
      <c r="AL43" s="355"/>
      <c r="AM43" s="355"/>
      <c r="AN43" s="355"/>
      <c r="AO43" s="355"/>
      <c r="AP43" s="355"/>
      <c r="AQ43" s="355"/>
      <c r="AR43" s="355"/>
      <c r="AS43" s="355"/>
      <c r="AT43" s="355"/>
      <c r="AU43" s="355"/>
      <c r="AV43" s="355"/>
      <c r="AW43" s="355"/>
      <c r="AX43" s="355"/>
      <c r="AY43" s="356"/>
      <c r="AZ43" s="354"/>
      <c r="BA43" s="355"/>
      <c r="BB43" s="355"/>
      <c r="BC43" s="355"/>
      <c r="BD43" s="355"/>
      <c r="BE43" s="355"/>
      <c r="BF43" s="358"/>
    </row>
    <row r="44" spans="3:58" ht="15" customHeight="1">
      <c r="C44" s="371">
        <f>IF(入力!B35="","",入力!B35)</f>
        <v>6</v>
      </c>
      <c r="D44" s="372"/>
      <c r="E44" s="373"/>
      <c r="F44" s="359" t="str">
        <f>IF(入力!C36="","",入力!C35&amp;"　"&amp;入力!E35&amp;"
"&amp;入力!C36&amp;"　"&amp;入力!E36)</f>
        <v>イシイ　サクラコ
石井　桜子</v>
      </c>
      <c r="G44" s="360"/>
      <c r="H44" s="360"/>
      <c r="I44" s="360"/>
      <c r="J44" s="360"/>
      <c r="K44" s="360"/>
      <c r="L44" s="360"/>
      <c r="M44" s="360"/>
      <c r="N44" s="360"/>
      <c r="O44" s="360"/>
      <c r="P44" s="361"/>
      <c r="Q44" s="351">
        <f>IF(入力!G35="","",入力!G35)</f>
        <v>6</v>
      </c>
      <c r="R44" s="352"/>
      <c r="S44" s="353"/>
      <c r="T44" s="365" t="str">
        <f>IF(入力!I35="","",入力!I35)</f>
        <v>八千代市立八千代台小学校</v>
      </c>
      <c r="U44" s="366"/>
      <c r="V44" s="366"/>
      <c r="W44" s="366"/>
      <c r="X44" s="366"/>
      <c r="Y44" s="366"/>
      <c r="Z44" s="366"/>
      <c r="AA44" s="366"/>
      <c r="AB44" s="366"/>
      <c r="AC44" s="366"/>
      <c r="AD44" s="366"/>
      <c r="AE44" s="366"/>
      <c r="AF44" s="366"/>
      <c r="AG44" s="366"/>
      <c r="AH44" s="366"/>
      <c r="AI44" s="367"/>
      <c r="AJ44" s="351">
        <f>IF(入力!M35="","",入力!M35)</f>
        <v>516658148</v>
      </c>
      <c r="AK44" s="352"/>
      <c r="AL44" s="352"/>
      <c r="AM44" s="352"/>
      <c r="AN44" s="352"/>
      <c r="AO44" s="352"/>
      <c r="AP44" s="352"/>
      <c r="AQ44" s="352"/>
      <c r="AR44" s="352"/>
      <c r="AS44" s="352"/>
      <c r="AT44" s="352"/>
      <c r="AU44" s="352"/>
      <c r="AV44" s="352"/>
      <c r="AW44" s="352"/>
      <c r="AX44" s="352"/>
      <c r="AY44" s="353"/>
      <c r="AZ44" s="351">
        <f>IF(入力!P35="","",入力!P35)</f>
        <v>158</v>
      </c>
      <c r="BA44" s="352"/>
      <c r="BB44" s="352"/>
      <c r="BC44" s="352"/>
      <c r="BD44" s="352"/>
      <c r="BE44" s="352"/>
      <c r="BF44" s="357"/>
    </row>
    <row r="45" spans="3:58" ht="15" customHeight="1">
      <c r="C45" s="374"/>
      <c r="D45" s="375"/>
      <c r="E45" s="376"/>
      <c r="F45" s="362"/>
      <c r="G45" s="363"/>
      <c r="H45" s="363"/>
      <c r="I45" s="363"/>
      <c r="J45" s="363"/>
      <c r="K45" s="363"/>
      <c r="L45" s="363"/>
      <c r="M45" s="363"/>
      <c r="N45" s="363"/>
      <c r="O45" s="363"/>
      <c r="P45" s="364"/>
      <c r="Q45" s="354"/>
      <c r="R45" s="355"/>
      <c r="S45" s="356"/>
      <c r="T45" s="368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70"/>
      <c r="AJ45" s="354"/>
      <c r="AK45" s="355"/>
      <c r="AL45" s="355"/>
      <c r="AM45" s="355"/>
      <c r="AN45" s="355"/>
      <c r="AO45" s="355"/>
      <c r="AP45" s="355"/>
      <c r="AQ45" s="355"/>
      <c r="AR45" s="355"/>
      <c r="AS45" s="355"/>
      <c r="AT45" s="355"/>
      <c r="AU45" s="355"/>
      <c r="AV45" s="355"/>
      <c r="AW45" s="355"/>
      <c r="AX45" s="355"/>
      <c r="AY45" s="356"/>
      <c r="AZ45" s="354"/>
      <c r="BA45" s="355"/>
      <c r="BB45" s="355"/>
      <c r="BC45" s="355"/>
      <c r="BD45" s="355"/>
      <c r="BE45" s="355"/>
      <c r="BF45" s="358"/>
    </row>
    <row r="46" spans="3:58" ht="15" customHeight="1">
      <c r="C46" s="371">
        <f>IF(入力!B37="","",入力!B37)</f>
        <v>7</v>
      </c>
      <c r="D46" s="372"/>
      <c r="E46" s="373"/>
      <c r="F46" s="359" t="str">
        <f>IF(入力!C38="","",入力!C37&amp;"　"&amp;入力!E37&amp;"
"&amp;入力!C38&amp;"　"&amp;入力!E38)</f>
        <v>エンドウ　アズサ
遠藤　杏紗</v>
      </c>
      <c r="G46" s="360"/>
      <c r="H46" s="360"/>
      <c r="I46" s="360"/>
      <c r="J46" s="360"/>
      <c r="K46" s="360"/>
      <c r="L46" s="360"/>
      <c r="M46" s="360"/>
      <c r="N46" s="360"/>
      <c r="O46" s="360"/>
      <c r="P46" s="361"/>
      <c r="Q46" s="351">
        <f>IF(入力!G37="","",入力!G37)</f>
        <v>5</v>
      </c>
      <c r="R46" s="352"/>
      <c r="S46" s="353"/>
      <c r="T46" s="365" t="str">
        <f>IF(入力!I37="","",入力!I37)</f>
        <v>八千代市立萱田小学校</v>
      </c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7"/>
      <c r="AJ46" s="351">
        <f>IF(入力!M37="","",入力!M37)</f>
        <v>512597969</v>
      </c>
      <c r="AK46" s="352"/>
      <c r="AL46" s="352"/>
      <c r="AM46" s="352"/>
      <c r="AN46" s="352"/>
      <c r="AO46" s="352"/>
      <c r="AP46" s="352"/>
      <c r="AQ46" s="352"/>
      <c r="AR46" s="352"/>
      <c r="AS46" s="352"/>
      <c r="AT46" s="352"/>
      <c r="AU46" s="352"/>
      <c r="AV46" s="352"/>
      <c r="AW46" s="352"/>
      <c r="AX46" s="352"/>
      <c r="AY46" s="353"/>
      <c r="AZ46" s="351">
        <f>IF(入力!P37="","",入力!P37)</f>
        <v>143</v>
      </c>
      <c r="BA46" s="352"/>
      <c r="BB46" s="352"/>
      <c r="BC46" s="352"/>
      <c r="BD46" s="352"/>
      <c r="BE46" s="352"/>
      <c r="BF46" s="357"/>
    </row>
    <row r="47" spans="3:58" ht="15" customHeight="1">
      <c r="C47" s="374"/>
      <c r="D47" s="375"/>
      <c r="E47" s="376"/>
      <c r="F47" s="362"/>
      <c r="G47" s="363"/>
      <c r="H47" s="363"/>
      <c r="I47" s="363"/>
      <c r="J47" s="363"/>
      <c r="K47" s="363"/>
      <c r="L47" s="363"/>
      <c r="M47" s="363"/>
      <c r="N47" s="363"/>
      <c r="O47" s="363"/>
      <c r="P47" s="364"/>
      <c r="Q47" s="354"/>
      <c r="R47" s="355"/>
      <c r="S47" s="356"/>
      <c r="T47" s="368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70"/>
      <c r="AJ47" s="354"/>
      <c r="AK47" s="355"/>
      <c r="AL47" s="355"/>
      <c r="AM47" s="355"/>
      <c r="AN47" s="355"/>
      <c r="AO47" s="355"/>
      <c r="AP47" s="355"/>
      <c r="AQ47" s="355"/>
      <c r="AR47" s="355"/>
      <c r="AS47" s="355"/>
      <c r="AT47" s="355"/>
      <c r="AU47" s="355"/>
      <c r="AV47" s="355"/>
      <c r="AW47" s="355"/>
      <c r="AX47" s="355"/>
      <c r="AY47" s="356"/>
      <c r="AZ47" s="354"/>
      <c r="BA47" s="355"/>
      <c r="BB47" s="355"/>
      <c r="BC47" s="355"/>
      <c r="BD47" s="355"/>
      <c r="BE47" s="355"/>
      <c r="BF47" s="358"/>
    </row>
    <row r="48" spans="3:58" ht="15" customHeight="1">
      <c r="C48" s="371">
        <f>IF(入力!B39="","",入力!B39)</f>
        <v>8</v>
      </c>
      <c r="D48" s="372"/>
      <c r="E48" s="373"/>
      <c r="F48" s="359" t="str">
        <f>IF(入力!C40="","",入力!C39&amp;"　"&amp;入力!E39&amp;"
"&amp;入力!C40&amp;"　"&amp;入力!E40)</f>
        <v>ヨシダ　ナナ
吉田　夏渚</v>
      </c>
      <c r="G48" s="360"/>
      <c r="H48" s="360"/>
      <c r="I48" s="360"/>
      <c r="J48" s="360"/>
      <c r="K48" s="360"/>
      <c r="L48" s="360"/>
      <c r="M48" s="360"/>
      <c r="N48" s="360"/>
      <c r="O48" s="360"/>
      <c r="P48" s="361"/>
      <c r="Q48" s="351">
        <f>IF(入力!G39="","",入力!G39)</f>
        <v>5</v>
      </c>
      <c r="R48" s="352"/>
      <c r="S48" s="353"/>
      <c r="T48" s="365" t="str">
        <f>IF(入力!I39="","",入力!I39)</f>
        <v>八千代市立大和田西小学校</v>
      </c>
      <c r="U48" s="366"/>
      <c r="V48" s="366"/>
      <c r="W48" s="366"/>
      <c r="X48" s="366"/>
      <c r="Y48" s="366"/>
      <c r="Z48" s="366"/>
      <c r="AA48" s="366"/>
      <c r="AB48" s="366"/>
      <c r="AC48" s="366"/>
      <c r="AD48" s="366"/>
      <c r="AE48" s="366"/>
      <c r="AF48" s="366"/>
      <c r="AG48" s="366"/>
      <c r="AH48" s="366"/>
      <c r="AI48" s="367"/>
      <c r="AJ48" s="351">
        <f>IF(入力!M39="","",入力!M39)</f>
        <v>514858716</v>
      </c>
      <c r="AK48" s="352"/>
      <c r="AL48" s="352"/>
      <c r="AM48" s="352"/>
      <c r="AN48" s="352"/>
      <c r="AO48" s="352"/>
      <c r="AP48" s="352"/>
      <c r="AQ48" s="352"/>
      <c r="AR48" s="352"/>
      <c r="AS48" s="352"/>
      <c r="AT48" s="352"/>
      <c r="AU48" s="352"/>
      <c r="AV48" s="352"/>
      <c r="AW48" s="352"/>
      <c r="AX48" s="352"/>
      <c r="AY48" s="353"/>
      <c r="AZ48" s="351">
        <f>IF(入力!P39="","",入力!P39)</f>
        <v>148</v>
      </c>
      <c r="BA48" s="352"/>
      <c r="BB48" s="352"/>
      <c r="BC48" s="352"/>
      <c r="BD48" s="352"/>
      <c r="BE48" s="352"/>
      <c r="BF48" s="357"/>
    </row>
    <row r="49" spans="3:58" ht="15" customHeight="1">
      <c r="C49" s="374"/>
      <c r="D49" s="375"/>
      <c r="E49" s="376"/>
      <c r="F49" s="362"/>
      <c r="G49" s="363"/>
      <c r="H49" s="363"/>
      <c r="I49" s="363"/>
      <c r="J49" s="363"/>
      <c r="K49" s="363"/>
      <c r="L49" s="363"/>
      <c r="M49" s="363"/>
      <c r="N49" s="363"/>
      <c r="O49" s="363"/>
      <c r="P49" s="364"/>
      <c r="Q49" s="354"/>
      <c r="R49" s="355"/>
      <c r="S49" s="356"/>
      <c r="T49" s="368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70"/>
      <c r="AJ49" s="354"/>
      <c r="AK49" s="355"/>
      <c r="AL49" s="355"/>
      <c r="AM49" s="355"/>
      <c r="AN49" s="355"/>
      <c r="AO49" s="355"/>
      <c r="AP49" s="355"/>
      <c r="AQ49" s="355"/>
      <c r="AR49" s="355"/>
      <c r="AS49" s="355"/>
      <c r="AT49" s="355"/>
      <c r="AU49" s="355"/>
      <c r="AV49" s="355"/>
      <c r="AW49" s="355"/>
      <c r="AX49" s="355"/>
      <c r="AY49" s="356"/>
      <c r="AZ49" s="354"/>
      <c r="BA49" s="355"/>
      <c r="BB49" s="355"/>
      <c r="BC49" s="355"/>
      <c r="BD49" s="355"/>
      <c r="BE49" s="355"/>
      <c r="BF49" s="358"/>
    </row>
    <row r="50" spans="3:58" ht="15" customHeight="1">
      <c r="C50" s="371">
        <f>IF(入力!B41="","",入力!B41)</f>
        <v>9</v>
      </c>
      <c r="D50" s="372"/>
      <c r="E50" s="373"/>
      <c r="F50" s="359" t="str">
        <f>IF(入力!C42="","",入力!C41&amp;"　"&amp;入力!E41&amp;"
"&amp;入力!C42&amp;"　"&amp;入力!E42)</f>
        <v>タケザワ　サキ
竹澤　沙希</v>
      </c>
      <c r="G50" s="360"/>
      <c r="H50" s="360"/>
      <c r="I50" s="360"/>
      <c r="J50" s="360"/>
      <c r="K50" s="360"/>
      <c r="L50" s="360"/>
      <c r="M50" s="360"/>
      <c r="N50" s="360"/>
      <c r="O50" s="360"/>
      <c r="P50" s="361"/>
      <c r="Q50" s="351">
        <f>IF(入力!G41="","",入力!G41)</f>
        <v>5</v>
      </c>
      <c r="R50" s="352"/>
      <c r="S50" s="353"/>
      <c r="T50" s="365" t="str">
        <f>IF(入力!I41="","",入力!I41)</f>
        <v>八千代市立西高津小学校</v>
      </c>
      <c r="U50" s="366"/>
      <c r="V50" s="366"/>
      <c r="W50" s="366"/>
      <c r="X50" s="366"/>
      <c r="Y50" s="366"/>
      <c r="Z50" s="366"/>
      <c r="AA50" s="366"/>
      <c r="AB50" s="366"/>
      <c r="AC50" s="366"/>
      <c r="AD50" s="366"/>
      <c r="AE50" s="366"/>
      <c r="AF50" s="366"/>
      <c r="AG50" s="366"/>
      <c r="AH50" s="366"/>
      <c r="AI50" s="367"/>
      <c r="AJ50" s="351">
        <f>IF(入力!M41="","",入力!M41)</f>
        <v>515553466</v>
      </c>
      <c r="AK50" s="352"/>
      <c r="AL50" s="352"/>
      <c r="AM50" s="352"/>
      <c r="AN50" s="352"/>
      <c r="AO50" s="352"/>
      <c r="AP50" s="352"/>
      <c r="AQ50" s="352"/>
      <c r="AR50" s="352"/>
      <c r="AS50" s="352"/>
      <c r="AT50" s="352"/>
      <c r="AU50" s="352"/>
      <c r="AV50" s="352"/>
      <c r="AW50" s="352"/>
      <c r="AX50" s="352"/>
      <c r="AY50" s="353"/>
      <c r="AZ50" s="351">
        <f>IF(入力!P41="","",入力!P41)</f>
        <v>152</v>
      </c>
      <c r="BA50" s="352"/>
      <c r="BB50" s="352"/>
      <c r="BC50" s="352"/>
      <c r="BD50" s="352"/>
      <c r="BE50" s="352"/>
      <c r="BF50" s="357"/>
    </row>
    <row r="51" spans="3:58" ht="15" customHeight="1">
      <c r="C51" s="374"/>
      <c r="D51" s="375"/>
      <c r="E51" s="376"/>
      <c r="F51" s="362"/>
      <c r="G51" s="363"/>
      <c r="H51" s="363"/>
      <c r="I51" s="363"/>
      <c r="J51" s="363"/>
      <c r="K51" s="363"/>
      <c r="L51" s="363"/>
      <c r="M51" s="363"/>
      <c r="N51" s="363"/>
      <c r="O51" s="363"/>
      <c r="P51" s="364"/>
      <c r="Q51" s="354"/>
      <c r="R51" s="355"/>
      <c r="S51" s="356"/>
      <c r="T51" s="368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70"/>
      <c r="AJ51" s="354"/>
      <c r="AK51" s="355"/>
      <c r="AL51" s="355"/>
      <c r="AM51" s="355"/>
      <c r="AN51" s="355"/>
      <c r="AO51" s="355"/>
      <c r="AP51" s="355"/>
      <c r="AQ51" s="355"/>
      <c r="AR51" s="355"/>
      <c r="AS51" s="355"/>
      <c r="AT51" s="355"/>
      <c r="AU51" s="355"/>
      <c r="AV51" s="355"/>
      <c r="AW51" s="355"/>
      <c r="AX51" s="355"/>
      <c r="AY51" s="356"/>
      <c r="AZ51" s="354"/>
      <c r="BA51" s="355"/>
      <c r="BB51" s="355"/>
      <c r="BC51" s="355"/>
      <c r="BD51" s="355"/>
      <c r="BE51" s="355"/>
      <c r="BF51" s="358"/>
    </row>
    <row r="52" spans="3:58" ht="15" customHeight="1">
      <c r="C52" s="371">
        <f>IF(入力!B43="","",入力!B43)</f>
        <v>10</v>
      </c>
      <c r="D52" s="372"/>
      <c r="E52" s="373"/>
      <c r="F52" s="359" t="str">
        <f>IF(入力!C44="","",入力!C43&amp;"　"&amp;入力!E43&amp;"
"&amp;入力!C44&amp;"　"&amp;入力!E44)</f>
        <v>タカハシ　カナ
高橋　香奈</v>
      </c>
      <c r="G52" s="360"/>
      <c r="H52" s="360"/>
      <c r="I52" s="360"/>
      <c r="J52" s="360"/>
      <c r="K52" s="360"/>
      <c r="L52" s="360"/>
      <c r="M52" s="360"/>
      <c r="N52" s="360"/>
      <c r="O52" s="360"/>
      <c r="P52" s="361"/>
      <c r="Q52" s="351">
        <f>IF(入力!G43="","",入力!G43)</f>
        <v>4</v>
      </c>
      <c r="R52" s="352"/>
      <c r="S52" s="353"/>
      <c r="T52" s="365" t="str">
        <f>IF(入力!I43="","",入力!I43)</f>
        <v>八千代市立勝田台南小学校</v>
      </c>
      <c r="U52" s="366"/>
      <c r="V52" s="366"/>
      <c r="W52" s="366"/>
      <c r="X52" s="366"/>
      <c r="Y52" s="366"/>
      <c r="Z52" s="366"/>
      <c r="AA52" s="366"/>
      <c r="AB52" s="366"/>
      <c r="AC52" s="366"/>
      <c r="AD52" s="366"/>
      <c r="AE52" s="366"/>
      <c r="AF52" s="366"/>
      <c r="AG52" s="366"/>
      <c r="AH52" s="366"/>
      <c r="AI52" s="367"/>
      <c r="AJ52" s="351">
        <f>IF(入力!M43="","",入力!M43)</f>
        <v>514592238</v>
      </c>
      <c r="AK52" s="352"/>
      <c r="AL52" s="352"/>
      <c r="AM52" s="352"/>
      <c r="AN52" s="352"/>
      <c r="AO52" s="352"/>
      <c r="AP52" s="352"/>
      <c r="AQ52" s="352"/>
      <c r="AR52" s="352"/>
      <c r="AS52" s="352"/>
      <c r="AT52" s="352"/>
      <c r="AU52" s="352"/>
      <c r="AV52" s="352"/>
      <c r="AW52" s="352"/>
      <c r="AX52" s="352"/>
      <c r="AY52" s="353"/>
      <c r="AZ52" s="351">
        <f>IF(入力!P43="","",入力!P43)</f>
        <v>148</v>
      </c>
      <c r="BA52" s="352"/>
      <c r="BB52" s="352"/>
      <c r="BC52" s="352"/>
      <c r="BD52" s="352"/>
      <c r="BE52" s="352"/>
      <c r="BF52" s="357"/>
    </row>
    <row r="53" spans="3:58" ht="15" customHeight="1">
      <c r="C53" s="374"/>
      <c r="D53" s="375"/>
      <c r="E53" s="376"/>
      <c r="F53" s="362"/>
      <c r="G53" s="363"/>
      <c r="H53" s="363"/>
      <c r="I53" s="363"/>
      <c r="J53" s="363"/>
      <c r="K53" s="363"/>
      <c r="L53" s="363"/>
      <c r="M53" s="363"/>
      <c r="N53" s="363"/>
      <c r="O53" s="363"/>
      <c r="P53" s="364"/>
      <c r="Q53" s="354"/>
      <c r="R53" s="355"/>
      <c r="S53" s="356"/>
      <c r="T53" s="368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70"/>
      <c r="AJ53" s="354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6"/>
      <c r="AZ53" s="354"/>
      <c r="BA53" s="355"/>
      <c r="BB53" s="355"/>
      <c r="BC53" s="355"/>
      <c r="BD53" s="355"/>
      <c r="BE53" s="355"/>
      <c r="BF53" s="358"/>
    </row>
    <row r="54" spans="3:58" ht="15" customHeight="1">
      <c r="C54" s="371">
        <f>IF(入力!B45="","",入力!B45)</f>
        <v>11</v>
      </c>
      <c r="D54" s="372"/>
      <c r="E54" s="373"/>
      <c r="F54" s="359" t="str">
        <f>IF(入力!C46="","",入力!C45&amp;"　"&amp;入力!E45&amp;"
"&amp;入力!C46&amp;"　"&amp;入力!E46)</f>
        <v>フルカワ　アキ
古川　あき</v>
      </c>
      <c r="G54" s="360"/>
      <c r="H54" s="360"/>
      <c r="I54" s="360"/>
      <c r="J54" s="360"/>
      <c r="K54" s="360"/>
      <c r="L54" s="360"/>
      <c r="M54" s="360"/>
      <c r="N54" s="360"/>
      <c r="O54" s="360"/>
      <c r="P54" s="361"/>
      <c r="Q54" s="351">
        <f>IF(入力!G45="","",入力!G45)</f>
        <v>4</v>
      </c>
      <c r="R54" s="352"/>
      <c r="S54" s="353"/>
      <c r="T54" s="365" t="str">
        <f>IF(入力!I45="","",入力!I45)</f>
        <v>八千代市立大和田小学校</v>
      </c>
      <c r="U54" s="366"/>
      <c r="V54" s="366"/>
      <c r="W54" s="366"/>
      <c r="X54" s="366"/>
      <c r="Y54" s="366"/>
      <c r="Z54" s="366"/>
      <c r="AA54" s="366"/>
      <c r="AB54" s="366"/>
      <c r="AC54" s="366"/>
      <c r="AD54" s="366"/>
      <c r="AE54" s="366"/>
      <c r="AF54" s="366"/>
      <c r="AG54" s="366"/>
      <c r="AH54" s="366"/>
      <c r="AI54" s="367"/>
      <c r="AJ54" s="351">
        <f>IF(入力!M45="","",入力!M45)</f>
        <v>515553508</v>
      </c>
      <c r="AK54" s="352"/>
      <c r="AL54" s="352"/>
      <c r="AM54" s="352"/>
      <c r="AN54" s="352"/>
      <c r="AO54" s="352"/>
      <c r="AP54" s="352"/>
      <c r="AQ54" s="352"/>
      <c r="AR54" s="352"/>
      <c r="AS54" s="352"/>
      <c r="AT54" s="352"/>
      <c r="AU54" s="352"/>
      <c r="AV54" s="352"/>
      <c r="AW54" s="352"/>
      <c r="AX54" s="352"/>
      <c r="AY54" s="353"/>
      <c r="AZ54" s="351">
        <f>IF(入力!P45="","",入力!P45)</f>
        <v>140</v>
      </c>
      <c r="BA54" s="352"/>
      <c r="BB54" s="352"/>
      <c r="BC54" s="352"/>
      <c r="BD54" s="352"/>
      <c r="BE54" s="352"/>
      <c r="BF54" s="357"/>
    </row>
    <row r="55" spans="3:58" ht="15" customHeight="1">
      <c r="C55" s="374"/>
      <c r="D55" s="375"/>
      <c r="E55" s="376"/>
      <c r="F55" s="362"/>
      <c r="G55" s="363"/>
      <c r="H55" s="363"/>
      <c r="I55" s="363"/>
      <c r="J55" s="363"/>
      <c r="K55" s="363"/>
      <c r="L55" s="363"/>
      <c r="M55" s="363"/>
      <c r="N55" s="363"/>
      <c r="O55" s="363"/>
      <c r="P55" s="364"/>
      <c r="Q55" s="354"/>
      <c r="R55" s="355"/>
      <c r="S55" s="356"/>
      <c r="T55" s="368"/>
      <c r="U55" s="369"/>
      <c r="V55" s="369"/>
      <c r="W55" s="369"/>
      <c r="X55" s="369"/>
      <c r="Y55" s="369"/>
      <c r="Z55" s="369"/>
      <c r="AA55" s="369"/>
      <c r="AB55" s="369"/>
      <c r="AC55" s="369"/>
      <c r="AD55" s="369"/>
      <c r="AE55" s="369"/>
      <c r="AF55" s="369"/>
      <c r="AG55" s="369"/>
      <c r="AH55" s="369"/>
      <c r="AI55" s="370"/>
      <c r="AJ55" s="354"/>
      <c r="AK55" s="355"/>
      <c r="AL55" s="355"/>
      <c r="AM55" s="355"/>
      <c r="AN55" s="355"/>
      <c r="AO55" s="355"/>
      <c r="AP55" s="355"/>
      <c r="AQ55" s="355"/>
      <c r="AR55" s="355"/>
      <c r="AS55" s="355"/>
      <c r="AT55" s="355"/>
      <c r="AU55" s="355"/>
      <c r="AV55" s="355"/>
      <c r="AW55" s="355"/>
      <c r="AX55" s="355"/>
      <c r="AY55" s="356"/>
      <c r="AZ55" s="354"/>
      <c r="BA55" s="355"/>
      <c r="BB55" s="355"/>
      <c r="BC55" s="355"/>
      <c r="BD55" s="355"/>
      <c r="BE55" s="355"/>
      <c r="BF55" s="358"/>
    </row>
    <row r="56" spans="3:58" ht="15" customHeight="1">
      <c r="C56" s="371">
        <f>IF(入力!B47="","",入力!B47)</f>
        <v>12</v>
      </c>
      <c r="D56" s="372"/>
      <c r="E56" s="373"/>
      <c r="F56" s="359" t="str">
        <f>IF(入力!C48="","",入力!C47&amp;"　"&amp;入力!E47&amp;"
"&amp;入力!C48&amp;"　"&amp;入力!E48)</f>
        <v>イシダ　マオナ
石田　茉央奈</v>
      </c>
      <c r="G56" s="360"/>
      <c r="H56" s="360"/>
      <c r="I56" s="360"/>
      <c r="J56" s="360"/>
      <c r="K56" s="360"/>
      <c r="L56" s="360"/>
      <c r="M56" s="360"/>
      <c r="N56" s="360"/>
      <c r="O56" s="360"/>
      <c r="P56" s="361"/>
      <c r="Q56" s="351">
        <f>IF(入力!G47="","",入力!G47)</f>
        <v>4</v>
      </c>
      <c r="R56" s="352"/>
      <c r="S56" s="353"/>
      <c r="T56" s="365" t="str">
        <f>IF(入力!I47="","",入力!I47)</f>
        <v>八千代市立大和田小学校</v>
      </c>
      <c r="U56" s="366"/>
      <c r="V56" s="366"/>
      <c r="W56" s="366"/>
      <c r="X56" s="366"/>
      <c r="Y56" s="366"/>
      <c r="Z56" s="366"/>
      <c r="AA56" s="366"/>
      <c r="AB56" s="366"/>
      <c r="AC56" s="366"/>
      <c r="AD56" s="366"/>
      <c r="AE56" s="366"/>
      <c r="AF56" s="366"/>
      <c r="AG56" s="366"/>
      <c r="AH56" s="366"/>
      <c r="AI56" s="367"/>
      <c r="AJ56" s="351">
        <f>IF(入力!M47="","",入力!M47)</f>
        <v>516040446</v>
      </c>
      <c r="AK56" s="352"/>
      <c r="AL56" s="352"/>
      <c r="AM56" s="352"/>
      <c r="AN56" s="352"/>
      <c r="AO56" s="352"/>
      <c r="AP56" s="352"/>
      <c r="AQ56" s="352"/>
      <c r="AR56" s="352"/>
      <c r="AS56" s="352"/>
      <c r="AT56" s="352"/>
      <c r="AU56" s="352"/>
      <c r="AV56" s="352"/>
      <c r="AW56" s="352"/>
      <c r="AX56" s="352"/>
      <c r="AY56" s="353"/>
      <c r="AZ56" s="351">
        <f>IF(入力!P47="","",入力!P47)</f>
        <v>142</v>
      </c>
      <c r="BA56" s="352"/>
      <c r="BB56" s="352"/>
      <c r="BC56" s="352"/>
      <c r="BD56" s="352"/>
      <c r="BE56" s="352"/>
      <c r="BF56" s="357"/>
    </row>
    <row r="57" spans="3:58" ht="15" customHeight="1">
      <c r="C57" s="377"/>
      <c r="D57" s="378"/>
      <c r="E57" s="379"/>
      <c r="F57" s="380"/>
      <c r="G57" s="381"/>
      <c r="H57" s="381"/>
      <c r="I57" s="381"/>
      <c r="J57" s="381"/>
      <c r="K57" s="381"/>
      <c r="L57" s="381"/>
      <c r="M57" s="381"/>
      <c r="N57" s="381"/>
      <c r="O57" s="381"/>
      <c r="P57" s="382"/>
      <c r="Q57" s="383"/>
      <c r="R57" s="384"/>
      <c r="S57" s="385"/>
      <c r="T57" s="386"/>
      <c r="U57" s="387"/>
      <c r="V57" s="387"/>
      <c r="W57" s="387"/>
      <c r="X57" s="387"/>
      <c r="Y57" s="387"/>
      <c r="Z57" s="387"/>
      <c r="AA57" s="387"/>
      <c r="AB57" s="387"/>
      <c r="AC57" s="387"/>
      <c r="AD57" s="387"/>
      <c r="AE57" s="387"/>
      <c r="AF57" s="387"/>
      <c r="AG57" s="387"/>
      <c r="AH57" s="387"/>
      <c r="AI57" s="388"/>
      <c r="AJ57" s="383"/>
      <c r="AK57" s="384"/>
      <c r="AL57" s="384"/>
      <c r="AM57" s="384"/>
      <c r="AN57" s="384"/>
      <c r="AO57" s="384"/>
      <c r="AP57" s="384"/>
      <c r="AQ57" s="384"/>
      <c r="AR57" s="384"/>
      <c r="AS57" s="384"/>
      <c r="AT57" s="384"/>
      <c r="AU57" s="384"/>
      <c r="AV57" s="384"/>
      <c r="AW57" s="384"/>
      <c r="AX57" s="384"/>
      <c r="AY57" s="385"/>
      <c r="AZ57" s="383"/>
      <c r="BA57" s="384"/>
      <c r="BB57" s="384"/>
      <c r="BC57" s="384"/>
      <c r="BD57" s="384"/>
      <c r="BE57" s="384"/>
      <c r="BF57" s="389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199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200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201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202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203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00"/>
      <c r="AS63" s="300"/>
      <c r="AT63" s="300"/>
      <c r="AU63" s="300"/>
      <c r="AV63" s="300"/>
      <c r="AW63" s="300"/>
      <c r="AX63" s="300"/>
      <c r="AY63" s="300"/>
      <c r="AZ63" s="300"/>
      <c r="BA63" s="300"/>
      <c r="BB63" s="300"/>
      <c r="BC63" s="300"/>
      <c r="BD63" s="300"/>
      <c r="BE63" s="300" t="s">
        <v>204</v>
      </c>
      <c r="BF63" s="300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205</v>
      </c>
      <c r="AL64" s="7"/>
      <c r="AM64" s="7"/>
      <c r="AN64" s="7"/>
      <c r="AO64" s="7"/>
      <c r="AP64" s="7"/>
      <c r="AQ64" s="7"/>
      <c r="AR64" s="263"/>
      <c r="AS64" s="263"/>
      <c r="AT64" s="263"/>
      <c r="AU64" s="263"/>
      <c r="AV64" s="263"/>
      <c r="AW64" s="263"/>
      <c r="AX64" s="263"/>
      <c r="AY64" s="263"/>
      <c r="AZ64" s="263"/>
      <c r="BA64" s="263"/>
      <c r="BB64" s="263"/>
      <c r="BC64" s="263"/>
      <c r="BD64" s="263"/>
      <c r="BE64" s="263"/>
      <c r="BF64" s="263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C46:E47"/>
    <mergeCell ref="F46:P47"/>
    <mergeCell ref="Q46:S47"/>
    <mergeCell ref="T46:AI47"/>
    <mergeCell ref="AJ46:AY47"/>
    <mergeCell ref="AZ46:BF47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AZ33:BF33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</mergeCells>
  <phoneticPr fontId="37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9" zoomScaleNormal="100" workbookViewId="0">
      <selection sqref="A1:O1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390" t="s">
        <v>206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</row>
    <row r="2" spans="1:15" ht="14.45" customHeight="1">
      <c r="A2" s="225" t="s">
        <v>149</v>
      </c>
      <c r="B2" s="225"/>
      <c r="C2" s="228" t="str">
        <f>IF(入力!C3="","",入力!C3)</f>
        <v>八千代台VBC</v>
      </c>
      <c r="D2" s="228"/>
      <c r="E2" s="228"/>
      <c r="F2" s="228"/>
      <c r="G2" s="228"/>
      <c r="H2" s="228"/>
      <c r="I2" s="228"/>
      <c r="J2" s="225" t="str">
        <f>IF(入力!J3="","",入力!J3)</f>
        <v>女子</v>
      </c>
      <c r="K2" s="225"/>
      <c r="L2" s="225"/>
      <c r="M2" s="225"/>
      <c r="N2" s="225"/>
      <c r="O2" s="225"/>
    </row>
    <row r="3" spans="1:15" ht="14.45" customHeight="1">
      <c r="A3" s="225"/>
      <c r="B3" s="225"/>
      <c r="C3" s="228"/>
      <c r="D3" s="228"/>
      <c r="E3" s="228"/>
      <c r="F3" s="228"/>
      <c r="G3" s="228"/>
      <c r="H3" s="228"/>
      <c r="I3" s="228"/>
      <c r="J3" s="225"/>
      <c r="K3" s="225"/>
      <c r="L3" s="225"/>
      <c r="M3" s="225"/>
      <c r="N3" s="225"/>
      <c r="O3" s="225"/>
    </row>
    <row r="4" spans="1:15" ht="15" customHeight="1">
      <c r="A4" s="225" t="s">
        <v>150</v>
      </c>
      <c r="B4" s="225"/>
      <c r="C4" s="229">
        <f>IF(入力!C4="","",IF(入力!C5="",入力!C4,入力!C4&amp;"　　"&amp;入力!C5))</f>
        <v>43006178</v>
      </c>
      <c r="D4" s="230"/>
      <c r="E4" s="230"/>
      <c r="F4" s="230"/>
      <c r="G4" s="230"/>
      <c r="H4" s="230"/>
      <c r="I4" s="230"/>
      <c r="J4" s="3"/>
      <c r="K4" s="3"/>
      <c r="L4" s="3"/>
      <c r="M4" s="3"/>
      <c r="N4" s="3"/>
      <c r="O4" s="4"/>
    </row>
    <row r="5" spans="1:15" ht="15" customHeight="1">
      <c r="A5" s="225"/>
      <c r="B5" s="225"/>
      <c r="C5" s="231"/>
      <c r="D5" s="232"/>
      <c r="E5" s="232"/>
      <c r="F5" s="232"/>
      <c r="G5" s="232"/>
      <c r="H5" s="232"/>
      <c r="I5" s="232"/>
      <c r="J5" s="222" t="s">
        <v>151</v>
      </c>
      <c r="K5" s="222"/>
      <c r="L5" s="222"/>
      <c r="M5" s="222"/>
      <c r="N5" s="222"/>
      <c r="O5" s="223"/>
    </row>
    <row r="6" spans="1:15" ht="12" customHeight="1">
      <c r="A6" s="225" t="s">
        <v>152</v>
      </c>
      <c r="B6" s="225"/>
      <c r="C6" s="234" t="str">
        <f>IF(入力!C8="","",入力!C8&amp;"　"&amp;入力!E8)</f>
        <v>会田　智美</v>
      </c>
      <c r="D6" s="235"/>
      <c r="E6" s="235"/>
      <c r="F6" s="235"/>
      <c r="G6" s="224" t="s">
        <v>28</v>
      </c>
      <c r="H6" s="224"/>
      <c r="I6" s="224"/>
      <c r="J6" s="224" t="s">
        <v>153</v>
      </c>
      <c r="K6" s="224"/>
      <c r="L6" s="224"/>
      <c r="M6" s="224" t="s">
        <v>154</v>
      </c>
      <c r="N6" s="224"/>
      <c r="O6" s="224"/>
    </row>
    <row r="7" spans="1:15" ht="13.5" customHeight="1">
      <c r="A7" s="225"/>
      <c r="B7" s="225"/>
      <c r="C7" s="238"/>
      <c r="D7" s="239"/>
      <c r="E7" s="239"/>
      <c r="F7" s="239"/>
      <c r="G7" s="233">
        <f>IF(入力!G7="","",入力!G7)</f>
        <v>507374491</v>
      </c>
      <c r="H7" s="233"/>
      <c r="I7" s="233"/>
      <c r="J7" s="233">
        <f>IF(入力!J7="","",入力!J7)</f>
        <v>18472</v>
      </c>
      <c r="K7" s="233"/>
      <c r="L7" s="233"/>
      <c r="M7" s="233" t="str">
        <f>IF(入力!M7="","",入力!M7)</f>
        <v/>
      </c>
      <c r="N7" s="233"/>
      <c r="O7" s="233"/>
    </row>
    <row r="8" spans="1:15" ht="13.5" customHeight="1">
      <c r="A8" s="225"/>
      <c r="B8" s="225"/>
      <c r="C8" s="236"/>
      <c r="D8" s="237"/>
      <c r="E8" s="237"/>
      <c r="F8" s="237"/>
      <c r="G8" s="233"/>
      <c r="H8" s="233"/>
      <c r="I8" s="233"/>
      <c r="J8" s="233"/>
      <c r="K8" s="233"/>
      <c r="L8" s="233"/>
      <c r="M8" s="233"/>
      <c r="N8" s="233"/>
      <c r="O8" s="233"/>
    </row>
    <row r="9" spans="1:15" ht="14.45" customHeight="1">
      <c r="A9" s="225" t="s">
        <v>155</v>
      </c>
      <c r="B9" s="225"/>
      <c r="C9" s="234" t="str">
        <f>IF(入力!C10="","",入力!C10&amp;"　"&amp;入力!E10)</f>
        <v>松崎　智幸</v>
      </c>
      <c r="D9" s="235"/>
      <c r="E9" s="235"/>
      <c r="F9" s="235"/>
      <c r="G9" s="233">
        <f>IF(入力!G9="","",入力!G9)</f>
        <v>513652779</v>
      </c>
      <c r="H9" s="233"/>
      <c r="I9" s="233"/>
      <c r="J9" s="233" t="str">
        <f>IF(入力!J9="","",入力!J9)</f>
        <v/>
      </c>
      <c r="K9" s="233"/>
      <c r="L9" s="233"/>
      <c r="M9" s="233" t="str">
        <f>IF(入力!M9="","",入力!M9)</f>
        <v/>
      </c>
      <c r="N9" s="233"/>
      <c r="O9" s="233"/>
    </row>
    <row r="10" spans="1:15" ht="14.45" customHeight="1">
      <c r="A10" s="225"/>
      <c r="B10" s="225"/>
      <c r="C10" s="236"/>
      <c r="D10" s="237"/>
      <c r="E10" s="237"/>
      <c r="F10" s="237"/>
      <c r="G10" s="233"/>
      <c r="H10" s="233"/>
      <c r="I10" s="233"/>
      <c r="J10" s="233"/>
      <c r="K10" s="233"/>
      <c r="L10" s="233"/>
      <c r="M10" s="233"/>
      <c r="N10" s="233"/>
      <c r="O10" s="233"/>
    </row>
    <row r="11" spans="1:15" ht="14.45" customHeight="1">
      <c r="A11" s="225" t="s">
        <v>156</v>
      </c>
      <c r="B11" s="225"/>
      <c r="C11" s="234" t="str">
        <f>IF(入力!C12="","",入力!C12&amp;"　"&amp;入力!E12)</f>
        <v>松山　弥生</v>
      </c>
      <c r="D11" s="235"/>
      <c r="E11" s="235"/>
      <c r="F11" s="235"/>
      <c r="G11" s="233">
        <f>IF(入力!G11="","",入力!G11)</f>
        <v>509569210</v>
      </c>
      <c r="H11" s="233"/>
      <c r="I11" s="233"/>
      <c r="J11" s="233" t="str">
        <f>IF(入力!J11="","",入力!J11)</f>
        <v/>
      </c>
      <c r="K11" s="233"/>
      <c r="L11" s="233"/>
      <c r="M11" s="233" t="str">
        <f>IF(入力!M11="","",入力!M11)</f>
        <v/>
      </c>
      <c r="N11" s="233"/>
      <c r="O11" s="233"/>
    </row>
    <row r="12" spans="1:15" ht="14.45" customHeight="1">
      <c r="A12" s="225"/>
      <c r="B12" s="225"/>
      <c r="C12" s="236"/>
      <c r="D12" s="237"/>
      <c r="E12" s="237"/>
      <c r="F12" s="237"/>
      <c r="G12" s="233"/>
      <c r="H12" s="233"/>
      <c r="I12" s="233"/>
      <c r="J12" s="233"/>
      <c r="K12" s="233"/>
      <c r="L12" s="233"/>
      <c r="M12" s="233"/>
      <c r="N12" s="233"/>
      <c r="O12" s="233"/>
    </row>
    <row r="13" spans="1:15" ht="15" customHeight="1">
      <c r="A13" s="225" t="s">
        <v>157</v>
      </c>
      <c r="B13" s="225"/>
      <c r="C13" s="234" t="str">
        <f>IF(入力!C14="","",入力!C14&amp;"　"&amp;入力!E14)</f>
        <v>会田　智美</v>
      </c>
      <c r="D13" s="235"/>
      <c r="E13" s="235"/>
      <c r="F13" s="235"/>
      <c r="G13" s="191"/>
      <c r="H13" s="191"/>
      <c r="I13" s="191"/>
      <c r="J13" s="191"/>
      <c r="K13" s="191"/>
      <c r="L13" s="191"/>
      <c r="M13" s="191"/>
      <c r="N13" s="191"/>
      <c r="O13" s="191"/>
    </row>
    <row r="14" spans="1:15" ht="15" customHeight="1">
      <c r="A14" s="225"/>
      <c r="B14" s="225"/>
      <c r="C14" s="236"/>
      <c r="D14" s="237"/>
      <c r="E14" s="237"/>
      <c r="F14" s="237"/>
      <c r="G14" s="191"/>
      <c r="H14" s="191"/>
      <c r="I14" s="191"/>
      <c r="J14" s="191"/>
      <c r="K14" s="191"/>
      <c r="L14" s="191"/>
      <c r="M14" s="191"/>
      <c r="N14" s="191"/>
      <c r="O14" s="191"/>
    </row>
    <row r="15" spans="1:15" ht="15" customHeight="1">
      <c r="A15" s="225" t="s">
        <v>158</v>
      </c>
      <c r="B15" s="225"/>
      <c r="C15" s="234" t="str">
        <f>IF(入力!C16="","",入力!C16&amp;"　"&amp;入力!E16)</f>
        <v>会田　智美</v>
      </c>
      <c r="D15" s="235"/>
      <c r="E15" s="235"/>
      <c r="F15" s="226" t="s">
        <v>159</v>
      </c>
      <c r="G15" s="191"/>
      <c r="H15" s="191"/>
      <c r="I15" s="191"/>
      <c r="J15" s="191"/>
      <c r="K15" s="191"/>
      <c r="L15" s="191"/>
      <c r="M15" s="191"/>
      <c r="N15" s="191"/>
      <c r="O15" s="191"/>
    </row>
    <row r="16" spans="1:15" ht="15" customHeight="1">
      <c r="A16" s="225"/>
      <c r="B16" s="225"/>
      <c r="C16" s="236"/>
      <c r="D16" s="237"/>
      <c r="E16" s="237"/>
      <c r="F16" s="227"/>
      <c r="G16" s="191"/>
      <c r="H16" s="191"/>
      <c r="I16" s="191"/>
      <c r="J16" s="191"/>
      <c r="K16" s="191"/>
      <c r="L16" s="191"/>
      <c r="M16" s="191"/>
      <c r="N16" s="191"/>
      <c r="O16" s="191"/>
    </row>
    <row r="17" spans="1:15" ht="14.45" customHeight="1">
      <c r="A17" s="225" t="s">
        <v>160</v>
      </c>
      <c r="B17" s="225"/>
      <c r="C17" s="228" t="str">
        <f>IF(入力!C17="","",入力!C17&amp;"　"&amp;入力!E17)</f>
        <v>千葉県八千代市八千代台北9-12-6　</v>
      </c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</row>
    <row r="18" spans="1:15" ht="14.45" customHeight="1">
      <c r="A18" s="225"/>
      <c r="B18" s="225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</row>
    <row r="19" spans="1:15" ht="14.45" customHeight="1">
      <c r="A19" s="225" t="s">
        <v>161</v>
      </c>
      <c r="B19" s="225"/>
      <c r="C19" s="228" t="str">
        <f>IF(入力!C19="","",入力!C19&amp;"　"&amp;入力!E19)</f>
        <v>047-486-6775　</v>
      </c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</row>
    <row r="20" spans="1:15" ht="14.45" customHeight="1">
      <c r="A20" s="225"/>
      <c r="B20" s="225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</row>
    <row r="21" spans="1:15" ht="14.45" customHeight="1">
      <c r="A21" s="225" t="s">
        <v>162</v>
      </c>
      <c r="B21" s="225"/>
      <c r="C21" s="228" t="str">
        <f>IF(入力!C21="","",入力!C21&amp;"－"&amp;入力!E21&amp;"－"&amp;入力!G21)</f>
        <v>90－5527－3208</v>
      </c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</row>
    <row r="22" spans="1:15" ht="14.45" customHeight="1">
      <c r="A22" s="225"/>
      <c r="B22" s="225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</row>
    <row r="23" spans="1:15">
      <c r="A23" s="225"/>
      <c r="B23" s="225" t="s">
        <v>163</v>
      </c>
      <c r="C23" s="225" t="s">
        <v>164</v>
      </c>
      <c r="D23" s="225"/>
      <c r="E23" s="225"/>
      <c r="F23" s="225"/>
      <c r="G23" s="225" t="s">
        <v>165</v>
      </c>
      <c r="H23" s="225"/>
      <c r="I23" s="225" t="s">
        <v>166</v>
      </c>
      <c r="J23" s="225"/>
      <c r="K23" s="225"/>
      <c r="L23" s="225"/>
      <c r="M23" s="225" t="s">
        <v>76</v>
      </c>
      <c r="N23" s="225"/>
      <c r="O23" s="225"/>
    </row>
    <row r="24" spans="1:15">
      <c r="A24" s="225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</row>
    <row r="25" spans="1:15" ht="15" customHeight="1">
      <c r="A25" s="225">
        <v>1</v>
      </c>
      <c r="B25" s="225" t="str">
        <f>IF(入力!B25="","",入力!B25)</f>
        <v>①</v>
      </c>
      <c r="C25" s="234" t="str">
        <f>IF(入力!C26="","",入力!C26&amp;"　"&amp;入力!E26)</f>
        <v>大木　徠愛</v>
      </c>
      <c r="D25" s="235"/>
      <c r="E25" s="235"/>
      <c r="F25" s="235"/>
      <c r="G25" s="225">
        <f>IF(入力!G25="","",入力!G25)</f>
        <v>6</v>
      </c>
      <c r="H25" s="225" t="str">
        <f>IF(入力!H25="","",入力!H25)</f>
        <v/>
      </c>
      <c r="I25" s="225" t="str">
        <f>IF(入力!I25="","",入力!I25)</f>
        <v>千葉市立作新小学校</v>
      </c>
      <c r="J25" s="225" t="str">
        <f>IF(入力!J25="","",入力!J25)</f>
        <v/>
      </c>
      <c r="K25" s="225" t="str">
        <f>IF(入力!K25="","",入力!K25)</f>
        <v/>
      </c>
      <c r="L25" s="225" t="str">
        <f>IF(入力!L25="","",入力!L25)</f>
        <v/>
      </c>
      <c r="M25" s="225">
        <f>IF(入力!M25="","",入力!M25)</f>
        <v>512399773</v>
      </c>
      <c r="N25" s="225" t="str">
        <f>IF(入力!N25="","",入力!N25)</f>
        <v/>
      </c>
      <c r="O25" s="225" t="str">
        <f>IF(入力!O25="","",入力!O25)</f>
        <v/>
      </c>
    </row>
    <row r="26" spans="1:15" ht="15" customHeight="1">
      <c r="A26" s="225"/>
      <c r="B26" s="225"/>
      <c r="C26" s="236"/>
      <c r="D26" s="237"/>
      <c r="E26" s="237"/>
      <c r="F26" s="237"/>
      <c r="G26" s="225"/>
      <c r="H26" s="225"/>
      <c r="I26" s="225"/>
      <c r="J26" s="225"/>
      <c r="K26" s="225"/>
      <c r="L26" s="225"/>
      <c r="M26" s="225"/>
      <c r="N26" s="225"/>
      <c r="O26" s="225"/>
    </row>
    <row r="27" spans="1:15" ht="15" customHeight="1">
      <c r="A27" s="225">
        <v>2</v>
      </c>
      <c r="B27" s="225">
        <f>IF(入力!B27="","",入力!B27)</f>
        <v>2</v>
      </c>
      <c r="C27" s="234" t="str">
        <f>IF(入力!C28="","",入力!C28&amp;"　"&amp;入力!E28)</f>
        <v>佐藤　葵</v>
      </c>
      <c r="D27" s="235"/>
      <c r="E27" s="235"/>
      <c r="F27" s="235"/>
      <c r="G27" s="225">
        <f>IF(入力!G27="","",入力!G27)</f>
        <v>6</v>
      </c>
      <c r="H27" s="225" t="str">
        <f>IF(入力!H27="","",入力!H27)</f>
        <v/>
      </c>
      <c r="I27" s="225" t="str">
        <f>IF(入力!I27="","",入力!I27)</f>
        <v>千葉市立作新小学校</v>
      </c>
      <c r="J27" s="225" t="str">
        <f>IF(入力!J27="","",入力!J27)</f>
        <v/>
      </c>
      <c r="K27" s="225" t="str">
        <f>IF(入力!K27="","",入力!K27)</f>
        <v/>
      </c>
      <c r="L27" s="225" t="str">
        <f>IF(入力!L27="","",入力!L27)</f>
        <v/>
      </c>
      <c r="M27" s="225">
        <f>IF(入力!M27="","",入力!M27)</f>
        <v>512479511</v>
      </c>
      <c r="N27" s="225" t="str">
        <f>IF(入力!N27="","",入力!N27)</f>
        <v/>
      </c>
      <c r="O27" s="225" t="str">
        <f>IF(入力!O27="","",入力!O27)</f>
        <v/>
      </c>
    </row>
    <row r="28" spans="1:15" ht="15" customHeight="1">
      <c r="A28" s="225"/>
      <c r="B28" s="225"/>
      <c r="C28" s="236"/>
      <c r="D28" s="237"/>
      <c r="E28" s="237"/>
      <c r="F28" s="237"/>
      <c r="G28" s="225"/>
      <c r="H28" s="225"/>
      <c r="I28" s="225"/>
      <c r="J28" s="225"/>
      <c r="K28" s="225"/>
      <c r="L28" s="225"/>
      <c r="M28" s="225"/>
      <c r="N28" s="225"/>
      <c r="O28" s="225"/>
    </row>
    <row r="29" spans="1:15" ht="15" customHeight="1">
      <c r="A29" s="225">
        <v>3</v>
      </c>
      <c r="B29" s="225">
        <f>IF(入力!B29="","",入力!B29)</f>
        <v>3</v>
      </c>
      <c r="C29" s="234" t="str">
        <f>IF(入力!C30="","",入力!C30&amp;"　"&amp;入力!E30)</f>
        <v>松崎　心春</v>
      </c>
      <c r="D29" s="235"/>
      <c r="E29" s="235"/>
      <c r="F29" s="235"/>
      <c r="G29" s="225">
        <f>IF(入力!G29="","",入力!G29)</f>
        <v>6</v>
      </c>
      <c r="H29" s="225" t="str">
        <f>IF(入力!H29="","",入力!H29)</f>
        <v/>
      </c>
      <c r="I29" s="225" t="str">
        <f>IF(入力!I29="","",入力!I29)</f>
        <v>八千代市立八千代台西小学校</v>
      </c>
      <c r="J29" s="225" t="str">
        <f>IF(入力!J29="","",入力!J29)</f>
        <v/>
      </c>
      <c r="K29" s="225" t="str">
        <f>IF(入力!K29="","",入力!K29)</f>
        <v/>
      </c>
      <c r="L29" s="225" t="str">
        <f>IF(入力!L29="","",入力!L29)</f>
        <v/>
      </c>
      <c r="M29" s="225">
        <f>IF(入力!M29="","",入力!M29)</f>
        <v>512597948</v>
      </c>
      <c r="N29" s="225" t="str">
        <f>IF(入力!N29="","",入力!N29)</f>
        <v/>
      </c>
      <c r="O29" s="225" t="str">
        <f>IF(入力!O29="","",入力!O29)</f>
        <v/>
      </c>
    </row>
    <row r="30" spans="1:15" ht="15" customHeight="1">
      <c r="A30" s="225"/>
      <c r="B30" s="225"/>
      <c r="C30" s="236"/>
      <c r="D30" s="237"/>
      <c r="E30" s="237"/>
      <c r="F30" s="237"/>
      <c r="G30" s="225"/>
      <c r="H30" s="225"/>
      <c r="I30" s="225"/>
      <c r="J30" s="225"/>
      <c r="K30" s="225"/>
      <c r="L30" s="225"/>
      <c r="M30" s="225"/>
      <c r="N30" s="225"/>
      <c r="O30" s="225"/>
    </row>
    <row r="31" spans="1:15" ht="15" customHeight="1">
      <c r="A31" s="225">
        <v>4</v>
      </c>
      <c r="B31" s="225">
        <f>IF(入力!B31="","",入力!B31)</f>
        <v>4</v>
      </c>
      <c r="C31" s="234" t="str">
        <f>IF(入力!C32="","",入力!C32&amp;"　"&amp;入力!E32)</f>
        <v>菅野　萌</v>
      </c>
      <c r="D31" s="235"/>
      <c r="E31" s="235"/>
      <c r="F31" s="235"/>
      <c r="G31" s="225">
        <f>IF(入力!G31="","",入力!G31)</f>
        <v>6</v>
      </c>
      <c r="H31" s="225" t="str">
        <f>IF(入力!H31="","",入力!H31)</f>
        <v/>
      </c>
      <c r="I31" s="225" t="str">
        <f>IF(入力!I31="","",入力!I31)</f>
        <v>八千代市立八千代台西小学校</v>
      </c>
      <c r="J31" s="225" t="str">
        <f>IF(入力!J31="","",入力!J31)</f>
        <v/>
      </c>
      <c r="K31" s="225" t="str">
        <f>IF(入力!K31="","",入力!K31)</f>
        <v/>
      </c>
      <c r="L31" s="225" t="str">
        <f>IF(入力!L31="","",入力!L31)</f>
        <v/>
      </c>
      <c r="M31" s="225">
        <f>IF(入力!M31="","",入力!M31)</f>
        <v>514592226</v>
      </c>
      <c r="N31" s="225" t="str">
        <f>IF(入力!N31="","",入力!N31)</f>
        <v/>
      </c>
      <c r="O31" s="225" t="str">
        <f>IF(入力!O31="","",入力!O31)</f>
        <v/>
      </c>
    </row>
    <row r="32" spans="1:15" ht="15" customHeight="1">
      <c r="A32" s="225"/>
      <c r="B32" s="225"/>
      <c r="C32" s="236"/>
      <c r="D32" s="237"/>
      <c r="E32" s="237"/>
      <c r="F32" s="237"/>
      <c r="G32" s="225"/>
      <c r="H32" s="225"/>
      <c r="I32" s="225"/>
      <c r="J32" s="225"/>
      <c r="K32" s="225"/>
      <c r="L32" s="225"/>
      <c r="M32" s="225"/>
      <c r="N32" s="225"/>
      <c r="O32" s="225"/>
    </row>
    <row r="33" spans="1:15" ht="15" customHeight="1">
      <c r="A33" s="225">
        <v>5</v>
      </c>
      <c r="B33" s="225">
        <f>IF(入力!B33="","",入力!B33)</f>
        <v>5</v>
      </c>
      <c r="C33" s="234" t="str">
        <f>IF(入力!C34="","",入力!C34&amp;"　"&amp;入力!E34)</f>
        <v>川畑　愛実</v>
      </c>
      <c r="D33" s="235"/>
      <c r="E33" s="235"/>
      <c r="F33" s="235"/>
      <c r="G33" s="225">
        <f>IF(入力!G33="","",入力!G33)</f>
        <v>6</v>
      </c>
      <c r="H33" s="225" t="str">
        <f>IF(入力!H33="","",入力!H33)</f>
        <v/>
      </c>
      <c r="I33" s="225" t="str">
        <f>IF(入力!I33="","",入力!I33)</f>
        <v>八千代市立西高津小学校</v>
      </c>
      <c r="J33" s="225" t="str">
        <f>IF(入力!J33="","",入力!J33)</f>
        <v/>
      </c>
      <c r="K33" s="225" t="str">
        <f>IF(入力!K33="","",入力!K33)</f>
        <v/>
      </c>
      <c r="L33" s="225" t="str">
        <f>IF(入力!L33="","",入力!L33)</f>
        <v/>
      </c>
      <c r="M33" s="225">
        <f>IF(入力!M33="","",入力!M33)</f>
        <v>516658158</v>
      </c>
      <c r="N33" s="225" t="str">
        <f>IF(入力!N33="","",入力!N33)</f>
        <v/>
      </c>
      <c r="O33" s="225" t="str">
        <f>IF(入力!O33="","",入力!O33)</f>
        <v/>
      </c>
    </row>
    <row r="34" spans="1:15" ht="15" customHeight="1">
      <c r="A34" s="225"/>
      <c r="B34" s="225"/>
      <c r="C34" s="236"/>
      <c r="D34" s="237"/>
      <c r="E34" s="237"/>
      <c r="F34" s="237"/>
      <c r="G34" s="225"/>
      <c r="H34" s="225"/>
      <c r="I34" s="225"/>
      <c r="J34" s="225"/>
      <c r="K34" s="225"/>
      <c r="L34" s="225"/>
      <c r="M34" s="225"/>
      <c r="N34" s="225"/>
      <c r="O34" s="225"/>
    </row>
    <row r="35" spans="1:15" ht="15" customHeight="1">
      <c r="A35" s="225">
        <v>6</v>
      </c>
      <c r="B35" s="225">
        <f>IF(入力!B35="","",入力!B35)</f>
        <v>6</v>
      </c>
      <c r="C35" s="234" t="str">
        <f>IF(入力!C36="","",入力!C36&amp;"　"&amp;入力!E36)</f>
        <v>石井　桜子</v>
      </c>
      <c r="D35" s="235"/>
      <c r="E35" s="235"/>
      <c r="F35" s="235"/>
      <c r="G35" s="225">
        <f>IF(入力!G35="","",入力!G35)</f>
        <v>6</v>
      </c>
      <c r="H35" s="225" t="str">
        <f>IF(入力!H35="","",入力!H35)</f>
        <v/>
      </c>
      <c r="I35" s="225" t="str">
        <f>IF(入力!I35="","",入力!I35)</f>
        <v>八千代市立八千代台小学校</v>
      </c>
      <c r="J35" s="225" t="str">
        <f>IF(入力!J35="","",入力!J35)</f>
        <v/>
      </c>
      <c r="K35" s="225" t="str">
        <f>IF(入力!K35="","",入力!K35)</f>
        <v/>
      </c>
      <c r="L35" s="225" t="str">
        <f>IF(入力!L35="","",入力!L35)</f>
        <v/>
      </c>
      <c r="M35" s="225">
        <f>IF(入力!M35="","",入力!M35)</f>
        <v>516658148</v>
      </c>
      <c r="N35" s="225" t="str">
        <f>IF(入力!N35="","",入力!N35)</f>
        <v/>
      </c>
      <c r="O35" s="225" t="str">
        <f>IF(入力!O35="","",入力!O35)</f>
        <v/>
      </c>
    </row>
    <row r="36" spans="1:15" ht="15" customHeight="1">
      <c r="A36" s="225"/>
      <c r="B36" s="225"/>
      <c r="C36" s="236"/>
      <c r="D36" s="237"/>
      <c r="E36" s="237"/>
      <c r="F36" s="237"/>
      <c r="G36" s="225"/>
      <c r="H36" s="225"/>
      <c r="I36" s="225"/>
      <c r="J36" s="225"/>
      <c r="K36" s="225"/>
      <c r="L36" s="225"/>
      <c r="M36" s="225"/>
      <c r="N36" s="225"/>
      <c r="O36" s="225"/>
    </row>
    <row r="37" spans="1:15" ht="15" customHeight="1">
      <c r="A37" s="225">
        <v>7</v>
      </c>
      <c r="B37" s="225">
        <f>IF(入力!B37="","",入力!B37)</f>
        <v>7</v>
      </c>
      <c r="C37" s="234" t="str">
        <f>IF(入力!C38="","",入力!C38&amp;"　"&amp;入力!E38)</f>
        <v>遠藤　杏紗</v>
      </c>
      <c r="D37" s="235"/>
      <c r="E37" s="235"/>
      <c r="F37" s="235"/>
      <c r="G37" s="225">
        <f>IF(入力!G37="","",入力!G37)</f>
        <v>5</v>
      </c>
      <c r="H37" s="225" t="str">
        <f>IF(入力!H37="","",入力!H37)</f>
        <v/>
      </c>
      <c r="I37" s="225" t="str">
        <f>IF(入力!I37="","",入力!I37)</f>
        <v>八千代市立萱田小学校</v>
      </c>
      <c r="J37" s="225" t="str">
        <f>IF(入力!J37="","",入力!J37)</f>
        <v/>
      </c>
      <c r="K37" s="225" t="str">
        <f>IF(入力!K37="","",入力!K37)</f>
        <v/>
      </c>
      <c r="L37" s="225" t="str">
        <f>IF(入力!L37="","",入力!L37)</f>
        <v/>
      </c>
      <c r="M37" s="225">
        <f>IF(入力!M37="","",入力!M37)</f>
        <v>512597969</v>
      </c>
      <c r="N37" s="225" t="str">
        <f>IF(入力!N37="","",入力!N37)</f>
        <v/>
      </c>
      <c r="O37" s="225" t="str">
        <f>IF(入力!O37="","",入力!O37)</f>
        <v/>
      </c>
    </row>
    <row r="38" spans="1:15" ht="15" customHeight="1">
      <c r="A38" s="225"/>
      <c r="B38" s="225"/>
      <c r="C38" s="236"/>
      <c r="D38" s="237"/>
      <c r="E38" s="237"/>
      <c r="F38" s="237"/>
      <c r="G38" s="225"/>
      <c r="H38" s="225"/>
      <c r="I38" s="225"/>
      <c r="J38" s="225"/>
      <c r="K38" s="225"/>
      <c r="L38" s="225"/>
      <c r="M38" s="225"/>
      <c r="N38" s="225"/>
      <c r="O38" s="225"/>
    </row>
    <row r="39" spans="1:15" ht="15" customHeight="1">
      <c r="A39" s="225">
        <v>8</v>
      </c>
      <c r="B39" s="225">
        <f>IF(入力!B39="","",入力!B39)</f>
        <v>8</v>
      </c>
      <c r="C39" s="234" t="str">
        <f>IF(入力!C40="","",入力!C40&amp;"　"&amp;入力!E40)</f>
        <v>吉田　夏渚</v>
      </c>
      <c r="D39" s="235"/>
      <c r="E39" s="235"/>
      <c r="F39" s="235"/>
      <c r="G39" s="225">
        <f>IF(入力!G39="","",入力!G39)</f>
        <v>5</v>
      </c>
      <c r="H39" s="225" t="str">
        <f>IF(入力!H39="","",入力!H39)</f>
        <v/>
      </c>
      <c r="I39" s="225" t="str">
        <f>IF(入力!I39="","",入力!I39)</f>
        <v>八千代市立大和田西小学校</v>
      </c>
      <c r="J39" s="225" t="str">
        <f>IF(入力!J39="","",入力!J39)</f>
        <v/>
      </c>
      <c r="K39" s="225" t="str">
        <f>IF(入力!K39="","",入力!K39)</f>
        <v/>
      </c>
      <c r="L39" s="225" t="str">
        <f>IF(入力!L39="","",入力!L39)</f>
        <v/>
      </c>
      <c r="M39" s="225">
        <f>IF(入力!M39="","",入力!M39)</f>
        <v>514858716</v>
      </c>
      <c r="N39" s="225" t="str">
        <f>IF(入力!N39="","",入力!N39)</f>
        <v/>
      </c>
      <c r="O39" s="225" t="str">
        <f>IF(入力!O39="","",入力!O39)</f>
        <v/>
      </c>
    </row>
    <row r="40" spans="1:15" ht="15" customHeight="1">
      <c r="A40" s="225"/>
      <c r="B40" s="225"/>
      <c r="C40" s="236"/>
      <c r="D40" s="237"/>
      <c r="E40" s="237"/>
      <c r="F40" s="237"/>
      <c r="G40" s="225"/>
      <c r="H40" s="225"/>
      <c r="I40" s="225"/>
      <c r="J40" s="225"/>
      <c r="K40" s="225"/>
      <c r="L40" s="225"/>
      <c r="M40" s="225"/>
      <c r="N40" s="225"/>
      <c r="O40" s="225"/>
    </row>
    <row r="41" spans="1:15" ht="15" customHeight="1">
      <c r="A41" s="225">
        <v>9</v>
      </c>
      <c r="B41" s="225">
        <f>IF(入力!B41="","",入力!B41)</f>
        <v>9</v>
      </c>
      <c r="C41" s="234" t="str">
        <f>IF(入力!C42="","",入力!C42&amp;"　"&amp;入力!E42)</f>
        <v>竹澤　沙希</v>
      </c>
      <c r="D41" s="235"/>
      <c r="E41" s="235"/>
      <c r="F41" s="235"/>
      <c r="G41" s="225">
        <f>IF(入力!G41="","",入力!G41)</f>
        <v>5</v>
      </c>
      <c r="H41" s="225" t="str">
        <f>IF(入力!H41="","",入力!H41)</f>
        <v/>
      </c>
      <c r="I41" s="225" t="str">
        <f>IF(入力!I41="","",入力!I41)</f>
        <v>八千代市立西高津小学校</v>
      </c>
      <c r="J41" s="225" t="str">
        <f>IF(入力!J41="","",入力!J41)</f>
        <v/>
      </c>
      <c r="K41" s="225" t="str">
        <f>IF(入力!K41="","",入力!K41)</f>
        <v/>
      </c>
      <c r="L41" s="225" t="str">
        <f>IF(入力!L41="","",入力!L41)</f>
        <v/>
      </c>
      <c r="M41" s="225">
        <f>IF(入力!M41="","",入力!M41)</f>
        <v>515553466</v>
      </c>
      <c r="N41" s="225" t="str">
        <f>IF(入力!N41="","",入力!N41)</f>
        <v/>
      </c>
      <c r="O41" s="225" t="str">
        <f>IF(入力!O41="","",入力!O41)</f>
        <v/>
      </c>
    </row>
    <row r="42" spans="1:15" ht="15" customHeight="1">
      <c r="A42" s="225"/>
      <c r="B42" s="225"/>
      <c r="C42" s="236"/>
      <c r="D42" s="237"/>
      <c r="E42" s="237"/>
      <c r="F42" s="237"/>
      <c r="G42" s="225"/>
      <c r="H42" s="225"/>
      <c r="I42" s="225"/>
      <c r="J42" s="225"/>
      <c r="K42" s="225"/>
      <c r="L42" s="225"/>
      <c r="M42" s="225"/>
      <c r="N42" s="225"/>
      <c r="O42" s="225"/>
    </row>
    <row r="43" spans="1:15" ht="15" customHeight="1">
      <c r="A43" s="225">
        <v>10</v>
      </c>
      <c r="B43" s="225">
        <f>IF(入力!B43="","",入力!B43)</f>
        <v>10</v>
      </c>
      <c r="C43" s="234" t="str">
        <f>IF(入力!C44="","",入力!C44&amp;"　"&amp;入力!E44)</f>
        <v>高橋　香奈</v>
      </c>
      <c r="D43" s="235"/>
      <c r="E43" s="235"/>
      <c r="F43" s="235"/>
      <c r="G43" s="225">
        <f>IF(入力!G43="","",入力!G43)</f>
        <v>4</v>
      </c>
      <c r="H43" s="225" t="str">
        <f>IF(入力!H43="","",入力!H43)</f>
        <v/>
      </c>
      <c r="I43" s="225" t="str">
        <f>IF(入力!I43="","",入力!I43)</f>
        <v>八千代市立勝田台南小学校</v>
      </c>
      <c r="J43" s="225" t="str">
        <f>IF(入力!J43="","",入力!J43)</f>
        <v/>
      </c>
      <c r="K43" s="225" t="str">
        <f>IF(入力!K43="","",入力!K43)</f>
        <v/>
      </c>
      <c r="L43" s="225" t="str">
        <f>IF(入力!L43="","",入力!L43)</f>
        <v/>
      </c>
      <c r="M43" s="225">
        <f>IF(入力!M43="","",入力!M43)</f>
        <v>514592238</v>
      </c>
      <c r="N43" s="225" t="str">
        <f>IF(入力!N43="","",入力!N43)</f>
        <v/>
      </c>
      <c r="O43" s="225" t="str">
        <f>IF(入力!O43="","",入力!O43)</f>
        <v/>
      </c>
    </row>
    <row r="44" spans="1:15" ht="15" customHeight="1">
      <c r="A44" s="225"/>
      <c r="B44" s="225"/>
      <c r="C44" s="236"/>
      <c r="D44" s="237"/>
      <c r="E44" s="237"/>
      <c r="F44" s="237"/>
      <c r="G44" s="225"/>
      <c r="H44" s="225"/>
      <c r="I44" s="225"/>
      <c r="J44" s="225"/>
      <c r="K44" s="225"/>
      <c r="L44" s="225"/>
      <c r="M44" s="225"/>
      <c r="N44" s="225"/>
      <c r="O44" s="225"/>
    </row>
    <row r="45" spans="1:15" ht="15" customHeight="1">
      <c r="A45" s="225">
        <v>11</v>
      </c>
      <c r="B45" s="225">
        <f>IF(入力!B45="","",入力!B45)</f>
        <v>11</v>
      </c>
      <c r="C45" s="234" t="str">
        <f>IF(入力!C46="","",入力!C46&amp;"　"&amp;入力!E46)</f>
        <v>古川　あき</v>
      </c>
      <c r="D45" s="235"/>
      <c r="E45" s="235"/>
      <c r="F45" s="235"/>
      <c r="G45" s="225">
        <f>IF(入力!G45="","",入力!G45)</f>
        <v>4</v>
      </c>
      <c r="H45" s="225" t="str">
        <f>IF(入力!H45="","",入力!H45)</f>
        <v/>
      </c>
      <c r="I45" s="225" t="str">
        <f>IF(入力!I45="","",入力!I45)</f>
        <v>八千代市立大和田小学校</v>
      </c>
      <c r="J45" s="225" t="str">
        <f>IF(入力!J45="","",入力!J45)</f>
        <v/>
      </c>
      <c r="K45" s="225" t="str">
        <f>IF(入力!K45="","",入力!K45)</f>
        <v/>
      </c>
      <c r="L45" s="225" t="str">
        <f>IF(入力!L45="","",入力!L45)</f>
        <v/>
      </c>
      <c r="M45" s="225">
        <f>IF(入力!M45="","",入力!M45)</f>
        <v>515553508</v>
      </c>
      <c r="N45" s="225" t="str">
        <f>IF(入力!N45="","",入力!N45)</f>
        <v/>
      </c>
      <c r="O45" s="225" t="str">
        <f>IF(入力!O45="","",入力!O45)</f>
        <v/>
      </c>
    </row>
    <row r="46" spans="1:15" ht="15" customHeight="1">
      <c r="A46" s="225"/>
      <c r="B46" s="225"/>
      <c r="C46" s="236"/>
      <c r="D46" s="237"/>
      <c r="E46" s="237"/>
      <c r="F46" s="237"/>
      <c r="G46" s="225"/>
      <c r="H46" s="225"/>
      <c r="I46" s="225"/>
      <c r="J46" s="225"/>
      <c r="K46" s="225"/>
      <c r="L46" s="225"/>
      <c r="M46" s="225"/>
      <c r="N46" s="225"/>
      <c r="O46" s="225"/>
    </row>
    <row r="47" spans="1:15" ht="15" customHeight="1">
      <c r="A47" s="225">
        <v>12</v>
      </c>
      <c r="B47" s="225">
        <f>IF(入力!B47="","",入力!B47)</f>
        <v>12</v>
      </c>
      <c r="C47" s="234" t="str">
        <f>IF(入力!C48="","",入力!C48&amp;"　"&amp;入力!E48)</f>
        <v>石田　茉央奈</v>
      </c>
      <c r="D47" s="235"/>
      <c r="E47" s="235"/>
      <c r="F47" s="235"/>
      <c r="G47" s="225">
        <f>IF(入力!G47="","",入力!G47)</f>
        <v>4</v>
      </c>
      <c r="H47" s="225" t="str">
        <f>IF(入力!H47="","",入力!H47)</f>
        <v/>
      </c>
      <c r="I47" s="225" t="str">
        <f>IF(入力!I47="","",入力!I47)</f>
        <v>八千代市立大和田小学校</v>
      </c>
      <c r="J47" s="225" t="str">
        <f>IF(入力!J47="","",入力!J47)</f>
        <v/>
      </c>
      <c r="K47" s="225" t="str">
        <f>IF(入力!K47="","",入力!K47)</f>
        <v/>
      </c>
      <c r="L47" s="225" t="str">
        <f>IF(入力!L47="","",入力!L47)</f>
        <v/>
      </c>
      <c r="M47" s="225">
        <f>IF(入力!M47="","",入力!M47)</f>
        <v>516040446</v>
      </c>
      <c r="N47" s="225" t="str">
        <f>IF(入力!N47="","",入力!N47)</f>
        <v/>
      </c>
      <c r="O47" s="225" t="str">
        <f>IF(入力!O47="","",入力!O47)</f>
        <v/>
      </c>
    </row>
    <row r="48" spans="1:15" ht="15" customHeight="1">
      <c r="A48" s="225"/>
      <c r="B48" s="225"/>
      <c r="C48" s="236"/>
      <c r="D48" s="237"/>
      <c r="E48" s="237"/>
      <c r="F48" s="237"/>
      <c r="G48" s="225"/>
      <c r="H48" s="225"/>
      <c r="I48" s="225"/>
      <c r="J48" s="225"/>
      <c r="K48" s="225"/>
      <c r="L48" s="225"/>
      <c r="M48" s="225"/>
      <c r="N48" s="225"/>
      <c r="O48" s="225"/>
    </row>
    <row r="49" spans="1:15" ht="15" customHeight="1">
      <c r="A49" s="225">
        <v>13</v>
      </c>
      <c r="B49" s="225">
        <f>IF(入力!B49="","",入力!B49)</f>
        <v>13</v>
      </c>
      <c r="C49" s="234" t="str">
        <f>IF(入力!C50="","",入力!C50&amp;"　"&amp;入力!E50)</f>
        <v>小松　もも花</v>
      </c>
      <c r="D49" s="235"/>
      <c r="E49" s="235"/>
      <c r="F49" s="235"/>
      <c r="G49" s="225">
        <f>IF(入力!G49="","",入力!G49)</f>
        <v>4</v>
      </c>
      <c r="H49" s="225" t="str">
        <f>IF(入力!H49="","",入力!H49)</f>
        <v/>
      </c>
      <c r="I49" s="225" t="str">
        <f>IF(入力!I49="","",入力!I49)</f>
        <v>八千代市立八千代台西小学校</v>
      </c>
      <c r="J49" s="225" t="str">
        <f>IF(入力!J49="","",入力!J49)</f>
        <v/>
      </c>
      <c r="K49" s="225" t="str">
        <f>IF(入力!K49="","",入力!K49)</f>
        <v/>
      </c>
      <c r="L49" s="225" t="str">
        <f>IF(入力!L49="","",入力!L49)</f>
        <v/>
      </c>
      <c r="M49" s="225">
        <f>IF(入力!M49="","",入力!M49)</f>
        <v>515553480</v>
      </c>
      <c r="N49" s="225" t="str">
        <f>IF(入力!N49="","",入力!N49)</f>
        <v/>
      </c>
      <c r="O49" s="225" t="str">
        <f>IF(入力!O49="","",入力!O49)</f>
        <v/>
      </c>
    </row>
    <row r="50" spans="1:15" ht="15" customHeight="1">
      <c r="A50" s="225"/>
      <c r="B50" s="225"/>
      <c r="C50" s="236"/>
      <c r="D50" s="237"/>
      <c r="E50" s="237"/>
      <c r="F50" s="237"/>
      <c r="G50" s="225"/>
      <c r="H50" s="225"/>
      <c r="I50" s="225"/>
      <c r="J50" s="225"/>
      <c r="K50" s="225"/>
      <c r="L50" s="225"/>
      <c r="M50" s="225"/>
      <c r="N50" s="225"/>
      <c r="O50" s="225"/>
    </row>
    <row r="51" spans="1:15" ht="15" customHeight="1">
      <c r="A51" s="225">
        <v>14</v>
      </c>
      <c r="B51" s="225">
        <f>IF(入力!B51="","",入力!B51)</f>
        <v>14</v>
      </c>
      <c r="C51" s="234" t="str">
        <f>IF(入力!C52="","",入力!C52&amp;"　"&amp;入力!E52)</f>
        <v>黒木　美優莉</v>
      </c>
      <c r="D51" s="235"/>
      <c r="E51" s="235"/>
      <c r="F51" s="235"/>
      <c r="G51" s="225">
        <f>IF(入力!G51="","",入力!G51)</f>
        <v>4</v>
      </c>
      <c r="H51" s="225" t="str">
        <f>IF(入力!H51="","",入力!H51)</f>
        <v/>
      </c>
      <c r="I51" s="225" t="str">
        <f>IF(入力!I51="","",入力!I51)</f>
        <v>八千代市立八千代台西小学校</v>
      </c>
      <c r="J51" s="225" t="str">
        <f>IF(入力!J51="","",入力!J51)</f>
        <v/>
      </c>
      <c r="K51" s="225" t="str">
        <f>IF(入力!K51="","",入力!K51)</f>
        <v/>
      </c>
      <c r="L51" s="225" t="str">
        <f>IF(入力!L51="","",入力!L51)</f>
        <v/>
      </c>
      <c r="M51" s="225">
        <f>IF(入力!M51="","",入力!M51)</f>
        <v>515553473</v>
      </c>
      <c r="N51" s="225" t="str">
        <f>IF(入力!N51="","",入力!N51)</f>
        <v/>
      </c>
      <c r="O51" s="225" t="str">
        <f>IF(入力!O51="","",入力!O51)</f>
        <v/>
      </c>
    </row>
    <row r="52" spans="1:15" ht="15.75" customHeight="1">
      <c r="A52" s="225"/>
      <c r="B52" s="225"/>
      <c r="C52" s="236"/>
      <c r="D52" s="237"/>
      <c r="E52" s="237"/>
      <c r="F52" s="237"/>
      <c r="G52" s="225"/>
      <c r="H52" s="225"/>
      <c r="I52" s="225"/>
      <c r="J52" s="225"/>
      <c r="K52" s="225"/>
      <c r="L52" s="225"/>
      <c r="M52" s="225"/>
      <c r="N52" s="225"/>
      <c r="O52" s="225"/>
    </row>
    <row r="53" spans="1:15">
      <c r="A53" s="225"/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</row>
    <row r="54" spans="1:15">
      <c r="A54" s="225"/>
      <c r="B54" s="225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</row>
  </sheetData>
  <sheetProtection sheet="1"/>
  <mergeCells count="129"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C41:F42"/>
    <mergeCell ref="C37:F38"/>
    <mergeCell ref="G39:H40"/>
    <mergeCell ref="I39:L40"/>
    <mergeCell ref="M39:O40"/>
    <mergeCell ref="G45:H46"/>
    <mergeCell ref="I45:L46"/>
    <mergeCell ref="M45:O46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</mergeCells>
  <phoneticPr fontId="37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390" t="s">
        <v>207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</row>
    <row r="2" spans="1:15" ht="14.45" customHeight="1">
      <c r="A2" s="225" t="s">
        <v>149</v>
      </c>
      <c r="B2" s="225"/>
      <c r="C2" s="228" t="str">
        <f>IF(入力!C3="","",入力!C3)</f>
        <v>八千代台VBC</v>
      </c>
      <c r="D2" s="228"/>
      <c r="E2" s="228"/>
      <c r="F2" s="228"/>
      <c r="G2" s="228"/>
      <c r="H2" s="228"/>
      <c r="I2" s="228"/>
      <c r="J2" s="225" t="str">
        <f>IF(入力!J3="","",入力!J3)</f>
        <v>女子</v>
      </c>
      <c r="K2" s="225"/>
      <c r="L2" s="225"/>
      <c r="M2" s="225"/>
      <c r="N2" s="225"/>
      <c r="O2" s="225"/>
    </row>
    <row r="3" spans="1:15" ht="14.45" customHeight="1">
      <c r="A3" s="225"/>
      <c r="B3" s="225"/>
      <c r="C3" s="228"/>
      <c r="D3" s="228"/>
      <c r="E3" s="228"/>
      <c r="F3" s="228"/>
      <c r="G3" s="228"/>
      <c r="H3" s="228"/>
      <c r="I3" s="228"/>
      <c r="J3" s="225"/>
      <c r="K3" s="225"/>
      <c r="L3" s="225"/>
      <c r="M3" s="225"/>
      <c r="N3" s="225"/>
      <c r="O3" s="225"/>
    </row>
    <row r="4" spans="1:15" ht="15" customHeight="1">
      <c r="A4" s="225" t="s">
        <v>150</v>
      </c>
      <c r="B4" s="225"/>
      <c r="C4" s="229">
        <f>IF(入力!C4="","",IF(入力!C5="",入力!C4,入力!C4&amp;"　　"&amp;入力!C5))</f>
        <v>43006178</v>
      </c>
      <c r="D4" s="230"/>
      <c r="E4" s="230"/>
      <c r="F4" s="230"/>
      <c r="G4" s="230"/>
      <c r="H4" s="230"/>
      <c r="I4" s="230"/>
      <c r="J4" s="3"/>
      <c r="K4" s="3"/>
      <c r="L4" s="3"/>
      <c r="M4" s="3"/>
      <c r="N4" s="3"/>
      <c r="O4" s="4"/>
    </row>
    <row r="5" spans="1:15" ht="15" customHeight="1">
      <c r="A5" s="225"/>
      <c r="B5" s="225"/>
      <c r="C5" s="231"/>
      <c r="D5" s="232"/>
      <c r="E5" s="232"/>
      <c r="F5" s="232"/>
      <c r="G5" s="232"/>
      <c r="H5" s="232"/>
      <c r="I5" s="232"/>
      <c r="J5" s="222" t="s">
        <v>151</v>
      </c>
      <c r="K5" s="222"/>
      <c r="L5" s="222"/>
      <c r="M5" s="222"/>
      <c r="N5" s="222"/>
      <c r="O5" s="223"/>
    </row>
    <row r="6" spans="1:15" ht="12" customHeight="1">
      <c r="A6" s="225" t="s">
        <v>152</v>
      </c>
      <c r="B6" s="225"/>
      <c r="C6" s="234" t="str">
        <f>IF(入力!C8="","",入力!C8&amp;"　"&amp;入力!E8)</f>
        <v>会田　智美</v>
      </c>
      <c r="D6" s="235"/>
      <c r="E6" s="235"/>
      <c r="F6" s="235"/>
      <c r="G6" s="224" t="s">
        <v>28</v>
      </c>
      <c r="H6" s="224"/>
      <c r="I6" s="224"/>
      <c r="J6" s="224" t="s">
        <v>153</v>
      </c>
      <c r="K6" s="224"/>
      <c r="L6" s="224"/>
      <c r="M6" s="224" t="s">
        <v>154</v>
      </c>
      <c r="N6" s="224"/>
      <c r="O6" s="224"/>
    </row>
    <row r="7" spans="1:15" ht="13.5" customHeight="1">
      <c r="A7" s="225"/>
      <c r="B7" s="225"/>
      <c r="C7" s="238"/>
      <c r="D7" s="239"/>
      <c r="E7" s="239"/>
      <c r="F7" s="239"/>
      <c r="G7" s="233">
        <f>IF(入力!G7="","",入力!G7)</f>
        <v>507374491</v>
      </c>
      <c r="H7" s="233"/>
      <c r="I7" s="233"/>
      <c r="J7" s="233">
        <f>IF(入力!J7="","",入力!J7)</f>
        <v>18472</v>
      </c>
      <c r="K7" s="233"/>
      <c r="L7" s="233"/>
      <c r="M7" s="233" t="str">
        <f>IF(入力!M7="","",入力!M7)</f>
        <v/>
      </c>
      <c r="N7" s="233"/>
      <c r="O7" s="233"/>
    </row>
    <row r="8" spans="1:15" ht="13.5" customHeight="1">
      <c r="A8" s="225"/>
      <c r="B8" s="225"/>
      <c r="C8" s="236"/>
      <c r="D8" s="237"/>
      <c r="E8" s="237"/>
      <c r="F8" s="237"/>
      <c r="G8" s="233"/>
      <c r="H8" s="233"/>
      <c r="I8" s="233"/>
      <c r="J8" s="233"/>
      <c r="K8" s="233"/>
      <c r="L8" s="233"/>
      <c r="M8" s="233"/>
      <c r="N8" s="233"/>
      <c r="O8" s="233"/>
    </row>
    <row r="9" spans="1:15" ht="14.45" customHeight="1">
      <c r="A9" s="225" t="s">
        <v>155</v>
      </c>
      <c r="B9" s="225"/>
      <c r="C9" s="234" t="str">
        <f>IF(入力!C10="","",入力!C10&amp;"　"&amp;入力!E10)</f>
        <v>松崎　智幸</v>
      </c>
      <c r="D9" s="235"/>
      <c r="E9" s="235"/>
      <c r="F9" s="235"/>
      <c r="G9" s="233">
        <f>IF(入力!G9="","",入力!G9)</f>
        <v>513652779</v>
      </c>
      <c r="H9" s="233"/>
      <c r="I9" s="233"/>
      <c r="J9" s="233" t="str">
        <f>IF(入力!J9="","",入力!J9)</f>
        <v/>
      </c>
      <c r="K9" s="233"/>
      <c r="L9" s="233"/>
      <c r="M9" s="233" t="str">
        <f>IF(入力!M9="","",入力!M9)</f>
        <v/>
      </c>
      <c r="N9" s="233"/>
      <c r="O9" s="233"/>
    </row>
    <row r="10" spans="1:15" ht="14.45" customHeight="1">
      <c r="A10" s="225"/>
      <c r="B10" s="225"/>
      <c r="C10" s="236"/>
      <c r="D10" s="237"/>
      <c r="E10" s="237"/>
      <c r="F10" s="237"/>
      <c r="G10" s="233"/>
      <c r="H10" s="233"/>
      <c r="I10" s="233"/>
      <c r="J10" s="233"/>
      <c r="K10" s="233"/>
      <c r="L10" s="233"/>
      <c r="M10" s="233"/>
      <c r="N10" s="233"/>
      <c r="O10" s="233"/>
    </row>
    <row r="11" spans="1:15" ht="14.45" customHeight="1">
      <c r="A11" s="225" t="s">
        <v>156</v>
      </c>
      <c r="B11" s="225"/>
      <c r="C11" s="234" t="str">
        <f>IF(入力!C12="","",入力!C12&amp;"　"&amp;入力!E12)</f>
        <v>松山　弥生</v>
      </c>
      <c r="D11" s="235"/>
      <c r="E11" s="235"/>
      <c r="F11" s="235"/>
      <c r="G11" s="233">
        <f>IF(入力!G11="","",入力!G11)</f>
        <v>509569210</v>
      </c>
      <c r="H11" s="233"/>
      <c r="I11" s="233"/>
      <c r="J11" s="233" t="str">
        <f>IF(入力!J11="","",入力!J11)</f>
        <v/>
      </c>
      <c r="K11" s="233"/>
      <c r="L11" s="233"/>
      <c r="M11" s="233" t="str">
        <f>IF(入力!M11="","",入力!M11)</f>
        <v/>
      </c>
      <c r="N11" s="233"/>
      <c r="O11" s="233"/>
    </row>
    <row r="12" spans="1:15" ht="14.45" customHeight="1">
      <c r="A12" s="225"/>
      <c r="B12" s="225"/>
      <c r="C12" s="236"/>
      <c r="D12" s="237"/>
      <c r="E12" s="237"/>
      <c r="F12" s="237"/>
      <c r="G12" s="233"/>
      <c r="H12" s="233"/>
      <c r="I12" s="233"/>
      <c r="J12" s="233"/>
      <c r="K12" s="233"/>
      <c r="L12" s="233"/>
      <c r="M12" s="233"/>
      <c r="N12" s="233"/>
      <c r="O12" s="233"/>
    </row>
    <row r="13" spans="1:15" ht="15" customHeight="1">
      <c r="A13" s="225" t="s">
        <v>157</v>
      </c>
      <c r="B13" s="225"/>
      <c r="C13" s="234" t="str">
        <f>IF(入力!C14="","",入力!C14&amp;"　"&amp;入力!E14)</f>
        <v>会田　智美</v>
      </c>
      <c r="D13" s="235"/>
      <c r="E13" s="235"/>
      <c r="F13" s="235"/>
      <c r="G13" s="191"/>
      <c r="H13" s="191"/>
      <c r="I13" s="191"/>
      <c r="J13" s="191"/>
      <c r="K13" s="191"/>
      <c r="L13" s="191"/>
      <c r="M13" s="191"/>
      <c r="N13" s="191"/>
      <c r="O13" s="191"/>
    </row>
    <row r="14" spans="1:15" ht="15" customHeight="1">
      <c r="A14" s="225"/>
      <c r="B14" s="225"/>
      <c r="C14" s="236"/>
      <c r="D14" s="237"/>
      <c r="E14" s="237"/>
      <c r="F14" s="237"/>
      <c r="G14" s="191"/>
      <c r="H14" s="191"/>
      <c r="I14" s="191"/>
      <c r="J14" s="191"/>
      <c r="K14" s="191"/>
      <c r="L14" s="191"/>
      <c r="M14" s="191"/>
      <c r="N14" s="191"/>
      <c r="O14" s="191"/>
    </row>
    <row r="15" spans="1:15" ht="15" customHeight="1">
      <c r="A15" s="225" t="s">
        <v>158</v>
      </c>
      <c r="B15" s="225"/>
      <c r="C15" s="234" t="str">
        <f>IF(入力!C16="","",入力!C16&amp;"　"&amp;入力!E16)</f>
        <v>会田　智美</v>
      </c>
      <c r="D15" s="235"/>
      <c r="E15" s="235"/>
      <c r="F15" s="226" t="s">
        <v>159</v>
      </c>
      <c r="G15" s="191"/>
      <c r="H15" s="191"/>
      <c r="I15" s="191"/>
      <c r="J15" s="191"/>
      <c r="K15" s="191"/>
      <c r="L15" s="191"/>
      <c r="M15" s="191"/>
      <c r="N15" s="191"/>
      <c r="O15" s="191"/>
    </row>
    <row r="16" spans="1:15" ht="15" customHeight="1">
      <c r="A16" s="225"/>
      <c r="B16" s="225"/>
      <c r="C16" s="236"/>
      <c r="D16" s="237"/>
      <c r="E16" s="237"/>
      <c r="F16" s="227"/>
      <c r="G16" s="191"/>
      <c r="H16" s="191"/>
      <c r="I16" s="191"/>
      <c r="J16" s="191"/>
      <c r="K16" s="191"/>
      <c r="L16" s="191"/>
      <c r="M16" s="191"/>
      <c r="N16" s="191"/>
      <c r="O16" s="191"/>
    </row>
    <row r="17" spans="1:15" ht="14.45" customHeight="1">
      <c r="A17" s="225" t="s">
        <v>160</v>
      </c>
      <c r="B17" s="225"/>
      <c r="C17" s="228" t="str">
        <f>IF(入力!C17="","",入力!C17&amp;"　"&amp;入力!E17)</f>
        <v>千葉県八千代市八千代台北9-12-6　</v>
      </c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</row>
    <row r="18" spans="1:15" ht="14.45" customHeight="1">
      <c r="A18" s="225"/>
      <c r="B18" s="225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</row>
    <row r="19" spans="1:15" ht="14.45" customHeight="1">
      <c r="A19" s="225" t="s">
        <v>161</v>
      </c>
      <c r="B19" s="225"/>
      <c r="C19" s="228" t="str">
        <f>IF(入力!C19="","",入力!C19&amp;"　"&amp;入力!E19)</f>
        <v>047-486-6775　</v>
      </c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</row>
    <row r="20" spans="1:15" ht="14.45" customHeight="1">
      <c r="A20" s="225"/>
      <c r="B20" s="225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</row>
    <row r="21" spans="1:15" ht="14.45" customHeight="1">
      <c r="A21" s="225" t="s">
        <v>162</v>
      </c>
      <c r="B21" s="225"/>
      <c r="C21" s="228" t="str">
        <f>IF(入力!C21="","",入力!C21&amp;"－"&amp;入力!E21&amp;"－"&amp;入力!G21)</f>
        <v>90－5527－3208</v>
      </c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</row>
    <row r="22" spans="1:15" ht="14.45" customHeight="1">
      <c r="A22" s="225"/>
      <c r="B22" s="225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</row>
    <row r="23" spans="1:15">
      <c r="A23" s="225"/>
      <c r="B23" s="225" t="s">
        <v>163</v>
      </c>
      <c r="C23" s="225" t="s">
        <v>164</v>
      </c>
      <c r="D23" s="225"/>
      <c r="E23" s="225"/>
      <c r="F23" s="225"/>
      <c r="G23" s="225" t="s">
        <v>165</v>
      </c>
      <c r="H23" s="225"/>
      <c r="I23" s="225" t="s">
        <v>166</v>
      </c>
      <c r="J23" s="225"/>
      <c r="K23" s="225"/>
      <c r="L23" s="225"/>
      <c r="M23" s="225" t="s">
        <v>76</v>
      </c>
      <c r="N23" s="225"/>
      <c r="O23" s="225"/>
    </row>
    <row r="24" spans="1:15">
      <c r="A24" s="225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</row>
    <row r="25" spans="1:15" ht="15" customHeight="1">
      <c r="A25" s="225">
        <v>1</v>
      </c>
      <c r="B25" s="225" t="str">
        <f>IF(入力!B25="","",入力!B25)</f>
        <v>①</v>
      </c>
      <c r="C25" s="234" t="str">
        <f>IF(入力!C26="","",入力!C26&amp;"　"&amp;入力!E26)</f>
        <v>大木　徠愛</v>
      </c>
      <c r="D25" s="235"/>
      <c r="E25" s="235"/>
      <c r="F25" s="235"/>
      <c r="G25" s="225">
        <f>IF(入力!G25="","",入力!G25)</f>
        <v>6</v>
      </c>
      <c r="H25" s="225" t="str">
        <f>IF(入力!H25="","",入力!H25)</f>
        <v/>
      </c>
      <c r="I25" s="225" t="str">
        <f>IF(入力!I25="","",入力!I25)</f>
        <v>千葉市立作新小学校</v>
      </c>
      <c r="J25" s="225" t="str">
        <f>IF(入力!J25="","",入力!J25)</f>
        <v/>
      </c>
      <c r="K25" s="225" t="str">
        <f>IF(入力!K25="","",入力!K25)</f>
        <v/>
      </c>
      <c r="L25" s="225" t="str">
        <f>IF(入力!L25="","",入力!L25)</f>
        <v/>
      </c>
      <c r="M25" s="225">
        <f>IF(入力!M25="","",入力!M25)</f>
        <v>512399773</v>
      </c>
      <c r="N25" s="225" t="str">
        <f>IF(入力!N25="","",入力!N25)</f>
        <v/>
      </c>
      <c r="O25" s="225" t="str">
        <f>IF(入力!O25="","",入力!O25)</f>
        <v/>
      </c>
    </row>
    <row r="26" spans="1:15" ht="15" customHeight="1">
      <c r="A26" s="225"/>
      <c r="B26" s="225"/>
      <c r="C26" s="236"/>
      <c r="D26" s="237"/>
      <c r="E26" s="237"/>
      <c r="F26" s="237"/>
      <c r="G26" s="225"/>
      <c r="H26" s="225"/>
      <c r="I26" s="225"/>
      <c r="J26" s="225"/>
      <c r="K26" s="225"/>
      <c r="L26" s="225"/>
      <c r="M26" s="225"/>
      <c r="N26" s="225"/>
      <c r="O26" s="225"/>
    </row>
    <row r="27" spans="1:15" ht="15" customHeight="1">
      <c r="A27" s="225">
        <v>2</v>
      </c>
      <c r="B27" s="225">
        <f>IF(入力!B27="","",入力!B27)</f>
        <v>2</v>
      </c>
      <c r="C27" s="234" t="str">
        <f>IF(入力!C28="","",入力!C28&amp;"　"&amp;入力!E28)</f>
        <v>佐藤　葵</v>
      </c>
      <c r="D27" s="235"/>
      <c r="E27" s="235"/>
      <c r="F27" s="235"/>
      <c r="G27" s="225">
        <f>IF(入力!G27="","",入力!G27)</f>
        <v>6</v>
      </c>
      <c r="H27" s="225" t="str">
        <f>IF(入力!H27="","",入力!H27)</f>
        <v/>
      </c>
      <c r="I27" s="225" t="str">
        <f>IF(入力!I27="","",入力!I27)</f>
        <v>千葉市立作新小学校</v>
      </c>
      <c r="J27" s="225" t="str">
        <f>IF(入力!J27="","",入力!J27)</f>
        <v/>
      </c>
      <c r="K27" s="225" t="str">
        <f>IF(入力!K27="","",入力!K27)</f>
        <v/>
      </c>
      <c r="L27" s="225" t="str">
        <f>IF(入力!L27="","",入力!L27)</f>
        <v/>
      </c>
      <c r="M27" s="225">
        <f>IF(入力!M27="","",入力!M27)</f>
        <v>512479511</v>
      </c>
      <c r="N27" s="225" t="str">
        <f>IF(入力!N27="","",入力!N27)</f>
        <v/>
      </c>
      <c r="O27" s="225" t="str">
        <f>IF(入力!O27="","",入力!O27)</f>
        <v/>
      </c>
    </row>
    <row r="28" spans="1:15" ht="15" customHeight="1">
      <c r="A28" s="225"/>
      <c r="B28" s="225"/>
      <c r="C28" s="236"/>
      <c r="D28" s="237"/>
      <c r="E28" s="237"/>
      <c r="F28" s="237"/>
      <c r="G28" s="225"/>
      <c r="H28" s="225"/>
      <c r="I28" s="225"/>
      <c r="J28" s="225"/>
      <c r="K28" s="225"/>
      <c r="L28" s="225"/>
      <c r="M28" s="225"/>
      <c r="N28" s="225"/>
      <c r="O28" s="225"/>
    </row>
    <row r="29" spans="1:15" ht="15" customHeight="1">
      <c r="A29" s="225">
        <v>3</v>
      </c>
      <c r="B29" s="225">
        <f>IF(入力!B29="","",入力!B29)</f>
        <v>3</v>
      </c>
      <c r="C29" s="234" t="str">
        <f>IF(入力!C30="","",入力!C30&amp;"　"&amp;入力!E30)</f>
        <v>松崎　心春</v>
      </c>
      <c r="D29" s="235"/>
      <c r="E29" s="235"/>
      <c r="F29" s="235"/>
      <c r="G29" s="225">
        <f>IF(入力!G29="","",入力!G29)</f>
        <v>6</v>
      </c>
      <c r="H29" s="225" t="str">
        <f>IF(入力!H29="","",入力!H29)</f>
        <v/>
      </c>
      <c r="I29" s="225" t="str">
        <f>IF(入力!I29="","",入力!I29)</f>
        <v>八千代市立八千代台西小学校</v>
      </c>
      <c r="J29" s="225" t="str">
        <f>IF(入力!J29="","",入力!J29)</f>
        <v/>
      </c>
      <c r="K29" s="225" t="str">
        <f>IF(入力!K29="","",入力!K29)</f>
        <v/>
      </c>
      <c r="L29" s="225" t="str">
        <f>IF(入力!L29="","",入力!L29)</f>
        <v/>
      </c>
      <c r="M29" s="225">
        <f>IF(入力!M29="","",入力!M29)</f>
        <v>512597948</v>
      </c>
      <c r="N29" s="225" t="str">
        <f>IF(入力!N29="","",入力!N29)</f>
        <v/>
      </c>
      <c r="O29" s="225" t="str">
        <f>IF(入力!O29="","",入力!O29)</f>
        <v/>
      </c>
    </row>
    <row r="30" spans="1:15" ht="15" customHeight="1">
      <c r="A30" s="225"/>
      <c r="B30" s="225"/>
      <c r="C30" s="236"/>
      <c r="D30" s="237"/>
      <c r="E30" s="237"/>
      <c r="F30" s="237"/>
      <c r="G30" s="225"/>
      <c r="H30" s="225"/>
      <c r="I30" s="225"/>
      <c r="J30" s="225"/>
      <c r="K30" s="225"/>
      <c r="L30" s="225"/>
      <c r="M30" s="225"/>
      <c r="N30" s="225"/>
      <c r="O30" s="225"/>
    </row>
    <row r="31" spans="1:15" ht="15" customHeight="1">
      <c r="A31" s="225">
        <v>4</v>
      </c>
      <c r="B31" s="225">
        <f>IF(入力!B31="","",入力!B31)</f>
        <v>4</v>
      </c>
      <c r="C31" s="234" t="str">
        <f>IF(入力!C32="","",入力!C32&amp;"　"&amp;入力!E32)</f>
        <v>菅野　萌</v>
      </c>
      <c r="D31" s="235"/>
      <c r="E31" s="235"/>
      <c r="F31" s="235"/>
      <c r="G31" s="225">
        <f>IF(入力!G31="","",入力!G31)</f>
        <v>6</v>
      </c>
      <c r="H31" s="225" t="str">
        <f>IF(入力!H31="","",入力!H31)</f>
        <v/>
      </c>
      <c r="I31" s="225" t="str">
        <f>IF(入力!I31="","",入力!I31)</f>
        <v>八千代市立八千代台西小学校</v>
      </c>
      <c r="J31" s="225" t="str">
        <f>IF(入力!J31="","",入力!J31)</f>
        <v/>
      </c>
      <c r="K31" s="225" t="str">
        <f>IF(入力!K31="","",入力!K31)</f>
        <v/>
      </c>
      <c r="L31" s="225" t="str">
        <f>IF(入力!L31="","",入力!L31)</f>
        <v/>
      </c>
      <c r="M31" s="225">
        <f>IF(入力!M31="","",入力!M31)</f>
        <v>514592226</v>
      </c>
      <c r="N31" s="225" t="str">
        <f>IF(入力!N31="","",入力!N31)</f>
        <v/>
      </c>
      <c r="O31" s="225" t="str">
        <f>IF(入力!O31="","",入力!O31)</f>
        <v/>
      </c>
    </row>
    <row r="32" spans="1:15" ht="15" customHeight="1">
      <c r="A32" s="225"/>
      <c r="B32" s="225"/>
      <c r="C32" s="236"/>
      <c r="D32" s="237"/>
      <c r="E32" s="237"/>
      <c r="F32" s="237"/>
      <c r="G32" s="225"/>
      <c r="H32" s="225"/>
      <c r="I32" s="225"/>
      <c r="J32" s="225"/>
      <c r="K32" s="225"/>
      <c r="L32" s="225"/>
      <c r="M32" s="225"/>
      <c r="N32" s="225"/>
      <c r="O32" s="225"/>
    </row>
    <row r="33" spans="1:15" ht="15" customHeight="1">
      <c r="A33" s="225">
        <v>5</v>
      </c>
      <c r="B33" s="225">
        <f>IF(入力!B33="","",入力!B33)</f>
        <v>5</v>
      </c>
      <c r="C33" s="234" t="str">
        <f>IF(入力!C34="","",入力!C34&amp;"　"&amp;入力!E34)</f>
        <v>川畑　愛実</v>
      </c>
      <c r="D33" s="235"/>
      <c r="E33" s="235"/>
      <c r="F33" s="235"/>
      <c r="G33" s="225">
        <f>IF(入力!G33="","",入力!G33)</f>
        <v>6</v>
      </c>
      <c r="H33" s="225" t="str">
        <f>IF(入力!H33="","",入力!H33)</f>
        <v/>
      </c>
      <c r="I33" s="225" t="str">
        <f>IF(入力!I33="","",入力!I33)</f>
        <v>八千代市立西高津小学校</v>
      </c>
      <c r="J33" s="225" t="str">
        <f>IF(入力!J33="","",入力!J33)</f>
        <v/>
      </c>
      <c r="K33" s="225" t="str">
        <f>IF(入力!K33="","",入力!K33)</f>
        <v/>
      </c>
      <c r="L33" s="225" t="str">
        <f>IF(入力!L33="","",入力!L33)</f>
        <v/>
      </c>
      <c r="M33" s="225">
        <f>IF(入力!M33="","",入力!M33)</f>
        <v>516658158</v>
      </c>
      <c r="N33" s="225" t="str">
        <f>IF(入力!N33="","",入力!N33)</f>
        <v/>
      </c>
      <c r="O33" s="225" t="str">
        <f>IF(入力!O33="","",入力!O33)</f>
        <v/>
      </c>
    </row>
    <row r="34" spans="1:15" ht="15" customHeight="1">
      <c r="A34" s="225"/>
      <c r="B34" s="225"/>
      <c r="C34" s="236"/>
      <c r="D34" s="237"/>
      <c r="E34" s="237"/>
      <c r="F34" s="237"/>
      <c r="G34" s="225"/>
      <c r="H34" s="225"/>
      <c r="I34" s="225"/>
      <c r="J34" s="225"/>
      <c r="K34" s="225"/>
      <c r="L34" s="225"/>
      <c r="M34" s="225"/>
      <c r="N34" s="225"/>
      <c r="O34" s="225"/>
    </row>
    <row r="35" spans="1:15" ht="15" customHeight="1">
      <c r="A35" s="225">
        <v>6</v>
      </c>
      <c r="B35" s="225">
        <f>IF(入力!B35="","",入力!B35)</f>
        <v>6</v>
      </c>
      <c r="C35" s="234" t="str">
        <f>IF(入力!C36="","",入力!C36&amp;"　"&amp;入力!E36)</f>
        <v>石井　桜子</v>
      </c>
      <c r="D35" s="235"/>
      <c r="E35" s="235"/>
      <c r="F35" s="235"/>
      <c r="G35" s="225">
        <f>IF(入力!G35="","",入力!G35)</f>
        <v>6</v>
      </c>
      <c r="H35" s="225" t="str">
        <f>IF(入力!H35="","",入力!H35)</f>
        <v/>
      </c>
      <c r="I35" s="225" t="str">
        <f>IF(入力!I35="","",入力!I35)</f>
        <v>八千代市立八千代台小学校</v>
      </c>
      <c r="J35" s="225" t="str">
        <f>IF(入力!J35="","",入力!J35)</f>
        <v/>
      </c>
      <c r="K35" s="225" t="str">
        <f>IF(入力!K35="","",入力!K35)</f>
        <v/>
      </c>
      <c r="L35" s="225" t="str">
        <f>IF(入力!L35="","",入力!L35)</f>
        <v/>
      </c>
      <c r="M35" s="225">
        <f>IF(入力!M35="","",入力!M35)</f>
        <v>516658148</v>
      </c>
      <c r="N35" s="225" t="str">
        <f>IF(入力!N35="","",入力!N35)</f>
        <v/>
      </c>
      <c r="O35" s="225" t="str">
        <f>IF(入力!O35="","",入力!O35)</f>
        <v/>
      </c>
    </row>
    <row r="36" spans="1:15" ht="15" customHeight="1">
      <c r="A36" s="225"/>
      <c r="B36" s="225"/>
      <c r="C36" s="236"/>
      <c r="D36" s="237"/>
      <c r="E36" s="237"/>
      <c r="F36" s="237"/>
      <c r="G36" s="225"/>
      <c r="H36" s="225"/>
      <c r="I36" s="225"/>
      <c r="J36" s="225"/>
      <c r="K36" s="225"/>
      <c r="L36" s="225"/>
      <c r="M36" s="225"/>
      <c r="N36" s="225"/>
      <c r="O36" s="225"/>
    </row>
    <row r="37" spans="1:15" ht="15" customHeight="1">
      <c r="A37" s="225">
        <v>7</v>
      </c>
      <c r="B37" s="225">
        <f>IF(入力!B37="","",入力!B37)</f>
        <v>7</v>
      </c>
      <c r="C37" s="234" t="str">
        <f>IF(入力!C38="","",入力!C38&amp;"　"&amp;入力!E38)</f>
        <v>遠藤　杏紗</v>
      </c>
      <c r="D37" s="235"/>
      <c r="E37" s="235"/>
      <c r="F37" s="235"/>
      <c r="G37" s="225">
        <f>IF(入力!G37="","",入力!G37)</f>
        <v>5</v>
      </c>
      <c r="H37" s="225" t="str">
        <f>IF(入力!H37="","",入力!H37)</f>
        <v/>
      </c>
      <c r="I37" s="225" t="str">
        <f>IF(入力!I37="","",入力!I37)</f>
        <v>八千代市立萱田小学校</v>
      </c>
      <c r="J37" s="225" t="str">
        <f>IF(入力!J37="","",入力!J37)</f>
        <v/>
      </c>
      <c r="K37" s="225" t="str">
        <f>IF(入力!K37="","",入力!K37)</f>
        <v/>
      </c>
      <c r="L37" s="225" t="str">
        <f>IF(入力!L37="","",入力!L37)</f>
        <v/>
      </c>
      <c r="M37" s="225">
        <f>IF(入力!M37="","",入力!M37)</f>
        <v>512597969</v>
      </c>
      <c r="N37" s="225" t="str">
        <f>IF(入力!N37="","",入力!N37)</f>
        <v/>
      </c>
      <c r="O37" s="225" t="str">
        <f>IF(入力!O37="","",入力!O37)</f>
        <v/>
      </c>
    </row>
    <row r="38" spans="1:15" ht="15" customHeight="1">
      <c r="A38" s="225"/>
      <c r="B38" s="225"/>
      <c r="C38" s="236"/>
      <c r="D38" s="237"/>
      <c r="E38" s="237"/>
      <c r="F38" s="237"/>
      <c r="G38" s="225"/>
      <c r="H38" s="225"/>
      <c r="I38" s="225"/>
      <c r="J38" s="225"/>
      <c r="K38" s="225"/>
      <c r="L38" s="225"/>
      <c r="M38" s="225"/>
      <c r="N38" s="225"/>
      <c r="O38" s="225"/>
    </row>
    <row r="39" spans="1:15" ht="15" customHeight="1">
      <c r="A39" s="225">
        <v>8</v>
      </c>
      <c r="B39" s="225">
        <f>IF(入力!B39="","",入力!B39)</f>
        <v>8</v>
      </c>
      <c r="C39" s="234" t="str">
        <f>IF(入力!C40="","",入力!C40&amp;"　"&amp;入力!E40)</f>
        <v>吉田　夏渚</v>
      </c>
      <c r="D39" s="235"/>
      <c r="E39" s="235"/>
      <c r="F39" s="235"/>
      <c r="G39" s="225">
        <f>IF(入力!G39="","",入力!G39)</f>
        <v>5</v>
      </c>
      <c r="H39" s="225" t="str">
        <f>IF(入力!H39="","",入力!H39)</f>
        <v/>
      </c>
      <c r="I39" s="225" t="str">
        <f>IF(入力!I39="","",入力!I39)</f>
        <v>八千代市立大和田西小学校</v>
      </c>
      <c r="J39" s="225" t="str">
        <f>IF(入力!J39="","",入力!J39)</f>
        <v/>
      </c>
      <c r="K39" s="225" t="str">
        <f>IF(入力!K39="","",入力!K39)</f>
        <v/>
      </c>
      <c r="L39" s="225" t="str">
        <f>IF(入力!L39="","",入力!L39)</f>
        <v/>
      </c>
      <c r="M39" s="225">
        <f>IF(入力!M39="","",入力!M39)</f>
        <v>514858716</v>
      </c>
      <c r="N39" s="225" t="str">
        <f>IF(入力!N39="","",入力!N39)</f>
        <v/>
      </c>
      <c r="O39" s="225" t="str">
        <f>IF(入力!O39="","",入力!O39)</f>
        <v/>
      </c>
    </row>
    <row r="40" spans="1:15" ht="15" customHeight="1">
      <c r="A40" s="225"/>
      <c r="B40" s="225"/>
      <c r="C40" s="236"/>
      <c r="D40" s="237"/>
      <c r="E40" s="237"/>
      <c r="F40" s="237"/>
      <c r="G40" s="225"/>
      <c r="H40" s="225"/>
      <c r="I40" s="225"/>
      <c r="J40" s="225"/>
      <c r="K40" s="225"/>
      <c r="L40" s="225"/>
      <c r="M40" s="225"/>
      <c r="N40" s="225"/>
      <c r="O40" s="225"/>
    </row>
    <row r="41" spans="1:15" ht="15" customHeight="1">
      <c r="A41" s="225">
        <v>9</v>
      </c>
      <c r="B41" s="225">
        <f>IF(入力!B41="","",入力!B41)</f>
        <v>9</v>
      </c>
      <c r="C41" s="234" t="str">
        <f>IF(入力!C42="","",入力!C42&amp;"　"&amp;入力!E42)</f>
        <v>竹澤　沙希</v>
      </c>
      <c r="D41" s="235"/>
      <c r="E41" s="235"/>
      <c r="F41" s="235"/>
      <c r="G41" s="225">
        <f>IF(入力!G41="","",入力!G41)</f>
        <v>5</v>
      </c>
      <c r="H41" s="225" t="str">
        <f>IF(入力!H41="","",入力!H41)</f>
        <v/>
      </c>
      <c r="I41" s="225" t="str">
        <f>IF(入力!I41="","",入力!I41)</f>
        <v>八千代市立西高津小学校</v>
      </c>
      <c r="J41" s="225" t="str">
        <f>IF(入力!J41="","",入力!J41)</f>
        <v/>
      </c>
      <c r="K41" s="225" t="str">
        <f>IF(入力!K41="","",入力!K41)</f>
        <v/>
      </c>
      <c r="L41" s="225" t="str">
        <f>IF(入力!L41="","",入力!L41)</f>
        <v/>
      </c>
      <c r="M41" s="225">
        <f>IF(入力!M41="","",入力!M41)</f>
        <v>515553466</v>
      </c>
      <c r="N41" s="225" t="str">
        <f>IF(入力!N41="","",入力!N41)</f>
        <v/>
      </c>
      <c r="O41" s="225" t="str">
        <f>IF(入力!O41="","",入力!O41)</f>
        <v/>
      </c>
    </row>
    <row r="42" spans="1:15" ht="15" customHeight="1">
      <c r="A42" s="225"/>
      <c r="B42" s="225"/>
      <c r="C42" s="236"/>
      <c r="D42" s="237"/>
      <c r="E42" s="237"/>
      <c r="F42" s="237"/>
      <c r="G42" s="225"/>
      <c r="H42" s="225"/>
      <c r="I42" s="225"/>
      <c r="J42" s="225"/>
      <c r="K42" s="225"/>
      <c r="L42" s="225"/>
      <c r="M42" s="225"/>
      <c r="N42" s="225"/>
      <c r="O42" s="225"/>
    </row>
    <row r="43" spans="1:15" ht="15" customHeight="1">
      <c r="A43" s="225">
        <v>10</v>
      </c>
      <c r="B43" s="225">
        <f>IF(入力!B43="","",入力!B43)</f>
        <v>10</v>
      </c>
      <c r="C43" s="234" t="str">
        <f>IF(入力!C44="","",入力!C44&amp;"　"&amp;入力!E44)</f>
        <v>高橋　香奈</v>
      </c>
      <c r="D43" s="235"/>
      <c r="E43" s="235"/>
      <c r="F43" s="235"/>
      <c r="G43" s="225">
        <f>IF(入力!G43="","",入力!G43)</f>
        <v>4</v>
      </c>
      <c r="H43" s="225" t="str">
        <f>IF(入力!H43="","",入力!H43)</f>
        <v/>
      </c>
      <c r="I43" s="225" t="str">
        <f>IF(入力!I43="","",入力!I43)</f>
        <v>八千代市立勝田台南小学校</v>
      </c>
      <c r="J43" s="225" t="str">
        <f>IF(入力!J43="","",入力!J43)</f>
        <v/>
      </c>
      <c r="K43" s="225" t="str">
        <f>IF(入力!K43="","",入力!K43)</f>
        <v/>
      </c>
      <c r="L43" s="225" t="str">
        <f>IF(入力!L43="","",入力!L43)</f>
        <v/>
      </c>
      <c r="M43" s="225">
        <f>IF(入力!M43="","",入力!M43)</f>
        <v>514592238</v>
      </c>
      <c r="N43" s="225" t="str">
        <f>IF(入力!N43="","",入力!N43)</f>
        <v/>
      </c>
      <c r="O43" s="225" t="str">
        <f>IF(入力!O43="","",入力!O43)</f>
        <v/>
      </c>
    </row>
    <row r="44" spans="1:15" ht="15" customHeight="1">
      <c r="A44" s="225"/>
      <c r="B44" s="225"/>
      <c r="C44" s="236"/>
      <c r="D44" s="237"/>
      <c r="E44" s="237"/>
      <c r="F44" s="237"/>
      <c r="G44" s="225"/>
      <c r="H44" s="225"/>
      <c r="I44" s="225"/>
      <c r="J44" s="225"/>
      <c r="K44" s="225"/>
      <c r="L44" s="225"/>
      <c r="M44" s="225"/>
      <c r="N44" s="225"/>
      <c r="O44" s="225"/>
    </row>
    <row r="45" spans="1:15" ht="15" customHeight="1">
      <c r="A45" s="225">
        <v>11</v>
      </c>
      <c r="B45" s="225">
        <f>IF(入力!B45="","",入力!B45)</f>
        <v>11</v>
      </c>
      <c r="C45" s="234" t="str">
        <f>IF(入力!C46="","",入力!C46&amp;"　"&amp;入力!E46)</f>
        <v>古川　あき</v>
      </c>
      <c r="D45" s="235"/>
      <c r="E45" s="235"/>
      <c r="F45" s="235"/>
      <c r="G45" s="225">
        <f>IF(入力!G45="","",入力!G45)</f>
        <v>4</v>
      </c>
      <c r="H45" s="225" t="str">
        <f>IF(入力!H45="","",入力!H45)</f>
        <v/>
      </c>
      <c r="I45" s="225" t="str">
        <f>IF(入力!I45="","",入力!I45)</f>
        <v>八千代市立大和田小学校</v>
      </c>
      <c r="J45" s="225" t="str">
        <f>IF(入力!J45="","",入力!J45)</f>
        <v/>
      </c>
      <c r="K45" s="225" t="str">
        <f>IF(入力!K45="","",入力!K45)</f>
        <v/>
      </c>
      <c r="L45" s="225" t="str">
        <f>IF(入力!L45="","",入力!L45)</f>
        <v/>
      </c>
      <c r="M45" s="225">
        <f>IF(入力!M45="","",入力!M45)</f>
        <v>515553508</v>
      </c>
      <c r="N45" s="225" t="str">
        <f>IF(入力!N45="","",入力!N45)</f>
        <v/>
      </c>
      <c r="O45" s="225" t="str">
        <f>IF(入力!O45="","",入力!O45)</f>
        <v/>
      </c>
    </row>
    <row r="46" spans="1:15" ht="15" customHeight="1">
      <c r="A46" s="225"/>
      <c r="B46" s="225"/>
      <c r="C46" s="236"/>
      <c r="D46" s="237"/>
      <c r="E46" s="237"/>
      <c r="F46" s="237"/>
      <c r="G46" s="225"/>
      <c r="H46" s="225"/>
      <c r="I46" s="225"/>
      <c r="J46" s="225"/>
      <c r="K46" s="225"/>
      <c r="L46" s="225"/>
      <c r="M46" s="225"/>
      <c r="N46" s="225"/>
      <c r="O46" s="225"/>
    </row>
    <row r="47" spans="1:15" ht="15" customHeight="1">
      <c r="A47" s="225">
        <v>12</v>
      </c>
      <c r="B47" s="225">
        <f>IF(入力!B47="","",入力!B47)</f>
        <v>12</v>
      </c>
      <c r="C47" s="234" t="str">
        <f>IF(入力!C48="","",入力!C48&amp;"　"&amp;入力!E48)</f>
        <v>石田　茉央奈</v>
      </c>
      <c r="D47" s="235"/>
      <c r="E47" s="235"/>
      <c r="F47" s="235"/>
      <c r="G47" s="225">
        <f>IF(入力!G47="","",入力!G47)</f>
        <v>4</v>
      </c>
      <c r="H47" s="225" t="str">
        <f>IF(入力!H47="","",入力!H47)</f>
        <v/>
      </c>
      <c r="I47" s="225" t="str">
        <f>IF(入力!I47="","",入力!I47)</f>
        <v>八千代市立大和田小学校</v>
      </c>
      <c r="J47" s="225" t="str">
        <f>IF(入力!J47="","",入力!J47)</f>
        <v/>
      </c>
      <c r="K47" s="225" t="str">
        <f>IF(入力!K47="","",入力!K47)</f>
        <v/>
      </c>
      <c r="L47" s="225" t="str">
        <f>IF(入力!L47="","",入力!L47)</f>
        <v/>
      </c>
      <c r="M47" s="225">
        <f>IF(入力!M47="","",入力!M47)</f>
        <v>516040446</v>
      </c>
      <c r="N47" s="225" t="str">
        <f>IF(入力!N47="","",入力!N47)</f>
        <v/>
      </c>
      <c r="O47" s="225" t="str">
        <f>IF(入力!O47="","",入力!O47)</f>
        <v/>
      </c>
    </row>
    <row r="48" spans="1:15" ht="15" customHeight="1">
      <c r="A48" s="225"/>
      <c r="B48" s="225"/>
      <c r="C48" s="236"/>
      <c r="D48" s="237"/>
      <c r="E48" s="237"/>
      <c r="F48" s="237"/>
      <c r="G48" s="225"/>
      <c r="H48" s="225"/>
      <c r="I48" s="225"/>
      <c r="J48" s="225"/>
      <c r="K48" s="225"/>
      <c r="L48" s="225"/>
      <c r="M48" s="225"/>
      <c r="N48" s="225"/>
      <c r="O48" s="225"/>
    </row>
    <row r="49" spans="1:15" ht="15" customHeight="1">
      <c r="A49" s="225">
        <v>13</v>
      </c>
      <c r="B49" s="225">
        <f>IF(入力!B49="","",入力!B49)</f>
        <v>13</v>
      </c>
      <c r="C49" s="234" t="str">
        <f>IF(入力!C50="","",入力!C50&amp;"　"&amp;入力!E50)</f>
        <v>小松　もも花</v>
      </c>
      <c r="D49" s="235"/>
      <c r="E49" s="235"/>
      <c r="F49" s="235"/>
      <c r="G49" s="225">
        <f>IF(入力!G49="","",入力!G49)</f>
        <v>4</v>
      </c>
      <c r="H49" s="225" t="str">
        <f>IF(入力!H49="","",入力!H49)</f>
        <v/>
      </c>
      <c r="I49" s="225" t="str">
        <f>IF(入力!I49="","",入力!I49)</f>
        <v>八千代市立八千代台西小学校</v>
      </c>
      <c r="J49" s="225" t="str">
        <f>IF(入力!J49="","",入力!J49)</f>
        <v/>
      </c>
      <c r="K49" s="225" t="str">
        <f>IF(入力!K49="","",入力!K49)</f>
        <v/>
      </c>
      <c r="L49" s="225" t="str">
        <f>IF(入力!L49="","",入力!L49)</f>
        <v/>
      </c>
      <c r="M49" s="225">
        <f>IF(入力!M49="","",入力!M49)</f>
        <v>515553480</v>
      </c>
      <c r="N49" s="225" t="str">
        <f>IF(入力!N49="","",入力!N49)</f>
        <v/>
      </c>
      <c r="O49" s="225" t="str">
        <f>IF(入力!O49="","",入力!O49)</f>
        <v/>
      </c>
    </row>
    <row r="50" spans="1:15" ht="15" customHeight="1">
      <c r="A50" s="225"/>
      <c r="B50" s="225"/>
      <c r="C50" s="236"/>
      <c r="D50" s="237"/>
      <c r="E50" s="237"/>
      <c r="F50" s="237"/>
      <c r="G50" s="225"/>
      <c r="H50" s="225"/>
      <c r="I50" s="225"/>
      <c r="J50" s="225"/>
      <c r="K50" s="225"/>
      <c r="L50" s="225"/>
      <c r="M50" s="225"/>
      <c r="N50" s="225"/>
      <c r="O50" s="225"/>
    </row>
    <row r="51" spans="1:15" ht="15" customHeight="1">
      <c r="A51" s="225">
        <v>14</v>
      </c>
      <c r="B51" s="225">
        <f>IF(入力!B51="","",入力!B51)</f>
        <v>14</v>
      </c>
      <c r="C51" s="234" t="str">
        <f>IF(入力!C52="","",入力!C52&amp;"　"&amp;入力!E52)</f>
        <v>黒木　美優莉</v>
      </c>
      <c r="D51" s="235"/>
      <c r="E51" s="235"/>
      <c r="F51" s="235"/>
      <c r="G51" s="225">
        <f>IF(入力!G51="","",入力!G51)</f>
        <v>4</v>
      </c>
      <c r="H51" s="225" t="str">
        <f>IF(入力!H51="","",入力!H51)</f>
        <v/>
      </c>
      <c r="I51" s="225" t="str">
        <f>IF(入力!I51="","",入力!I51)</f>
        <v>八千代市立八千代台西小学校</v>
      </c>
      <c r="J51" s="225" t="str">
        <f>IF(入力!J51="","",入力!J51)</f>
        <v/>
      </c>
      <c r="K51" s="225" t="str">
        <f>IF(入力!K51="","",入力!K51)</f>
        <v/>
      </c>
      <c r="L51" s="225" t="str">
        <f>IF(入力!L51="","",入力!L51)</f>
        <v/>
      </c>
      <c r="M51" s="225">
        <f>IF(入力!M51="","",入力!M51)</f>
        <v>515553473</v>
      </c>
      <c r="N51" s="225" t="str">
        <f>IF(入力!N51="","",入力!N51)</f>
        <v/>
      </c>
      <c r="O51" s="225" t="str">
        <f>IF(入力!O51="","",入力!O51)</f>
        <v/>
      </c>
    </row>
    <row r="52" spans="1:15" ht="15.75" customHeight="1">
      <c r="A52" s="225"/>
      <c r="B52" s="225"/>
      <c r="C52" s="236"/>
      <c r="D52" s="237"/>
      <c r="E52" s="237"/>
      <c r="F52" s="237"/>
      <c r="G52" s="225"/>
      <c r="H52" s="225"/>
      <c r="I52" s="225"/>
      <c r="J52" s="225"/>
      <c r="K52" s="225"/>
      <c r="L52" s="225"/>
      <c r="M52" s="225"/>
      <c r="N52" s="225"/>
      <c r="O52" s="225"/>
    </row>
    <row r="53" spans="1:15">
      <c r="A53" s="225"/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</row>
    <row r="54" spans="1:15">
      <c r="A54" s="225"/>
      <c r="B54" s="225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</row>
  </sheetData>
  <sheetProtection sheet="1"/>
  <mergeCells count="129"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</mergeCells>
  <phoneticPr fontId="37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01" t="s">
        <v>208</v>
      </c>
      <c r="B1" s="401"/>
      <c r="D1" s="22" t="s">
        <v>209</v>
      </c>
      <c r="E1" s="23" t="s">
        <v>210</v>
      </c>
      <c r="F1" s="24" t="s">
        <v>211</v>
      </c>
      <c r="G1" s="22" t="s">
        <v>209</v>
      </c>
      <c r="H1" s="23" t="s">
        <v>212</v>
      </c>
      <c r="I1" s="24" t="s">
        <v>213</v>
      </c>
      <c r="J1" s="22" t="s">
        <v>209</v>
      </c>
      <c r="K1" s="23" t="s">
        <v>212</v>
      </c>
      <c r="L1" s="24" t="s">
        <v>213</v>
      </c>
      <c r="M1" s="22" t="s">
        <v>209</v>
      </c>
      <c r="N1" s="23" t="s">
        <v>212</v>
      </c>
      <c r="O1" s="24" t="s">
        <v>213</v>
      </c>
      <c r="P1" s="22" t="s">
        <v>209</v>
      </c>
      <c r="Q1" s="23" t="s">
        <v>212</v>
      </c>
      <c r="R1" s="24" t="s">
        <v>213</v>
      </c>
      <c r="S1" s="22" t="s">
        <v>209</v>
      </c>
      <c r="T1" s="23" t="s">
        <v>212</v>
      </c>
      <c r="U1" s="24" t="s">
        <v>213</v>
      </c>
      <c r="V1" s="22" t="s">
        <v>209</v>
      </c>
      <c r="W1" s="23" t="s">
        <v>212</v>
      </c>
      <c r="X1" s="24" t="s">
        <v>213</v>
      </c>
      <c r="Y1" s="22" t="s">
        <v>209</v>
      </c>
      <c r="Z1" s="23" t="s">
        <v>212</v>
      </c>
      <c r="AA1" s="24" t="s">
        <v>213</v>
      </c>
      <c r="AB1" s="22" t="s">
        <v>209</v>
      </c>
      <c r="AC1" s="23" t="s">
        <v>212</v>
      </c>
      <c r="AD1" s="24" t="s">
        <v>213</v>
      </c>
      <c r="AE1" s="22" t="s">
        <v>209</v>
      </c>
      <c r="AF1" s="23" t="s">
        <v>212</v>
      </c>
      <c r="AG1" s="24" t="s">
        <v>213</v>
      </c>
      <c r="AH1" s="22" t="s">
        <v>209</v>
      </c>
      <c r="AI1" s="23" t="s">
        <v>212</v>
      </c>
      <c r="AJ1" s="24" t="s">
        <v>213</v>
      </c>
    </row>
    <row r="2" spans="1:41">
      <c r="A2" s="401"/>
      <c r="B2" s="401"/>
      <c r="C2" s="25"/>
      <c r="D2" s="26">
        <v>1</v>
      </c>
      <c r="E2" s="27" t="s">
        <v>214</v>
      </c>
      <c r="F2" s="28">
        <v>42443</v>
      </c>
      <c r="G2" s="26">
        <v>1.01</v>
      </c>
      <c r="H2" s="27" t="s">
        <v>214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391" t="s">
        <v>215</v>
      </c>
      <c r="B4" s="392"/>
      <c r="C4" s="392"/>
      <c r="D4" s="392"/>
      <c r="E4" s="392"/>
      <c r="F4" s="392"/>
      <c r="G4" s="393"/>
      <c r="H4" s="23" t="s">
        <v>216</v>
      </c>
      <c r="I4" s="23" t="s">
        <v>80</v>
      </c>
      <c r="J4" s="394" t="s">
        <v>217</v>
      </c>
      <c r="K4" s="392"/>
      <c r="L4" s="392"/>
      <c r="M4" s="392"/>
      <c r="N4" s="392"/>
      <c r="O4" s="392"/>
      <c r="P4" s="392"/>
      <c r="Q4" s="393"/>
    </row>
    <row r="5" spans="1:41" ht="72" customHeight="1">
      <c r="A5" s="395"/>
      <c r="B5" s="396"/>
      <c r="C5" s="396"/>
      <c r="D5" s="396"/>
      <c r="E5" s="396"/>
      <c r="F5" s="396"/>
      <c r="G5" s="397"/>
      <c r="H5" s="27" t="str">
        <f>IF(入力!J3="","",入力!J3)</f>
        <v>女子</v>
      </c>
      <c r="I5" s="27">
        <f>入力!Y25</f>
        <v>16</v>
      </c>
      <c r="J5" s="398" t="str">
        <f>IF(入力!A55="","",入力!A55)</f>
        <v>6年生にとって最後の夏を終え、キャプテン大木、副キャプテン佐藤、そして松崎、菅野の集大成となる県大会に挑む。新加入の川畑、石井にとっては初めての県大会となる。チームワークと全員バレーで目の前の一戦に全力尽くして勝利をつかめ！！</v>
      </c>
      <c r="K5" s="399"/>
      <c r="L5" s="399"/>
      <c r="M5" s="399"/>
      <c r="N5" s="399"/>
      <c r="O5" s="399"/>
      <c r="P5" s="399"/>
      <c r="Q5" s="400"/>
    </row>
    <row r="6" spans="1:41">
      <c r="A6" s="22" t="s">
        <v>218</v>
      </c>
      <c r="B6" s="23" t="s">
        <v>9</v>
      </c>
      <c r="C6" s="23" t="s">
        <v>219</v>
      </c>
      <c r="D6" s="23" t="s">
        <v>220</v>
      </c>
      <c r="E6" s="23" t="s">
        <v>216</v>
      </c>
      <c r="F6" s="23" t="s">
        <v>221</v>
      </c>
      <c r="G6" s="23" t="s">
        <v>222</v>
      </c>
      <c r="H6" s="23" t="s">
        <v>172</v>
      </c>
      <c r="I6" s="23" t="s">
        <v>223</v>
      </c>
      <c r="J6" s="23" t="s">
        <v>224</v>
      </c>
      <c r="K6" s="23" t="s">
        <v>225</v>
      </c>
      <c r="L6" s="23" t="s">
        <v>226</v>
      </c>
      <c r="M6" s="23" t="s">
        <v>227</v>
      </c>
      <c r="N6" s="23" t="s">
        <v>228</v>
      </c>
      <c r="O6" s="23" t="s">
        <v>229</v>
      </c>
      <c r="P6" s="23" t="s">
        <v>230</v>
      </c>
      <c r="Q6" s="23" t="s">
        <v>231</v>
      </c>
      <c r="R6" s="23" t="s">
        <v>232</v>
      </c>
      <c r="S6" s="23" t="s">
        <v>233</v>
      </c>
      <c r="T6" s="23" t="s">
        <v>234</v>
      </c>
      <c r="U6" s="23" t="s">
        <v>235</v>
      </c>
      <c r="V6" s="23" t="s">
        <v>235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21009</v>
      </c>
      <c r="B7" s="31" t="str">
        <f>IF(入力!C3="","",入力!C3)</f>
        <v>八千代台VBC</v>
      </c>
      <c r="C7" s="31" t="str">
        <f>IF(入力!C2="","",入力!C2)</f>
        <v>ヤチヨダイ　バレーボールクラブ</v>
      </c>
      <c r="D7" s="31" t="str">
        <f>IF(入力!AE3="","",入力!AE3)</f>
        <v>北西支部</v>
      </c>
      <c r="E7" s="31" t="str">
        <f>IF(入力!J3="","",入力!J3)</f>
        <v>女子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43006178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236</v>
      </c>
      <c r="B15" s="23" t="s">
        <v>237</v>
      </c>
      <c r="C15" s="23" t="s">
        <v>238</v>
      </c>
      <c r="D15" s="23" t="s">
        <v>239</v>
      </c>
      <c r="E15" s="23" t="s">
        <v>240</v>
      </c>
      <c r="F15" s="23" t="s">
        <v>241</v>
      </c>
      <c r="G15" s="23" t="s">
        <v>242</v>
      </c>
      <c r="H15" s="23" t="s">
        <v>243</v>
      </c>
      <c r="I15" s="23" t="s">
        <v>244</v>
      </c>
      <c r="J15" s="23" t="s">
        <v>245</v>
      </c>
      <c r="K15" s="23" t="s">
        <v>246</v>
      </c>
      <c r="L15" s="23" t="s">
        <v>33</v>
      </c>
      <c r="M15" s="23" t="s">
        <v>247</v>
      </c>
      <c r="N15" s="23" t="s">
        <v>248</v>
      </c>
      <c r="O15" s="23" t="s">
        <v>249</v>
      </c>
      <c r="P15" s="23" t="s">
        <v>250</v>
      </c>
      <c r="Q15" s="23" t="s">
        <v>251</v>
      </c>
      <c r="R15" s="23" t="s">
        <v>221</v>
      </c>
      <c r="S15" s="23" t="s">
        <v>222</v>
      </c>
      <c r="T15" s="23" t="s">
        <v>68</v>
      </c>
      <c r="U15" s="23" t="s">
        <v>252</v>
      </c>
      <c r="V15" s="23" t="s">
        <v>253</v>
      </c>
      <c r="W15" s="23" t="s">
        <v>254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57">
        <v>1</v>
      </c>
      <c r="B16" s="56" t="s">
        <v>25</v>
      </c>
      <c r="C16" s="31" t="str">
        <f>IF(入力!C8="","",入力!C8)</f>
        <v>会田</v>
      </c>
      <c r="D16" s="31" t="str">
        <f>IF(入力!E8="","",入力!E8)</f>
        <v>智美</v>
      </c>
      <c r="E16" s="31" t="str">
        <f>IF(入力!C7="","",入力!C7)</f>
        <v>アイダ</v>
      </c>
      <c r="F16" s="31" t="str">
        <f>IF(入力!E7="","",入力!E7)</f>
        <v>サトミ</v>
      </c>
      <c r="G16" s="31">
        <f>IF(入力!G7="","",入力!G7)</f>
        <v>507374491</v>
      </c>
      <c r="H16" s="31">
        <f>IF(入力!J7="","",入力!J7)</f>
        <v>18472</v>
      </c>
      <c r="I16" s="31" t="str">
        <f>IF(入力!M7="","",入力!M7)</f>
        <v/>
      </c>
      <c r="J16" s="31"/>
      <c r="K16" s="31"/>
      <c r="L16" s="31">
        <f>IF(入力!AT7="","",入力!AT7)</f>
        <v>51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0031</v>
      </c>
      <c r="T16" s="31" t="str">
        <f>IF(入力!P8="","",入力!P8)</f>
        <v>千葉県八千代市八千代台北9-12-6</v>
      </c>
      <c r="U16" s="31" t="str">
        <f>IF(入力!AL7="","",入力!AL7)</f>
        <v>090</v>
      </c>
      <c r="V16" s="31" t="str">
        <f>IF(入力!AK8="","",入力!AK8)</f>
        <v>5527</v>
      </c>
      <c r="W16" s="31" t="str">
        <f>IF(入力!AP8="","",入力!AP8)</f>
        <v>3208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57">
        <v>2</v>
      </c>
      <c r="B17" s="56" t="s">
        <v>255</v>
      </c>
      <c r="C17" s="31" t="str">
        <f>IF(入力!C10="","",入力!C10)</f>
        <v>松崎</v>
      </c>
      <c r="D17" s="31" t="str">
        <f>IF(入力!E10="","",入力!E10)</f>
        <v>智幸</v>
      </c>
      <c r="E17" s="31" t="str">
        <f>IF(入力!C9="","",入力!C9)</f>
        <v>マツザキ</v>
      </c>
      <c r="F17" s="31" t="str">
        <f>IF(入力!E9="","",入力!E9)</f>
        <v>トモユキ</v>
      </c>
      <c r="G17" s="31">
        <f>IF(入力!G9="","",入力!G9)</f>
        <v>513652779</v>
      </c>
      <c r="H17" s="31" t="str">
        <f>IF(入力!J9="","",入力!J9)</f>
        <v/>
      </c>
      <c r="I17" s="31" t="str">
        <f>IF(入力!M9="","",入力!M9)</f>
        <v/>
      </c>
      <c r="J17" s="31"/>
      <c r="K17" s="31"/>
      <c r="L17" s="31">
        <f>IF(入力!AT9="","",入力!AT9)</f>
        <v>41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0031</v>
      </c>
      <c r="T17" s="31" t="str">
        <f>IF(入力!P10="","",入力!P10)</f>
        <v>千葉県八千代市八千代台北9-13-13</v>
      </c>
      <c r="U17" s="31" t="str">
        <f>IF(入力!AL9="","",入力!AL9)</f>
        <v>047</v>
      </c>
      <c r="V17" s="31" t="str">
        <f>IF(入力!AK10="","",入力!AK10)</f>
        <v>409</v>
      </c>
      <c r="W17" s="31" t="str">
        <f>IF(入力!AP10="","",入力!AP10)</f>
        <v>7122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57">
        <v>3</v>
      </c>
      <c r="B18" s="56" t="s">
        <v>256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57">
        <v>4</v>
      </c>
      <c r="B19" s="56" t="s">
        <v>257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57">
        <v>5</v>
      </c>
      <c r="B20" s="56" t="s">
        <v>57</v>
      </c>
      <c r="C20" s="31" t="str">
        <f>IF(入力!C12="","",入力!C12)</f>
        <v>松山</v>
      </c>
      <c r="D20" s="31" t="str">
        <f>IF(入力!E12="","",入力!E12)</f>
        <v>弥生</v>
      </c>
      <c r="E20" s="31" t="str">
        <f>IF(入力!C11="","",入力!C11)</f>
        <v>マツヤマ</v>
      </c>
      <c r="F20" s="31" t="str">
        <f>IF(入力!E11="","",入力!E11)</f>
        <v>ヤヨイ</v>
      </c>
      <c r="G20" s="31">
        <f>IF(入力!G11="","",入力!G11)</f>
        <v>509569210</v>
      </c>
      <c r="H20" s="31" t="str">
        <f>IF(入力!J11="","",入力!J11)</f>
        <v/>
      </c>
      <c r="I20" s="31" t="str">
        <f>IF(入力!M11="","",入力!M11)</f>
        <v/>
      </c>
      <c r="J20" s="31"/>
      <c r="K20" s="31"/>
      <c r="L20" s="31">
        <f>IF(入力!AT11="","",入力!AT11)</f>
        <v>54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0031</v>
      </c>
      <c r="T20" s="31" t="str">
        <f>IF(入力!P12="","",入力!P12)</f>
        <v>千葉県八千代市八千代台東5-17-10</v>
      </c>
      <c r="U20" s="31" t="str">
        <f>IF(入力!AL11="","",入力!AL11)</f>
        <v>047</v>
      </c>
      <c r="V20" s="31" t="str">
        <f>IF(入力!AK12="","",入力!AK12)</f>
        <v>486</v>
      </c>
      <c r="W20" s="31" t="str">
        <f>IF(入力!AP12="","",入力!AP12)</f>
        <v>4270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57">
        <v>6</v>
      </c>
      <c r="B21" s="56" t="s">
        <v>258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57">
        <v>7</v>
      </c>
      <c r="B22" s="56" t="s">
        <v>259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51</v>
      </c>
      <c r="M22" s="31"/>
      <c r="N22" s="31">
        <f>IF(入力!C21="","",入力!C21)</f>
        <v>90</v>
      </c>
      <c r="O22" s="31">
        <f>IF(入力!E21="","",入力!E21)</f>
        <v>5527</v>
      </c>
      <c r="P22" s="31">
        <f>IF(入力!G21="","",入力!G21)</f>
        <v>3208</v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千葉県八千代市八千代台北9-12-6</v>
      </c>
      <c r="U22" s="31" t="str">
        <f>IF(入力!AL15="","",入力!AL15)</f>
        <v>047</v>
      </c>
      <c r="V22" s="31" t="str">
        <f>IF(入力!AK16="","",入力!AK16)</f>
        <v>486</v>
      </c>
      <c r="W22" s="31" t="str">
        <f>IF(入力!AP16="","",入力!AP16)</f>
        <v>6775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57">
        <v>8</v>
      </c>
      <c r="B23" s="56" t="s">
        <v>65</v>
      </c>
      <c r="C23" s="31" t="str">
        <f>IF(入力!$C$14="","",入力!$C$14)</f>
        <v>会田</v>
      </c>
      <c r="D23" s="31" t="str">
        <f>IF(入力!$E$14="","",入力!$E$14)</f>
        <v>智美</v>
      </c>
      <c r="E23" s="31" t="str">
        <f>IF(入力!$C$13="","",入力!$C$13)</f>
        <v>アイダ</v>
      </c>
      <c r="F23" s="31" t="str">
        <f>IF(入力!$E$13="","",入力!$E$13)</f>
        <v>サトミ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57">
        <v>9</v>
      </c>
      <c r="B24" s="56" t="s">
        <v>98</v>
      </c>
      <c r="C24" s="56" t="str">
        <f>VLOOKUP($B$51,$A$53:$F$352,3)</f>
        <v>大木</v>
      </c>
      <c r="D24" s="56" t="str">
        <f>VLOOKUP($B$51,$A$53:$F$352,4)</f>
        <v>徠愛</v>
      </c>
      <c r="E24" s="56" t="str">
        <f>VLOOKUP($B$51,$A$53:$F$352,5)</f>
        <v>オオキ</v>
      </c>
      <c r="F24" s="56" t="str">
        <f>VLOOKUP($B$51,$A$53:$F$352,6)</f>
        <v>ユキア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55" t="s">
        <v>260</v>
      </c>
      <c r="B51" s="37">
        <f>IF(入力!Y33="","",入力!Y33)</f>
        <v>1</v>
      </c>
    </row>
    <row r="52" spans="1:41">
      <c r="A52" s="38" t="s">
        <v>261</v>
      </c>
      <c r="B52" s="39" t="s">
        <v>71</v>
      </c>
      <c r="C52" s="23" t="s">
        <v>262</v>
      </c>
      <c r="D52" s="23" t="s">
        <v>263</v>
      </c>
      <c r="E52" s="23" t="s">
        <v>264</v>
      </c>
      <c r="F52" s="23" t="s">
        <v>265</v>
      </c>
      <c r="G52" s="23" t="s">
        <v>242</v>
      </c>
      <c r="H52" s="23" t="s">
        <v>75</v>
      </c>
      <c r="I52" s="23" t="s">
        <v>74</v>
      </c>
      <c r="J52" s="23" t="s">
        <v>266</v>
      </c>
      <c r="K52" s="23" t="s">
        <v>267</v>
      </c>
      <c r="L52" s="23" t="s">
        <v>268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 t="str">
        <f>IF(入力!B25="","",入力!B25)</f>
        <v>①</v>
      </c>
      <c r="C53" s="31" t="str">
        <f>IF(入力!C26="","",入力!C26)</f>
        <v>大木</v>
      </c>
      <c r="D53" s="31" t="str">
        <f>IF(入力!E26="","",入力!E26)</f>
        <v>徠愛</v>
      </c>
      <c r="E53" s="31" t="str">
        <f>IF(入力!C25="","",入力!C25)</f>
        <v>オオキ</v>
      </c>
      <c r="F53" s="31" t="str">
        <f>IF(入力!E25="","",入力!E25)</f>
        <v>ユキア</v>
      </c>
      <c r="G53" s="31">
        <f>IF(入力!M25="","",入力!M25)</f>
        <v>512399773</v>
      </c>
      <c r="H53" s="31" t="str">
        <f>IF(入力!I25="","",入力!I25)</f>
        <v>千葉市立作新小学校</v>
      </c>
      <c r="I53" s="31">
        <f>IF(入力!G25="","",入力!G25)</f>
        <v>6</v>
      </c>
      <c r="J53" s="31">
        <f>IF(入力!P25="","",入力!P25)</f>
        <v>155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佐藤</v>
      </c>
      <c r="D54" s="31" t="str">
        <f>IF(入力!E28="","",入力!E28)</f>
        <v>葵</v>
      </c>
      <c r="E54" s="31" t="str">
        <f>IF(入力!C27="","",入力!C27)</f>
        <v>サトウ</v>
      </c>
      <c r="F54" s="31" t="str">
        <f>IF(入力!E27="","",入力!E27)</f>
        <v>アオイ</v>
      </c>
      <c r="G54" s="31">
        <f>IF(入力!M27="","",入力!M27)</f>
        <v>512479511</v>
      </c>
      <c r="H54" s="31" t="str">
        <f>IF(入力!I27="","",入力!I27)</f>
        <v>千葉市立作新小学校</v>
      </c>
      <c r="I54" s="31">
        <f>IF(入力!G27="","",入力!G27)</f>
        <v>6</v>
      </c>
      <c r="J54" s="31">
        <f>IF(入力!P27="","",入力!P27)</f>
        <v>150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松崎</v>
      </c>
      <c r="D55" s="31" t="str">
        <f>IF(入力!E30="","",入力!E30)</f>
        <v>心春</v>
      </c>
      <c r="E55" s="31" t="str">
        <f>IF(入力!C29="","",入力!C29)</f>
        <v>マツザキ</v>
      </c>
      <c r="F55" s="31" t="str">
        <f>IF(入力!E29="","",入力!E29)</f>
        <v>コハル</v>
      </c>
      <c r="G55" s="31">
        <f>IF(入力!M29="","",入力!M29)</f>
        <v>512597948</v>
      </c>
      <c r="H55" s="31" t="str">
        <f>IF(入力!I29="","",入力!I29)</f>
        <v>八千代市立八千代台西小学校</v>
      </c>
      <c r="I55" s="31">
        <f>IF(入力!G29="","",入力!G29)</f>
        <v>6</v>
      </c>
      <c r="J55" s="31">
        <f>IF(入力!P29="","",入力!P29)</f>
        <v>150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菅野</v>
      </c>
      <c r="D56" s="31" t="str">
        <f>IF(入力!E32="","",入力!E32)</f>
        <v>萌</v>
      </c>
      <c r="E56" s="31" t="str">
        <f>IF(入力!C31="","",入力!C31)</f>
        <v>スガノ</v>
      </c>
      <c r="F56" s="31" t="str">
        <f>IF(入力!E31="","",入力!E31)</f>
        <v>モエ</v>
      </c>
      <c r="G56" s="31">
        <f>IF(入力!M31="","",入力!M31)</f>
        <v>514592226</v>
      </c>
      <c r="H56" s="31" t="str">
        <f>IF(入力!I31="","",入力!I31)</f>
        <v>八千代市立八千代台西小学校</v>
      </c>
      <c r="I56" s="31">
        <f>IF(入力!G31="","",入力!G31)</f>
        <v>6</v>
      </c>
      <c r="J56" s="31">
        <f>IF(入力!P31="","",入力!P31)</f>
        <v>160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川畑</v>
      </c>
      <c r="D57" s="31" t="str">
        <f>IF(入力!E34="","",入力!E34)</f>
        <v>愛実</v>
      </c>
      <c r="E57" s="31" t="str">
        <f>IF(入力!C33="","",入力!C33)</f>
        <v>カワバタ</v>
      </c>
      <c r="F57" s="31" t="str">
        <f>IF(入力!E33="","",入力!E33)</f>
        <v>マナミ</v>
      </c>
      <c r="G57" s="31">
        <f>IF(入力!M33="","",入力!M33)</f>
        <v>516658158</v>
      </c>
      <c r="H57" s="31" t="str">
        <f>IF(入力!I33="","",入力!I33)</f>
        <v>八千代市立西高津小学校</v>
      </c>
      <c r="I57" s="31">
        <f>IF(入力!G33="","",入力!G33)</f>
        <v>6</v>
      </c>
      <c r="J57" s="31">
        <f>IF(入力!P33="","",入力!P33)</f>
        <v>155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石井</v>
      </c>
      <c r="D58" s="31" t="str">
        <f>IF(入力!E36="","",入力!E36)</f>
        <v>桜子</v>
      </c>
      <c r="E58" s="31" t="str">
        <f>IF(入力!C35="","",入力!C35)</f>
        <v>イシイ</v>
      </c>
      <c r="F58" s="31" t="str">
        <f>IF(入力!E35="","",入力!E35)</f>
        <v>サクラコ</v>
      </c>
      <c r="G58" s="31">
        <f>IF(入力!M35="","",入力!M35)</f>
        <v>516658148</v>
      </c>
      <c r="H58" s="31" t="str">
        <f>IF(入力!I35="","",入力!I35)</f>
        <v>八千代市立八千代台小学校</v>
      </c>
      <c r="I58" s="31">
        <f>IF(入力!G35="","",入力!G35)</f>
        <v>6</v>
      </c>
      <c r="J58" s="31">
        <f>IF(入力!P35="","",入力!P35)</f>
        <v>158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遠藤</v>
      </c>
      <c r="D59" s="31" t="str">
        <f>IF(入力!E38="","",入力!E38)</f>
        <v>杏紗</v>
      </c>
      <c r="E59" s="31" t="str">
        <f>IF(入力!C37="","",入力!C37)</f>
        <v>エンドウ</v>
      </c>
      <c r="F59" s="31" t="str">
        <f>IF(入力!E37="","",入力!E37)</f>
        <v>アズサ</v>
      </c>
      <c r="G59" s="31">
        <f>IF(入力!M37="","",入力!M37)</f>
        <v>512597969</v>
      </c>
      <c r="H59" s="31" t="str">
        <f>IF(入力!I37="","",入力!I37)</f>
        <v>八千代市立萱田小学校</v>
      </c>
      <c r="I59" s="31">
        <f>IF(入力!G37="","",入力!G37)</f>
        <v>5</v>
      </c>
      <c r="J59" s="31">
        <f>IF(入力!P37="","",入力!P37)</f>
        <v>143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吉田</v>
      </c>
      <c r="D60" s="31" t="str">
        <f>IF(入力!E40="","",入力!E40)</f>
        <v>夏渚</v>
      </c>
      <c r="E60" s="31" t="str">
        <f>IF(入力!C39="","",入力!C39)</f>
        <v>ヨシダ</v>
      </c>
      <c r="F60" s="31" t="str">
        <f>IF(入力!E39="","",入力!E39)</f>
        <v>ナナ</v>
      </c>
      <c r="G60" s="31">
        <f>IF(入力!M39="","",入力!M39)</f>
        <v>514858716</v>
      </c>
      <c r="H60" s="31" t="str">
        <f>IF(入力!I39="","",入力!I39)</f>
        <v>八千代市立大和田西小学校</v>
      </c>
      <c r="I60" s="31">
        <f>IF(入力!G39="","",入力!G39)</f>
        <v>5</v>
      </c>
      <c r="J60" s="31">
        <f>IF(入力!P39="","",入力!P39)</f>
        <v>148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竹澤</v>
      </c>
      <c r="D61" s="31" t="str">
        <f>IF(入力!E42="","",入力!E42)</f>
        <v>沙希</v>
      </c>
      <c r="E61" s="31" t="str">
        <f>IF(入力!C41="","",入力!C41)</f>
        <v>タケザワ</v>
      </c>
      <c r="F61" s="31" t="str">
        <f>IF(入力!E41="","",入力!E41)</f>
        <v>サキ</v>
      </c>
      <c r="G61" s="31">
        <f>IF(入力!M41="","",入力!M41)</f>
        <v>515553466</v>
      </c>
      <c r="H61" s="31" t="str">
        <f>IF(入力!I41="","",入力!I41)</f>
        <v>八千代市立西高津小学校</v>
      </c>
      <c r="I61" s="31">
        <f>IF(入力!G41="","",入力!G41)</f>
        <v>5</v>
      </c>
      <c r="J61" s="31">
        <f>IF(入力!P41="","",入力!P41)</f>
        <v>152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高橋</v>
      </c>
      <c r="D62" s="31" t="str">
        <f>IF(入力!E44="","",入力!E44)</f>
        <v>香奈</v>
      </c>
      <c r="E62" s="31" t="str">
        <f>IF(入力!C43="","",入力!C43)</f>
        <v>タカハシ</v>
      </c>
      <c r="F62" s="31" t="str">
        <f>IF(入力!E43="","",入力!E43)</f>
        <v>カナ</v>
      </c>
      <c r="G62" s="31">
        <f>IF(入力!M43="","",入力!M43)</f>
        <v>514592238</v>
      </c>
      <c r="H62" s="31" t="str">
        <f>IF(入力!I43="","",入力!I43)</f>
        <v>八千代市立勝田台南小学校</v>
      </c>
      <c r="I62" s="31">
        <f>IF(入力!G43="","",入力!G43)</f>
        <v>4</v>
      </c>
      <c r="J62" s="31">
        <f>IF(入力!P43="","",入力!P43)</f>
        <v>148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>
        <f>IF(入力!B45="","",入力!B45)</f>
        <v>11</v>
      </c>
      <c r="C63" s="31" t="str">
        <f>IF(入力!C46="","",入力!C46)</f>
        <v>古川</v>
      </c>
      <c r="D63" s="31" t="str">
        <f>IF(入力!E46="","",入力!E46)</f>
        <v>あき</v>
      </c>
      <c r="E63" s="31" t="str">
        <f>IF(入力!C45="","",入力!C45)</f>
        <v>フルカワ</v>
      </c>
      <c r="F63" s="31" t="str">
        <f>IF(入力!E45="","",入力!E45)</f>
        <v>アキ</v>
      </c>
      <c r="G63" s="31">
        <f>IF(入力!M45="","",入力!M45)</f>
        <v>515553508</v>
      </c>
      <c r="H63" s="31" t="str">
        <f>IF(入力!I45="","",入力!I45)</f>
        <v>八千代市立大和田小学校</v>
      </c>
      <c r="I63" s="31">
        <f>IF(入力!G45="","",入力!G45)</f>
        <v>4</v>
      </c>
      <c r="J63" s="31">
        <f>IF(入力!P45="","",入力!P45)</f>
        <v>140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>
        <f>IF(入力!B47="","",入力!B47)</f>
        <v>12</v>
      </c>
      <c r="C64" s="31" t="str">
        <f>IF(入力!C48="","",入力!C48)</f>
        <v>石田</v>
      </c>
      <c r="D64" s="31" t="str">
        <f>IF(入力!E48="","",入力!E48)</f>
        <v>茉央奈</v>
      </c>
      <c r="E64" s="31" t="str">
        <f>IF(入力!C47="","",入力!C47)</f>
        <v>イシダ</v>
      </c>
      <c r="F64" s="31" t="str">
        <f>IF(入力!E47="","",入力!E47)</f>
        <v>マオナ</v>
      </c>
      <c r="G64" s="31">
        <f>IF(入力!M47="","",入力!M47)</f>
        <v>516040446</v>
      </c>
      <c r="H64" s="31" t="str">
        <f>IF(入力!I47="","",入力!I47)</f>
        <v>八千代市立大和田小学校</v>
      </c>
      <c r="I64" s="31">
        <f>IF(入力!G47="","",入力!G47)</f>
        <v>4</v>
      </c>
      <c r="J64" s="31">
        <f>IF(入力!P47="","",入力!P47)</f>
        <v>142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>
        <f>IF(入力!B49="","",入力!B49)</f>
        <v>13</v>
      </c>
      <c r="C65" s="31" t="str">
        <f>IF(入力!C50="","",入力!C50)</f>
        <v>小松</v>
      </c>
      <c r="D65" s="31" t="str">
        <f>IF(入力!E50="","",入力!E50)</f>
        <v>もも花</v>
      </c>
      <c r="E65" s="31" t="str">
        <f>IF(入力!C49="","",入力!C49)</f>
        <v>コマツ</v>
      </c>
      <c r="F65" s="31" t="str">
        <f>IF(入力!E49="","",入力!E49)</f>
        <v>モモカ</v>
      </c>
      <c r="G65" s="31">
        <f>IF(入力!M49="","",入力!M49)</f>
        <v>515553480</v>
      </c>
      <c r="H65" s="31" t="str">
        <f>IF(入力!I49="","",入力!I49)</f>
        <v>八千代市立八千代台西小学校</v>
      </c>
      <c r="I65" s="31">
        <f>IF(入力!G49="","",入力!G49)</f>
        <v>4</v>
      </c>
      <c r="J65" s="31">
        <f>IF(入力!P49="","",入力!P49)</f>
        <v>140</v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>
        <f>IF(入力!B51="","",入力!B51)</f>
        <v>14</v>
      </c>
      <c r="C66" s="31" t="str">
        <f>IF(入力!C52="","",入力!C52)</f>
        <v>黒木</v>
      </c>
      <c r="D66" s="31" t="str">
        <f>IF(入力!E52="","",入力!E52)</f>
        <v>美優莉</v>
      </c>
      <c r="E66" s="31" t="str">
        <f>IF(入力!C51="","",入力!C51)</f>
        <v>クロキ</v>
      </c>
      <c r="F66" s="31" t="str">
        <f>IF(入力!E51="","",入力!E51)</f>
        <v>ミユリ</v>
      </c>
      <c r="G66" s="31">
        <f>IF(入力!M51="","",入力!M51)</f>
        <v>515553473</v>
      </c>
      <c r="H66" s="31" t="str">
        <f>IF(入力!I51="","",入力!I51)</f>
        <v>八千代市立八千代台西小学校</v>
      </c>
      <c r="I66" s="31">
        <f>IF(入力!G51="","",入力!G51)</f>
        <v>4</v>
      </c>
      <c r="J66" s="31">
        <f>IF(入力!P51="","",入力!P51)</f>
        <v>140</v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37"/>
  <pageMargins left="0.69861111111111107" right="0.69861111111111107" top="0.75" bottom="0.75" header="0.3" footer="0.3"/>
  <pageSetup paperSize="9" firstPageNumber="4294963191" orientation="portrait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Miki</cp:lastModifiedBy>
  <cp:revision/>
  <cp:lastPrinted>1899-12-30T00:00:00Z</cp:lastPrinted>
  <dcterms:created xsi:type="dcterms:W3CDTF">2014-04-05T09:56:00Z</dcterms:created>
  <dcterms:modified xsi:type="dcterms:W3CDTF">2017-09-25T11:08:09Z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