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俊樹\千葉県小学生連盟\2017年用\ﾌﾟﾛｸﾞﾗﾑ\新人大会\依頼\八千代台女子\"/>
    </mc:Choice>
  </mc:AlternateContent>
  <workbookProtection lockStructure="1"/>
  <bookViews>
    <workbookView xWindow="0" yWindow="0" windowWidth="20715" windowHeight="871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17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4" s="1"/>
  <c r="C19" i="1"/>
  <c r="C19" i="5" s="1"/>
  <c r="V55" i="1"/>
  <c r="F24" i="6" l="1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C24" i="6"/>
  <c r="C19" i="2"/>
  <c r="C17" i="2"/>
  <c r="C19" i="4"/>
  <c r="E24" i="6"/>
  <c r="D24" i="6"/>
</calcChain>
</file>

<file path=xl/sharedStrings.xml><?xml version="1.0" encoding="utf-8"?>
<sst xmlns="http://schemas.openxmlformats.org/spreadsheetml/2006/main" count="442" uniqueCount="271">
  <si>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</si>
  <si>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</si>
  <si>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　バレーボールクラブ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</si>
  <si>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</si>
  <si>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</si>
  <si>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</si>
  <si>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</si>
  <si>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</si>
  <si>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</si>
  <si>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</si>
  <si>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</si>
  <si>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</si>
  <si>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</si>
  <si>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</si>
  <si>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</si>
  <si>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</si>
  <si>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</si>
  <si>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</si>
  <si>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</si>
  <si>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</si>
  <si>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</si>
  <si>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</si>
  <si>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</si>
  <si>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</si>
  <si>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</si>
  <si>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</si>
  <si>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</si>
  <si>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</si>
  <si>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</si>
  <si>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9"/>
        <color indexed="8"/>
        <rFont val="Calibri"/>
      </rPr>
      <t>No.</t>
    </r>
  </si>
  <si>
    <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</si>
  <si>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</si>
  <si>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</si>
  <si>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</si>
  <si>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</si>
  <si>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</si>
  <si>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</si>
  <si>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</si>
  <si>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</si>
  <si>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</si>
  <si>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</si>
  <si>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</si>
  <si>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</si>
  <si>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</si>
  <si>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</si>
  <si>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千葉県八千代市八千代台北9-12-6</t>
  </si>
  <si>
    <t>5527</t>
  </si>
  <si>
    <t>3208</t>
  </si>
  <si>
    <t>コーチ</t>
  </si>
  <si>
    <t>マツザキ</t>
  </si>
  <si>
    <t>トモユキ</t>
  </si>
  <si>
    <t>047</t>
  </si>
  <si>
    <t>松崎</t>
  </si>
  <si>
    <t>智幸</t>
  </si>
  <si>
    <t>千葉県八千代市八千代台北9-13-13</t>
  </si>
  <si>
    <t>409</t>
  </si>
  <si>
    <t>7122</t>
  </si>
  <si>
    <t>マネージャー</t>
  </si>
  <si>
    <t>マツヤマ</t>
  </si>
  <si>
    <t>ヤヨイ</t>
  </si>
  <si>
    <t>松山</t>
  </si>
  <si>
    <t>弥生</t>
  </si>
  <si>
    <t>千葉県八千代市八千代台東5-17-10</t>
  </si>
  <si>
    <t>486</t>
  </si>
  <si>
    <t>4270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</si>
  <si>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</si>
  <si>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</si>
  <si>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6775</t>
  </si>
  <si>
    <t>住所</t>
  </si>
  <si>
    <t>携帯電話番号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</si>
  <si>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</si>
  <si>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</si>
  <si>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</si>
  <si>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</si>
  <si>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</si>
  <si>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</si>
  <si>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</si>
  <si>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</si>
  <si>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</si>
  <si>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</si>
  <si>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</si>
  <si>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</si>
  <si>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エンドウ</t>
  </si>
  <si>
    <t>アズサ</t>
  </si>
  <si>
    <t>八千代市立萱田小学校</t>
  </si>
  <si>
    <t>遠藤</t>
  </si>
  <si>
    <t>杏紗</t>
  </si>
  <si>
    <t>ヨシダ</t>
  </si>
  <si>
    <t>ナナ</t>
  </si>
  <si>
    <t>八千代市立大和田西小学校</t>
  </si>
  <si>
    <t>吉田</t>
  </si>
  <si>
    <t>夏渚</t>
  </si>
  <si>
    <t>タケザワ</t>
  </si>
  <si>
    <t>サキ</t>
  </si>
  <si>
    <t>八千代市立西高津小学校</t>
  </si>
  <si>
    <t>竹澤</t>
  </si>
  <si>
    <t>沙希</t>
  </si>
  <si>
    <t>タカハシ</t>
  </si>
  <si>
    <t>カナ</t>
  </si>
  <si>
    <t>八千代市立勝田台南小学校</t>
  </si>
  <si>
    <t>高橋</t>
  </si>
  <si>
    <t>香奈</t>
  </si>
  <si>
    <t>キャプテン</t>
  </si>
  <si>
    <t>フルカワ</t>
  </si>
  <si>
    <t>アキ</t>
  </si>
  <si>
    <t>八千代市立大和田小学校</t>
  </si>
  <si>
    <t>古川</t>
  </si>
  <si>
    <t>あき</t>
  </si>
  <si>
    <t>イシダ</t>
  </si>
  <si>
    <t>マオナ</t>
  </si>
  <si>
    <t>石田</t>
  </si>
  <si>
    <t>茉央奈</t>
  </si>
  <si>
    <t>コマツ</t>
  </si>
  <si>
    <t>モモカ</t>
  </si>
  <si>
    <t>八千代市立八千代台西小学校</t>
  </si>
  <si>
    <t>小松</t>
  </si>
  <si>
    <t>もも花</t>
  </si>
  <si>
    <t>クロキ</t>
  </si>
  <si>
    <t>ミユリ</t>
  </si>
  <si>
    <t>黒木</t>
  </si>
  <si>
    <t>美優莉</t>
  </si>
  <si>
    <t>ハヤシ</t>
  </si>
  <si>
    <t>サラサ</t>
  </si>
  <si>
    <t>林</t>
  </si>
  <si>
    <t>更紗</t>
  </si>
  <si>
    <t>ナカノ</t>
  </si>
  <si>
    <t>カユウ</t>
  </si>
  <si>
    <t>八千代市立高津小学校</t>
  </si>
  <si>
    <t>中野</t>
  </si>
  <si>
    <t>香優</t>
  </si>
  <si>
    <t>ユイナ</t>
  </si>
  <si>
    <t>唯衣奈</t>
  </si>
  <si>
    <t>ハヤカワ</t>
  </si>
  <si>
    <t>リン</t>
  </si>
  <si>
    <t>早川</t>
  </si>
  <si>
    <t>凛</t>
  </si>
  <si>
    <t>アイカワ</t>
  </si>
  <si>
    <t>セイナ</t>
  </si>
  <si>
    <t>八千代市立南高津小学校</t>
  </si>
  <si>
    <t>相川</t>
  </si>
  <si>
    <t>星絆</t>
  </si>
  <si>
    <t>ノムラ</t>
  </si>
  <si>
    <t>ナナミ</t>
  </si>
  <si>
    <t>八千代市立八千代台小学校</t>
  </si>
  <si>
    <t>野村</t>
  </si>
  <si>
    <t>奈南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</si>
  <si>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</si>
  <si>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</si>
  <si>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３人の５年生が新チームを牽引する！小柄だがベテランで安定感の遠藤を中心に、オールマイティーで努力家の吉田、長身で下級生の面倒見ナンバーワンの竹澤がゲームの鍵を握る。９人の４年生と２人の２年生と心ひとつにして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</si>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</sst>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53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0"/>
      <color indexed="8"/>
      <name val="ＪＳＰ明朝"/>
      <charset val="128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11"/>
      <color indexed="8"/>
      <name val="ＪＳＰ明朝"/>
      <charset val="128"/>
    </font>
    <font>
      <sz val="10"/>
      <color indexed="8"/>
      <name val="ＪＳＰ明朝"/>
      <charset val="128"/>
    </font>
    <font>
      <sz val="8"/>
      <color indexed="8"/>
      <name val="ＭＳ Ｐゴシック"/>
      <charset val="128"/>
    </font>
    <font>
      <sz val="16"/>
      <color indexed="8"/>
      <name val="Calibri"/>
    </font>
    <font>
      <sz val="11"/>
      <color indexed="8"/>
      <name val="Calibri"/>
    </font>
    <font>
      <sz val="8"/>
      <color indexed="8"/>
      <name val="Calibri"/>
    </font>
    <font>
      <sz val="9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1"/>
      <color indexed="8"/>
      <name val="ＭＳ ゴシック"/>
      <charset val="128"/>
    </font>
    <font>
      <sz val="16"/>
      <color indexed="8"/>
      <name val="ＭＳ ゴシック"/>
      <charset val="128"/>
    </font>
    <font>
      <sz val="11"/>
      <color indexed="8"/>
      <name val="ＭＳ Ｐゴシック"/>
      <charset val="128"/>
    </font>
    <font>
      <sz val="11"/>
      <color indexed="8"/>
      <name val="ＭＳ ゴシック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462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18" fillId="0" borderId="1" xfId="0" applyNumberFormat="1" applyFont="1" applyFill="1" applyBorder="1" applyAlignment="1" applyProtection="1">
      <alignment vertical="center"/>
    </xf>
    <xf numFmtId="0" fontId="18" fillId="0" borderId="2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1" fillId="0" borderId="3" xfId="0" applyNumberFormat="1" applyFont="1" applyFill="1" applyBorder="1" applyAlignment="1" applyProtection="1">
      <alignment vertical="center"/>
    </xf>
    <xf numFmtId="0" fontId="21" fillId="0" borderId="4" xfId="0" applyNumberFormat="1" applyFont="1" applyFill="1" applyBorder="1" applyAlignment="1" applyProtection="1">
      <alignment vertical="center"/>
    </xf>
    <xf numFmtId="0" fontId="19" fillId="0" borderId="1" xfId="0" applyNumberFormat="1" applyFont="1" applyFill="1" applyBorder="1" applyAlignment="1" applyProtection="1">
      <alignment vertical="center"/>
    </xf>
    <xf numFmtId="180" fontId="21" fillId="0" borderId="1" xfId="0" applyNumberFormat="1" applyFont="1" applyFill="1" applyBorder="1" applyAlignment="1" applyProtection="1">
      <alignment vertical="center"/>
    </xf>
    <xf numFmtId="0" fontId="21" fillId="0" borderId="4" xfId="0" applyNumberFormat="1" applyFont="1" applyFill="1" applyBorder="1" applyAlignment="1" applyProtection="1">
      <alignment horizontal="left" vertical="center"/>
    </xf>
    <xf numFmtId="0" fontId="21" fillId="0" borderId="5" xfId="0" applyNumberFormat="1" applyFont="1" applyFill="1" applyBorder="1" applyAlignment="1" applyProtection="1">
      <alignment horizontal="left" vertical="center"/>
    </xf>
    <xf numFmtId="0" fontId="21" fillId="0" borderId="6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center" shrinkToFit="1"/>
    </xf>
    <xf numFmtId="0" fontId="17" fillId="3" borderId="7" xfId="1" applyNumberFormat="1" applyFont="1" applyFill="1" applyBorder="1" applyAlignment="1" applyProtection="1">
      <alignment vertical="center" shrinkToFit="1"/>
    </xf>
    <xf numFmtId="0" fontId="17" fillId="3" borderId="8" xfId="1" applyNumberFormat="1" applyFont="1" applyFill="1" applyBorder="1" applyAlignment="1" applyProtection="1">
      <alignment vertical="center" shrinkToFit="1"/>
    </xf>
    <xf numFmtId="0" fontId="17" fillId="3" borderId="9" xfId="1" applyNumberFormat="1" applyFont="1" applyFill="1" applyBorder="1" applyAlignment="1" applyProtection="1">
      <alignment vertical="center" shrinkToFit="1"/>
    </xf>
    <xf numFmtId="2" fontId="17" fillId="0" borderId="0" xfId="1" applyNumberFormat="1" applyFont="1" applyFill="1" applyBorder="1" applyAlignment="1" applyProtection="1">
      <alignment vertical="center" shrinkToFit="1"/>
    </xf>
    <xf numFmtId="2" fontId="17" fillId="0" borderId="10" xfId="1" applyNumberFormat="1" applyFont="1" applyFill="1" applyBorder="1" applyAlignment="1" applyProtection="1">
      <alignment vertical="center" shrinkToFit="1"/>
    </xf>
    <xf numFmtId="0" fontId="17" fillId="0" borderId="11" xfId="1" applyNumberFormat="1" applyFont="1" applyFill="1" applyBorder="1" applyAlignment="1" applyProtection="1">
      <alignment vertical="center" shrinkToFit="1"/>
    </xf>
    <xf numFmtId="14" fontId="17" fillId="0" borderId="12" xfId="1" applyNumberFormat="1" applyFont="1" applyFill="1" applyBorder="1" applyAlignment="1" applyProtection="1">
      <alignment vertical="center" shrinkToFit="1"/>
    </xf>
    <xf numFmtId="14" fontId="17" fillId="0" borderId="0" xfId="1" applyNumberFormat="1" applyFont="1" applyFill="1" applyBorder="1" applyAlignment="1" applyProtection="1">
      <alignment vertical="center" shrinkToFit="1"/>
    </xf>
    <xf numFmtId="0" fontId="17" fillId="0" borderId="13" xfId="1" applyNumberFormat="1" applyFont="1" applyFill="1" applyBorder="1" applyAlignment="1" applyProtection="1">
      <alignment vertical="center" shrinkToFit="1"/>
    </xf>
    <xf numFmtId="0" fontId="17" fillId="0" borderId="14" xfId="1" applyNumberFormat="1" applyFont="1" applyFill="1" applyBorder="1" applyAlignment="1" applyProtection="1">
      <alignment vertical="center" shrinkToFit="1"/>
    </xf>
    <xf numFmtId="0" fontId="17" fillId="0" borderId="15" xfId="1" applyNumberFormat="1" applyFont="1" applyFill="1" applyBorder="1" applyAlignment="1" applyProtection="1">
      <alignment vertical="center" shrinkToFit="1"/>
    </xf>
    <xf numFmtId="0" fontId="17" fillId="0" borderId="10" xfId="1" applyNumberFormat="1" applyFont="1" applyFill="1" applyBorder="1" applyAlignment="1" applyProtection="1">
      <alignment vertical="center" shrinkToFit="1"/>
    </xf>
    <xf numFmtId="0" fontId="17" fillId="0" borderId="12" xfId="1" applyNumberFormat="1" applyFont="1" applyFill="1" applyBorder="1" applyAlignment="1" applyProtection="1">
      <alignment vertical="center" shrinkToFit="1"/>
    </xf>
    <xf numFmtId="0" fontId="17" fillId="0" borderId="16" xfId="1" applyNumberFormat="1" applyFont="1" applyFill="1" applyBorder="1" applyAlignment="1" applyProtection="1">
      <alignment vertical="center" shrinkToFit="1"/>
    </xf>
    <xf numFmtId="0" fontId="17" fillId="0" borderId="17" xfId="1" applyNumberFormat="1" applyFont="1" applyFill="1" applyBorder="1" applyAlignment="1" applyProtection="1">
      <alignment vertical="center" shrinkToFit="1"/>
    </xf>
    <xf numFmtId="0" fontId="17" fillId="0" borderId="18" xfId="1" applyNumberFormat="1" applyFont="1" applyFill="1" applyBorder="1" applyAlignment="1" applyProtection="1">
      <alignment vertical="center" shrinkToFit="1"/>
    </xf>
    <xf numFmtId="0" fontId="17" fillId="3" borderId="19" xfId="1" applyNumberFormat="1" applyFont="1" applyFill="1" applyBorder="1" applyAlignment="1" applyProtection="1">
      <alignment vertical="center" shrinkToFit="1"/>
    </xf>
    <xf numFmtId="0" fontId="17" fillId="3" borderId="20" xfId="1" applyNumberFormat="1" applyFont="1" applyFill="1" applyBorder="1" applyAlignment="1" applyProtection="1">
      <alignment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left" vertical="center"/>
    </xf>
    <xf numFmtId="0" fontId="17" fillId="3" borderId="22" xfId="1" applyNumberFormat="1" applyFont="1" applyFill="1" applyBorder="1" applyAlignment="1" applyProtection="1">
      <alignment vertical="center" shrinkToFit="1"/>
    </xf>
    <xf numFmtId="0" fontId="17" fillId="4" borderId="14" xfId="1" applyNumberFormat="1" applyFont="1" applyFill="1" applyBorder="1" applyAlignment="1" applyProtection="1">
      <alignment vertical="center" shrinkToFit="1"/>
    </xf>
    <xf numFmtId="0" fontId="17" fillId="4" borderId="13" xfId="1" applyNumberFormat="1" applyFont="1" applyFill="1" applyBorder="1" applyAlignment="1" applyProtection="1">
      <alignment vertical="center" shrinkToFit="1"/>
    </xf>
    <xf numFmtId="180" fontId="38" fillId="0" borderId="1" xfId="0" applyNumberFormat="1" applyFont="1" applyFill="1" applyBorder="1" applyAlignment="1" applyProtection="1">
      <alignment vertical="center"/>
    </xf>
    <xf numFmtId="0" fontId="38" fillId="0" borderId="4" xfId="0" applyNumberFormat="1" applyFont="1" applyFill="1" applyBorder="1" applyAlignment="1" applyProtection="1">
      <alignment horizontal="left" vertical="center"/>
    </xf>
    <xf numFmtId="0" fontId="38" fillId="0" borderId="6" xfId="0" applyNumberFormat="1" applyFont="1" applyFill="1" applyBorder="1" applyAlignment="1" applyProtection="1">
      <alignment horizontal="left" vertical="center"/>
    </xf>
    <xf numFmtId="0" fontId="38" fillId="6" borderId="4" xfId="0" applyNumberFormat="1" applyFont="1" applyFill="1" applyBorder="1" applyAlignment="1" applyProtection="1">
      <alignment vertical="center"/>
    </xf>
    <xf numFmtId="0" fontId="39" fillId="6" borderId="1" xfId="0" applyNumberFormat="1" applyFont="1" applyFill="1" applyBorder="1" applyAlignment="1" applyProtection="1">
      <alignment vertical="center"/>
    </xf>
    <xf numFmtId="180" fontId="38" fillId="6" borderId="1" xfId="0" applyNumberFormat="1" applyFont="1" applyFill="1" applyBorder="1" applyAlignment="1" applyProtection="1">
      <alignment vertical="center"/>
    </xf>
    <xf numFmtId="0" fontId="4" fillId="3" borderId="43" xfId="0" applyNumberFormat="1" applyFont="1" applyFill="1" applyBorder="1" applyAlignment="1" applyProtection="1">
      <alignment vertical="center"/>
    </xf>
    <xf numFmtId="0" fontId="38" fillId="0" borderId="2" xfId="0" applyNumberFormat="1" applyFont="1" applyFill="1" applyBorder="1" applyAlignment="1" applyProtection="1">
      <alignment horizontal="left" vertical="center"/>
    </xf>
    <xf numFmtId="0" fontId="38" fillId="6" borderId="4" xfId="0" applyNumberFormat="1" applyFont="1" applyFill="1" applyBorder="1" applyAlignment="1" applyProtection="1">
      <alignment horizontal="left" vertical="center"/>
    </xf>
    <xf numFmtId="0" fontId="38" fillId="6" borderId="2" xfId="0" applyNumberFormat="1" applyFont="1" applyFill="1" applyBorder="1" applyAlignment="1" applyProtection="1">
      <alignment horizontal="left" vertical="center"/>
    </xf>
    <xf numFmtId="0" fontId="38" fillId="6" borderId="6" xfId="0" applyNumberFormat="1" applyFont="1" applyFill="1" applyBorder="1" applyAlignment="1" applyProtection="1">
      <alignment horizontal="left" vertical="center"/>
    </xf>
    <xf numFmtId="0" fontId="4" fillId="6" borderId="4" xfId="0" applyNumberFormat="1" applyFont="1" applyFill="1" applyBorder="1" applyAlignment="1" applyProtection="1">
      <alignment vertical="center"/>
    </xf>
    <xf numFmtId="0" fontId="4" fillId="6" borderId="1" xfId="0" applyNumberFormat="1" applyFont="1" applyFill="1" applyBorder="1" applyAlignment="1" applyProtection="1">
      <alignment vertical="center"/>
    </xf>
    <xf numFmtId="0" fontId="4" fillId="6" borderId="17" xfId="0" applyNumberFormat="1" applyFont="1" applyFill="1" applyBorder="1" applyAlignment="1" applyProtection="1">
      <alignment vertical="center"/>
    </xf>
    <xf numFmtId="0" fontId="4" fillId="6" borderId="0" xfId="0" applyNumberFormat="1" applyFont="1" applyFill="1" applyBorder="1" applyAlignment="1" applyProtection="1">
      <alignment vertical="center"/>
    </xf>
    <xf numFmtId="0" fontId="4" fillId="6" borderId="29" xfId="0" applyNumberFormat="1" applyFont="1" applyFill="1" applyBorder="1" applyAlignment="1" applyProtection="1">
      <alignment vertical="center"/>
    </xf>
    <xf numFmtId="0" fontId="4" fillId="6" borderId="21" xfId="0" applyNumberFormat="1" applyFont="1" applyFill="1" applyBorder="1" applyAlignment="1" applyProtection="1">
      <alignment vertical="center"/>
    </xf>
    <xf numFmtId="0" fontId="42" fillId="0" borderId="1" xfId="0" applyNumberFormat="1" applyFont="1" applyFill="1" applyBorder="1" applyAlignment="1" applyProtection="1">
      <alignment vertical="center"/>
      <protection locked="0"/>
    </xf>
    <xf numFmtId="0" fontId="42" fillId="0" borderId="2" xfId="0" applyNumberFormat="1" applyFont="1" applyFill="1" applyBorder="1" applyAlignment="1" applyProtection="1">
      <alignment vertical="center"/>
      <protection locked="0"/>
    </xf>
    <xf numFmtId="0" fontId="42" fillId="0" borderId="21" xfId="0" applyNumberFormat="1" applyFont="1" applyFill="1" applyBorder="1" applyAlignment="1" applyProtection="1">
      <alignment vertical="center"/>
      <protection locked="0"/>
    </xf>
    <xf numFmtId="0" fontId="42" fillId="0" borderId="30" xfId="0" applyNumberFormat="1" applyFont="1" applyFill="1" applyBorder="1" applyAlignment="1" applyProtection="1">
      <alignment vertical="center"/>
      <protection locked="0"/>
    </xf>
    <xf numFmtId="0" fontId="43" fillId="6" borderId="9" xfId="0" applyNumberFormat="1" applyFont="1" applyFill="1" applyBorder="1" applyAlignment="1" applyProtection="1">
      <alignment vertical="center"/>
    </xf>
    <xf numFmtId="0" fontId="43" fillId="6" borderId="15" xfId="0" applyNumberFormat="1" applyFont="1" applyFill="1" applyBorder="1" applyAlignment="1" applyProtection="1">
      <alignment vertical="center"/>
    </xf>
    <xf numFmtId="0" fontId="43" fillId="6" borderId="5" xfId="0" applyNumberFormat="1" applyFont="1" applyFill="1" applyBorder="1" applyAlignment="1" applyProtection="1">
      <alignment vertical="center"/>
    </xf>
    <xf numFmtId="0" fontId="43" fillId="6" borderId="58" xfId="0" applyNumberFormat="1" applyFont="1" applyFill="1" applyBorder="1" applyAlignment="1" applyProtection="1">
      <alignment vertical="center"/>
    </xf>
    <xf numFmtId="0" fontId="43" fillId="6" borderId="28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left" vertical="center"/>
    </xf>
    <xf numFmtId="0" fontId="27" fillId="0" borderId="0" xfId="0" applyNumberFormat="1" applyFont="1" applyFill="1" applyBorder="1" applyAlignment="1" applyProtection="1">
      <alignment horizontal="left" vertical="center"/>
    </xf>
    <xf numFmtId="0" fontId="3" fillId="3" borderId="82" xfId="0" applyNumberFormat="1" applyFont="1" applyFill="1" applyBorder="1" applyAlignment="1" applyProtection="1">
      <alignment horizontal="center" vertical="center" wrapText="1"/>
    </xf>
    <xf numFmtId="0" fontId="43" fillId="3" borderId="71" xfId="0" applyNumberFormat="1" applyFont="1" applyFill="1" applyBorder="1" applyAlignment="1" applyProtection="1">
      <alignment horizontal="center" vertical="center" wrapText="1"/>
    </xf>
    <xf numFmtId="0" fontId="49" fillId="0" borderId="81" xfId="0" applyNumberFormat="1" applyFont="1" applyFill="1" applyBorder="1" applyAlignment="1" applyProtection="1">
      <alignment horizontal="center" vertical="center"/>
      <protection locked="0"/>
    </xf>
    <xf numFmtId="0" fontId="42" fillId="0" borderId="72" xfId="0" applyNumberFormat="1" applyFont="1" applyFill="1" applyBorder="1" applyAlignment="1" applyProtection="1">
      <alignment horizontal="center" vertical="center"/>
      <protection locked="0"/>
    </xf>
    <xf numFmtId="0" fontId="42" fillId="0" borderId="71" xfId="0" applyNumberFormat="1" applyFont="1" applyFill="1" applyBorder="1" applyAlignment="1" applyProtection="1">
      <alignment horizontal="center" vertical="center"/>
      <protection locked="0"/>
    </xf>
    <xf numFmtId="0" fontId="4" fillId="3" borderId="62" xfId="0" applyNumberFormat="1" applyFont="1" applyFill="1" applyBorder="1" applyAlignment="1" applyProtection="1">
      <alignment horizontal="center" vertical="center"/>
    </xf>
    <xf numFmtId="0" fontId="43" fillId="3" borderId="24" xfId="0" applyNumberFormat="1" applyFont="1" applyFill="1" applyBorder="1" applyAlignment="1" applyProtection="1">
      <alignment horizontal="center" vertical="center"/>
    </xf>
    <xf numFmtId="0" fontId="43" fillId="3" borderId="79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8" xfId="0" applyNumberFormat="1" applyFont="1" applyFill="1" applyBorder="1" applyAlignment="1" applyProtection="1">
      <alignment horizontal="center" vertical="center"/>
    </xf>
    <xf numFmtId="0" fontId="4" fillId="3" borderId="52" xfId="0" applyNumberFormat="1" applyFont="1" applyFill="1" applyBorder="1" applyAlignment="1" applyProtection="1">
      <alignment horizontal="center" vertical="center"/>
    </xf>
    <xf numFmtId="0" fontId="43" fillId="3" borderId="38" xfId="0" applyNumberFormat="1" applyFont="1" applyFill="1" applyBorder="1" applyAlignment="1" applyProtection="1">
      <alignment horizontal="center" vertical="center"/>
    </xf>
    <xf numFmtId="0" fontId="47" fillId="0" borderId="37" xfId="0" applyNumberFormat="1" applyFont="1" applyFill="1" applyBorder="1" applyAlignment="1" applyProtection="1">
      <alignment horizontal="center" vertical="center"/>
      <protection locked="0"/>
    </xf>
    <xf numFmtId="0" fontId="42" fillId="0" borderId="6" xfId="0" applyNumberFormat="1" applyFont="1" applyFill="1" applyBorder="1" applyAlignment="1" applyProtection="1">
      <alignment horizontal="center" vertical="center"/>
      <protection locked="0"/>
    </xf>
    <xf numFmtId="0" fontId="42" fillId="0" borderId="38" xfId="0" applyNumberFormat="1" applyFont="1" applyFill="1" applyBorder="1" applyAlignment="1" applyProtection="1">
      <alignment horizontal="center" vertical="center"/>
      <protection locked="0"/>
    </xf>
    <xf numFmtId="0" fontId="43" fillId="7" borderId="37" xfId="0" applyNumberFormat="1" applyFont="1" applyFill="1" applyBorder="1" applyAlignment="1" applyProtection="1">
      <alignment horizontal="center" vertical="center"/>
      <protection locked="0"/>
    </xf>
    <xf numFmtId="0" fontId="43" fillId="7" borderId="6" xfId="0" applyNumberFormat="1" applyFont="1" applyFill="1" applyBorder="1" applyAlignment="1" applyProtection="1">
      <alignment horizontal="center" vertical="center"/>
      <protection locked="0"/>
    </xf>
    <xf numFmtId="0" fontId="43" fillId="7" borderId="38" xfId="0" applyNumberFormat="1" applyFont="1" applyFill="1" applyBorder="1" applyAlignment="1" applyProtection="1">
      <alignment horizontal="center" vertical="center"/>
      <protection locked="0"/>
    </xf>
    <xf numFmtId="0" fontId="4" fillId="0" borderId="64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NumberFormat="1" applyFont="1" applyFill="1" applyBorder="1" applyAlignment="1" applyProtection="1">
      <alignment horizontal="center" vertical="center"/>
      <protection locked="0"/>
    </xf>
    <xf numFmtId="0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4" fillId="7" borderId="64" xfId="0" applyNumberFormat="1" applyFont="1" applyFill="1" applyBorder="1" applyAlignment="1" applyProtection="1">
      <alignment horizontal="center" vertical="center"/>
      <protection locked="0"/>
    </xf>
    <xf numFmtId="0" fontId="4" fillId="3" borderId="68" xfId="0" applyNumberFormat="1" applyFont="1" applyFill="1" applyBorder="1" applyAlignment="1" applyProtection="1">
      <alignment horizontal="center" vertical="center" shrinkToFit="1"/>
    </xf>
    <xf numFmtId="0" fontId="43" fillId="3" borderId="74" xfId="0" applyNumberFormat="1" applyFont="1" applyFill="1" applyBorder="1" applyAlignment="1" applyProtection="1">
      <alignment horizontal="center" vertical="center" shrinkToFit="1"/>
    </xf>
    <xf numFmtId="0" fontId="42" fillId="0" borderId="76" xfId="0" applyNumberFormat="1" applyFont="1" applyFill="1" applyBorder="1" applyAlignment="1" applyProtection="1">
      <alignment horizontal="center" vertical="center"/>
      <protection locked="0"/>
    </xf>
    <xf numFmtId="0" fontId="42" fillId="0" borderId="77" xfId="0" applyNumberFormat="1" applyFont="1" applyFill="1" applyBorder="1" applyAlignment="1" applyProtection="1">
      <alignment horizontal="center" vertical="center"/>
      <protection locked="0"/>
    </xf>
    <xf numFmtId="0" fontId="42" fillId="0" borderId="74" xfId="0" applyNumberFormat="1" applyFont="1" applyFill="1" applyBorder="1" applyAlignment="1" applyProtection="1">
      <alignment horizontal="center" vertical="center"/>
      <protection locked="0"/>
    </xf>
    <xf numFmtId="0" fontId="4" fillId="3" borderId="64" xfId="0" applyNumberFormat="1" applyFont="1" applyFill="1" applyBorder="1" applyAlignment="1" applyProtection="1">
      <alignment horizontal="center" vertical="center" shrinkToFit="1"/>
    </xf>
    <xf numFmtId="0" fontId="43" fillId="3" borderId="65" xfId="0" applyNumberFormat="1" applyFont="1" applyFill="1" applyBorder="1" applyAlignment="1" applyProtection="1">
      <alignment horizontal="center" vertical="center" shrinkToFit="1"/>
    </xf>
    <xf numFmtId="0" fontId="43" fillId="3" borderId="78" xfId="0" applyNumberFormat="1" applyFont="1" applyFill="1" applyBorder="1" applyAlignment="1" applyProtection="1">
      <alignment horizontal="center" vertical="center" shrinkToFit="1"/>
    </xf>
    <xf numFmtId="0" fontId="4" fillId="3" borderId="14" xfId="0" applyNumberFormat="1" applyFont="1" applyFill="1" applyBorder="1" applyAlignment="1" applyProtection="1">
      <alignment horizontal="center" vertical="center"/>
    </xf>
    <xf numFmtId="0" fontId="4" fillId="3" borderId="64" xfId="0" applyNumberFormat="1" applyFont="1" applyFill="1" applyBorder="1" applyAlignment="1" applyProtection="1">
      <alignment horizontal="center" vertical="center"/>
    </xf>
    <xf numFmtId="0" fontId="4" fillId="3" borderId="69" xfId="0" applyNumberFormat="1" applyFont="1" applyFill="1" applyBorder="1" applyAlignment="1" applyProtection="1">
      <alignment horizontal="center" vertical="center" shrinkToFit="1"/>
    </xf>
    <xf numFmtId="0" fontId="43" fillId="3" borderId="75" xfId="0" applyNumberFormat="1" applyFont="1" applyFill="1" applyBorder="1" applyAlignment="1" applyProtection="1">
      <alignment horizontal="center" vertical="center" shrinkToFit="1"/>
    </xf>
    <xf numFmtId="0" fontId="42" fillId="4" borderId="37" xfId="0" applyNumberFormat="1" applyFont="1" applyFill="1" applyBorder="1" applyAlignment="1" applyProtection="1">
      <alignment horizontal="center" vertical="center"/>
      <protection locked="0"/>
    </xf>
    <xf numFmtId="0" fontId="42" fillId="4" borderId="6" xfId="0" applyNumberFormat="1" applyFont="1" applyFill="1" applyBorder="1" applyAlignment="1" applyProtection="1">
      <alignment horizontal="center" vertical="center"/>
      <protection locked="0"/>
    </xf>
    <xf numFmtId="0" fontId="42" fillId="4" borderId="38" xfId="0" applyNumberFormat="1" applyFont="1" applyFill="1" applyBorder="1" applyAlignment="1" applyProtection="1">
      <alignment horizontal="center" vertical="center"/>
      <protection locked="0"/>
    </xf>
    <xf numFmtId="0" fontId="44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1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44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44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44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1" fillId="0" borderId="66" xfId="0" applyNumberFormat="1" applyFont="1" applyFill="1" applyBorder="1" applyAlignment="1" applyProtection="1">
      <alignment horizontal="center" vertical="center" wrapText="1" shrinkToFit="1"/>
    </xf>
    <xf numFmtId="0" fontId="44" fillId="0" borderId="67" xfId="0" applyNumberFormat="1" applyFont="1" applyFill="1" applyBorder="1" applyAlignment="1" applyProtection="1">
      <alignment horizontal="center" vertical="center" shrinkToFit="1"/>
    </xf>
    <xf numFmtId="0" fontId="41" fillId="0" borderId="67" xfId="0" applyNumberFormat="1" applyFont="1" applyFill="1" applyBorder="1" applyAlignment="1" applyProtection="1">
      <alignment horizontal="center" vertical="center" wrapText="1" shrinkToFit="1"/>
    </xf>
    <xf numFmtId="0" fontId="44" fillId="0" borderId="73" xfId="0" applyNumberFormat="1" applyFont="1" applyFill="1" applyBorder="1" applyAlignment="1" applyProtection="1">
      <alignment horizontal="center" vertical="center" shrinkToFit="1"/>
    </xf>
    <xf numFmtId="0" fontId="45" fillId="3" borderId="14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4" fillId="3" borderId="65" xfId="0" applyNumberFormat="1" applyFont="1" applyFill="1" applyBorder="1" applyAlignment="1" applyProtection="1">
      <alignment horizontal="center" vertical="center"/>
    </xf>
    <xf numFmtId="0" fontId="4" fillId="3" borderId="31" xfId="0" applyNumberFormat="1" applyFont="1" applyFill="1" applyBorder="1" applyAlignment="1" applyProtection="1">
      <alignment horizontal="center" vertical="center"/>
    </xf>
    <xf numFmtId="0" fontId="48" fillId="0" borderId="80" xfId="0" applyNumberFormat="1" applyFont="1" applyFill="1" applyBorder="1" applyAlignment="1" applyProtection="1">
      <alignment horizontal="center" vertical="center"/>
      <protection locked="0"/>
    </xf>
    <xf numFmtId="0" fontId="43" fillId="0" borderId="33" xfId="0" applyNumberFormat="1" applyFont="1" applyFill="1" applyBorder="1" applyAlignment="1" applyProtection="1">
      <alignment horizontal="center" vertical="center"/>
      <protection locked="0"/>
    </xf>
    <xf numFmtId="0" fontId="48" fillId="0" borderId="33" xfId="0" applyNumberFormat="1" applyFont="1" applyFill="1" applyBorder="1" applyAlignment="1" applyProtection="1">
      <alignment horizontal="center" vertical="center"/>
      <protection locked="0"/>
    </xf>
    <xf numFmtId="0" fontId="43" fillId="0" borderId="34" xfId="0" applyNumberFormat="1" applyFont="1" applyFill="1" applyBorder="1" applyAlignment="1" applyProtection="1">
      <alignment horizontal="center" vertical="center"/>
      <protection locked="0"/>
    </xf>
    <xf numFmtId="0" fontId="38" fillId="0" borderId="4" xfId="0" applyNumberFormat="1" applyFont="1" applyFill="1" applyBorder="1" applyAlignment="1" applyProtection="1">
      <alignment horizontal="center" vertical="center"/>
    </xf>
    <xf numFmtId="0" fontId="38" fillId="0" borderId="1" xfId="0" applyNumberFormat="1" applyFont="1" applyFill="1" applyBorder="1" applyAlignment="1" applyProtection="1">
      <alignment horizontal="center" vertical="center"/>
    </xf>
    <xf numFmtId="49" fontId="38" fillId="0" borderId="1" xfId="0" applyNumberFormat="1" applyFont="1" applyFill="1" applyBorder="1" applyAlignment="1" applyProtection="1">
      <alignment horizontal="right" vertical="center"/>
      <protection locked="0"/>
    </xf>
    <xf numFmtId="49" fontId="38" fillId="0" borderId="1" xfId="0" applyNumberFormat="1" applyFont="1" applyFill="1" applyBorder="1" applyAlignment="1" applyProtection="1">
      <alignment horizontal="left" vertical="center"/>
      <protection locked="0"/>
    </xf>
    <xf numFmtId="49" fontId="38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7" xfId="0" applyNumberFormat="1" applyFont="1" applyFill="1" applyBorder="1" applyAlignment="1" applyProtection="1">
      <alignment horizontal="center" vertical="center"/>
      <protection locked="0"/>
    </xf>
    <xf numFmtId="0" fontId="43" fillId="0" borderId="39" xfId="0" applyNumberFormat="1" applyFont="1" applyFill="1" applyBorder="1" applyAlignment="1" applyProtection="1">
      <alignment horizontal="center" vertical="center"/>
      <protection locked="0"/>
    </xf>
    <xf numFmtId="0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43" fillId="0" borderId="40" xfId="0" applyNumberFormat="1" applyFont="1" applyFill="1" applyBorder="1" applyAlignment="1" applyProtection="1">
      <alignment horizontal="center" vertical="center"/>
      <protection locked="0"/>
    </xf>
    <xf numFmtId="0" fontId="40" fillId="0" borderId="37" xfId="0" applyNumberFormat="1" applyFont="1" applyFill="1" applyBorder="1" applyAlignment="1" applyProtection="1">
      <alignment horizontal="center" vertical="center"/>
      <protection locked="0"/>
    </xf>
    <xf numFmtId="0" fontId="40" fillId="0" borderId="6" xfId="0" applyNumberFormat="1" applyFont="1" applyFill="1" applyBorder="1" applyAlignment="1" applyProtection="1">
      <alignment horizontal="center" vertical="center"/>
      <protection locked="0"/>
    </xf>
    <xf numFmtId="49" fontId="38" fillId="0" borderId="37" xfId="0" applyNumberFormat="1" applyFont="1" applyFill="1" applyBorder="1" applyAlignment="1" applyProtection="1">
      <alignment horizontal="center" vertical="center"/>
      <protection locked="0"/>
    </xf>
    <xf numFmtId="49" fontId="38" fillId="0" borderId="6" xfId="0" applyNumberFormat="1" applyFont="1" applyFill="1" applyBorder="1" applyAlignment="1" applyProtection="1">
      <alignment horizontal="center" vertical="center"/>
      <protection locked="0"/>
    </xf>
    <xf numFmtId="49" fontId="38" fillId="0" borderId="38" xfId="0" applyNumberFormat="1" applyFont="1" applyFill="1" applyBorder="1" applyAlignment="1" applyProtection="1">
      <alignment horizontal="center" vertical="center"/>
      <protection locked="0"/>
    </xf>
    <xf numFmtId="49" fontId="38" fillId="0" borderId="2" xfId="0" applyNumberFormat="1" applyFont="1" applyFill="1" applyBorder="1" applyAlignment="1" applyProtection="1">
      <alignment horizontal="left" vertical="center"/>
      <protection locked="0"/>
    </xf>
    <xf numFmtId="0" fontId="40" fillId="0" borderId="38" xfId="0" applyNumberFormat="1" applyFont="1" applyFill="1" applyBorder="1" applyAlignment="1" applyProtection="1">
      <alignment horizontal="center" vertical="center"/>
      <protection locked="0"/>
    </xf>
    <xf numFmtId="0" fontId="38" fillId="6" borderId="1" xfId="0" applyNumberFormat="1" applyFont="1" applyFill="1" applyBorder="1" applyAlignment="1" applyProtection="1">
      <alignment horizontal="center" vertical="center"/>
    </xf>
    <xf numFmtId="0" fontId="38" fillId="6" borderId="2" xfId="0" applyNumberFormat="1" applyFont="1" applyFill="1" applyBorder="1" applyAlignment="1" applyProtection="1">
      <alignment horizontal="center" vertical="center"/>
    </xf>
    <xf numFmtId="49" fontId="38" fillId="6" borderId="1" xfId="0" applyNumberFormat="1" applyFont="1" applyFill="1" applyBorder="1" applyAlignment="1" applyProtection="1">
      <alignment horizontal="center" vertical="center"/>
      <protection locked="0"/>
    </xf>
    <xf numFmtId="0" fontId="40" fillId="6" borderId="17" xfId="0" applyNumberFormat="1" applyFont="1" applyFill="1" applyBorder="1" applyAlignment="1" applyProtection="1">
      <alignment horizontal="center" vertical="center"/>
    </xf>
    <xf numFmtId="0" fontId="40" fillId="6" borderId="0" xfId="0" applyNumberFormat="1" applyFont="1" applyFill="1" applyBorder="1" applyAlignment="1" applyProtection="1">
      <alignment horizontal="center" vertical="center"/>
    </xf>
    <xf numFmtId="0" fontId="40" fillId="6" borderId="56" xfId="0" applyNumberFormat="1" applyFont="1" applyFill="1" applyBorder="1" applyAlignment="1" applyProtection="1">
      <alignment horizontal="center" vertical="center"/>
    </xf>
    <xf numFmtId="49" fontId="38" fillId="6" borderId="37" xfId="0" applyNumberFormat="1" applyFont="1" applyFill="1" applyBorder="1" applyAlignment="1" applyProtection="1">
      <alignment horizontal="center" vertical="center"/>
      <protection locked="0"/>
    </xf>
    <xf numFmtId="49" fontId="38" fillId="6" borderId="6" xfId="0" applyNumberFormat="1" applyFont="1" applyFill="1" applyBorder="1" applyAlignment="1" applyProtection="1">
      <alignment horizontal="center" vertical="center"/>
      <protection locked="0"/>
    </xf>
    <xf numFmtId="49" fontId="38" fillId="6" borderId="38" xfId="0" applyNumberFormat="1" applyFont="1" applyFill="1" applyBorder="1" applyAlignment="1" applyProtection="1">
      <alignment horizontal="center" vertical="center"/>
      <protection locked="0"/>
    </xf>
    <xf numFmtId="0" fontId="0" fillId="3" borderId="48" xfId="0" applyNumberFormat="1" applyFont="1" applyFill="1" applyBorder="1" applyAlignment="1" applyProtection="1">
      <alignment horizontal="center" vertical="center"/>
    </xf>
    <xf numFmtId="0" fontId="5" fillId="3" borderId="49" xfId="0" applyNumberFormat="1" applyFont="1" applyFill="1" applyBorder="1" applyAlignment="1" applyProtection="1">
      <alignment horizontal="center" vertical="center"/>
    </xf>
    <xf numFmtId="0" fontId="0" fillId="3" borderId="49" xfId="0" applyNumberFormat="1" applyFont="1" applyFill="1" applyBorder="1" applyAlignment="1" applyProtection="1">
      <alignment horizontal="center" vertical="center"/>
    </xf>
    <xf numFmtId="0" fontId="5" fillId="3" borderId="50" xfId="0" applyNumberFormat="1" applyFont="1" applyFill="1" applyBorder="1" applyAlignment="1" applyProtection="1">
      <alignment horizontal="center" vertical="center"/>
    </xf>
    <xf numFmtId="0" fontId="0" fillId="3" borderId="47" xfId="0" applyNumberFormat="1" applyFont="1" applyFill="1" applyBorder="1" applyAlignment="1" applyProtection="1">
      <alignment horizontal="center" vertical="center"/>
    </xf>
    <xf numFmtId="0" fontId="5" fillId="3" borderId="39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5" fillId="3" borderId="40" xfId="0" applyNumberFormat="1" applyFont="1" applyFill="1" applyBorder="1" applyAlignment="1" applyProtection="1">
      <alignment horizontal="center" vertical="center"/>
    </xf>
    <xf numFmtId="0" fontId="0" fillId="3" borderId="23" xfId="0" applyNumberFormat="1" applyFont="1" applyFill="1" applyBorder="1" applyAlignment="1" applyProtection="1">
      <alignment horizontal="center" vertical="center"/>
    </xf>
    <xf numFmtId="0" fontId="0" fillId="3" borderId="24" xfId="0" applyNumberFormat="1" applyFont="1" applyFill="1" applyBorder="1" applyAlignment="1" applyProtection="1">
      <alignment horizontal="center" vertical="center"/>
    </xf>
    <xf numFmtId="0" fontId="0" fillId="3" borderId="25" xfId="0" applyNumberFormat="1" applyFont="1" applyFill="1" applyBorder="1" applyAlignment="1" applyProtection="1">
      <alignment horizontal="center" vertical="center"/>
    </xf>
    <xf numFmtId="0" fontId="51" fillId="0" borderId="80" xfId="0" applyNumberFormat="1" applyFont="1" applyFill="1" applyBorder="1" applyAlignment="1" applyProtection="1">
      <alignment horizontal="center" vertical="center"/>
      <protection locked="0"/>
    </xf>
    <xf numFmtId="0" fontId="5" fillId="0" borderId="33" xfId="0" applyNumberFormat="1" applyFont="1" applyFill="1" applyBorder="1" applyAlignment="1" applyProtection="1">
      <alignment horizontal="center" vertical="center"/>
      <protection locked="0"/>
    </xf>
    <xf numFmtId="0" fontId="51" fillId="0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34" xfId="0" applyNumberFormat="1" applyFont="1" applyFill="1" applyBorder="1" applyAlignment="1" applyProtection="1">
      <alignment horizontal="center" vertical="center"/>
      <protection locked="0"/>
    </xf>
    <xf numFmtId="0" fontId="50" fillId="0" borderId="47" xfId="0" applyNumberFormat="1" applyFont="1" applyFill="1" applyBorder="1" applyAlignment="1" applyProtection="1">
      <alignment horizontal="center" vertical="center"/>
      <protection locked="0"/>
    </xf>
    <xf numFmtId="0" fontId="5" fillId="0" borderId="39" xfId="0" applyNumberFormat="1" applyFont="1" applyFill="1" applyBorder="1" applyAlignment="1" applyProtection="1">
      <alignment horizontal="center" vertical="center"/>
      <protection locked="0"/>
    </xf>
    <xf numFmtId="0" fontId="50" fillId="0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0" fillId="0" borderId="83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0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6" xfId="0" applyNumberFormat="1" applyFont="1" applyFill="1" applyBorder="1" applyAlignment="1" applyProtection="1">
      <alignment horizontal="center" vertical="center"/>
      <protection locked="0"/>
    </xf>
    <xf numFmtId="0" fontId="51" fillId="5" borderId="80" xfId="0" applyNumberFormat="1" applyFont="1" applyFill="1" applyBorder="1" applyAlignment="1" applyProtection="1">
      <alignment horizontal="center" vertical="center"/>
      <protection locked="0"/>
    </xf>
    <xf numFmtId="0" fontId="5" fillId="5" borderId="33" xfId="0" applyNumberFormat="1" applyFont="1" applyFill="1" applyBorder="1" applyAlignment="1" applyProtection="1">
      <alignment horizontal="center" vertical="center"/>
      <protection locked="0"/>
    </xf>
    <xf numFmtId="0" fontId="51" fillId="5" borderId="33" xfId="0" applyNumberFormat="1" applyFont="1" applyFill="1" applyBorder="1" applyAlignment="1" applyProtection="1">
      <alignment horizontal="center" vertical="center"/>
      <protection locked="0"/>
    </xf>
    <xf numFmtId="0" fontId="5" fillId="5" borderId="34" xfId="0" applyNumberFormat="1" applyFont="1" applyFill="1" applyBorder="1" applyAlignment="1" applyProtection="1">
      <alignment horizontal="center" vertical="center"/>
      <protection locked="0"/>
    </xf>
    <xf numFmtId="0" fontId="50" fillId="5" borderId="47" xfId="0" applyNumberFormat="1" applyFont="1" applyFill="1" applyBorder="1" applyAlignment="1" applyProtection="1">
      <alignment horizontal="center" vertical="center"/>
      <protection locked="0"/>
    </xf>
    <xf numFmtId="0" fontId="5" fillId="5" borderId="39" xfId="0" applyNumberFormat="1" applyFont="1" applyFill="1" applyBorder="1" applyAlignment="1" applyProtection="1">
      <alignment horizontal="center" vertical="center"/>
      <protection locked="0"/>
    </xf>
    <xf numFmtId="0" fontId="50" fillId="5" borderId="39" xfId="0" applyNumberFormat="1" applyFont="1" applyFill="1" applyBorder="1" applyAlignment="1" applyProtection="1">
      <alignment horizontal="center" vertical="center"/>
      <protection locked="0"/>
    </xf>
    <xf numFmtId="0" fontId="5" fillId="5" borderId="40" xfId="0" applyNumberFormat="1" applyFont="1" applyFill="1" applyBorder="1" applyAlignment="1" applyProtection="1">
      <alignment horizontal="center" vertical="center"/>
      <protection locked="0"/>
    </xf>
    <xf numFmtId="0" fontId="50" fillId="5" borderId="83" xfId="0" applyNumberFormat="1" applyFont="1" applyFill="1" applyBorder="1" applyAlignment="1" applyProtection="1">
      <alignment horizontal="center" vertical="center"/>
      <protection locked="0"/>
    </xf>
    <xf numFmtId="0" fontId="5" fillId="5" borderId="35" xfId="0" applyNumberFormat="1" applyFont="1" applyFill="1" applyBorder="1" applyAlignment="1" applyProtection="1">
      <alignment horizontal="center" vertical="center"/>
      <protection locked="0"/>
    </xf>
    <xf numFmtId="0" fontId="50" fillId="5" borderId="35" xfId="0" applyNumberFormat="1" applyFont="1" applyFill="1" applyBorder="1" applyAlignment="1" applyProtection="1">
      <alignment horizontal="center" vertical="center"/>
      <protection locked="0"/>
    </xf>
    <xf numFmtId="0" fontId="5" fillId="5" borderId="3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/>
    </xf>
    <xf numFmtId="0" fontId="21" fillId="3" borderId="7" xfId="0" applyNumberFormat="1" applyFont="1" applyFill="1" applyBorder="1" applyAlignment="1" applyProtection="1">
      <alignment horizontal="center" vertical="center"/>
    </xf>
    <xf numFmtId="0" fontId="21" fillId="3" borderId="8" xfId="0" applyNumberFormat="1" applyFont="1" applyFill="1" applyBorder="1" applyAlignment="1" applyProtection="1">
      <alignment horizontal="center" vertical="center"/>
    </xf>
    <xf numFmtId="0" fontId="21" fillId="3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49" fontId="0" fillId="0" borderId="44" xfId="0" applyNumberFormat="1" applyFont="1" applyFill="1" applyBorder="1" applyAlignment="1" applyProtection="1">
      <alignment horizontal="left" vertical="top" wrapText="1"/>
      <protection locked="0"/>
    </xf>
    <xf numFmtId="49" fontId="5" fillId="0" borderId="45" xfId="0" applyNumberFormat="1" applyFont="1" applyFill="1" applyBorder="1" applyAlignment="1" applyProtection="1">
      <alignment horizontal="left" vertical="top" wrapText="1"/>
      <protection locked="0"/>
    </xf>
    <xf numFmtId="49" fontId="5" fillId="0" borderId="46" xfId="0" applyNumberFormat="1" applyFont="1" applyFill="1" applyBorder="1" applyAlignment="1" applyProtection="1">
      <alignment horizontal="left" vertical="top" wrapText="1"/>
      <protection locked="0"/>
    </xf>
    <xf numFmtId="0" fontId="25" fillId="4" borderId="10" xfId="0" applyNumberFormat="1" applyFont="1" applyFill="1" applyBorder="1" applyAlignment="1" applyProtection="1">
      <alignment horizontal="center" vertical="center"/>
    </xf>
    <xf numFmtId="0" fontId="25" fillId="4" borderId="11" xfId="0" applyNumberFormat="1" applyFont="1" applyFill="1" applyBorder="1" applyAlignment="1" applyProtection="1">
      <alignment horizontal="center" vertical="center"/>
    </xf>
    <xf numFmtId="0" fontId="25" fillId="4" borderId="12" xfId="0" applyNumberFormat="1" applyFont="1" applyFill="1" applyBorder="1" applyAlignment="1" applyProtection="1">
      <alignment horizontal="center" vertical="center"/>
    </xf>
    <xf numFmtId="0" fontId="0" fillId="3" borderId="51" xfId="0" applyNumberFormat="1" applyFont="1" applyFill="1" applyBorder="1" applyAlignment="1" applyProtection="1">
      <alignment horizontal="center" vertical="center" wrapText="1"/>
    </xf>
    <xf numFmtId="0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41" xfId="0" applyNumberFormat="1" applyFont="1" applyFill="1" applyBorder="1" applyAlignment="1" applyProtection="1">
      <alignment horizontal="center" vertical="center"/>
    </xf>
    <xf numFmtId="0" fontId="5" fillId="3" borderId="19" xfId="0" applyNumberFormat="1" applyFont="1" applyFill="1" applyBorder="1" applyAlignment="1" applyProtection="1">
      <alignment horizontal="center" vertical="center"/>
    </xf>
    <xf numFmtId="0" fontId="5" fillId="3" borderId="42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0" fontId="5" fillId="3" borderId="20" xfId="0" applyNumberFormat="1" applyFont="1" applyFill="1" applyBorder="1" applyAlignment="1" applyProtection="1">
      <alignment horizontal="center" vertical="center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32" xfId="0" applyNumberFormat="1" applyFont="1" applyFill="1" applyBorder="1" applyAlignment="1" applyProtection="1">
      <alignment horizontal="center" vertical="center"/>
      <protection locked="0"/>
    </xf>
    <xf numFmtId="0" fontId="5" fillId="5" borderId="31" xfId="0" applyNumberFormat="1" applyFont="1" applyFill="1" applyBorder="1" applyAlignment="1" applyProtection="1">
      <alignment horizontal="center" vertical="center"/>
      <protection locked="0"/>
    </xf>
    <xf numFmtId="0" fontId="5" fillId="5" borderId="20" xfId="0" applyNumberFormat="1" applyFont="1" applyFill="1" applyBorder="1" applyAlignment="1" applyProtection="1">
      <alignment horizontal="center" vertical="center"/>
      <protection locked="0"/>
    </xf>
    <xf numFmtId="0" fontId="5" fillId="5" borderId="32" xfId="0" applyNumberFormat="1" applyFont="1" applyFill="1" applyBorder="1" applyAlignment="1" applyProtection="1">
      <alignment horizontal="center" vertical="center"/>
      <protection locked="0"/>
    </xf>
    <xf numFmtId="0" fontId="43" fillId="0" borderId="70" xfId="0" applyNumberFormat="1" applyFont="1" applyFill="1" applyBorder="1" applyAlignment="1" applyProtection="1">
      <alignment horizontal="center" vertical="center"/>
      <protection locked="0"/>
    </xf>
    <xf numFmtId="0" fontId="43" fillId="0" borderId="15" xfId="0" applyNumberFormat="1" applyFont="1" applyFill="1" applyBorder="1" applyAlignment="1" applyProtection="1">
      <alignment horizontal="center" vertical="center"/>
      <protection locked="0"/>
    </xf>
    <xf numFmtId="0" fontId="43" fillId="6" borderId="15" xfId="0" applyNumberFormat="1" applyFont="1" applyFill="1" applyBorder="1" applyAlignment="1" applyProtection="1">
      <alignment horizontal="center" vertical="center"/>
    </xf>
    <xf numFmtId="0" fontId="50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37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38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181" fontId="5" fillId="0" borderId="26" xfId="0" applyNumberFormat="1" applyFont="1" applyFill="1" applyBorder="1" applyAlignment="1" applyProtection="1">
      <alignment horizontal="center" vertical="center"/>
      <protection locked="0"/>
    </xf>
    <xf numFmtId="181" fontId="5" fillId="0" borderId="1" xfId="0" applyNumberFormat="1" applyFont="1" applyFill="1" applyBorder="1" applyAlignment="1" applyProtection="1">
      <alignment horizontal="center" vertical="center"/>
      <protection locked="0"/>
    </xf>
    <xf numFmtId="181" fontId="5" fillId="0" borderId="5" xfId="0" applyNumberFormat="1" applyFont="1" applyFill="1" applyBorder="1" applyAlignment="1" applyProtection="1">
      <alignment horizontal="center" vertical="center"/>
      <protection locked="0"/>
    </xf>
    <xf numFmtId="181" fontId="5" fillId="0" borderId="27" xfId="0" applyNumberFormat="1" applyFont="1" applyFill="1" applyBorder="1" applyAlignment="1" applyProtection="1">
      <alignment horizontal="center" vertical="center"/>
      <protection locked="0"/>
    </xf>
    <xf numFmtId="181" fontId="5" fillId="0" borderId="21" xfId="0" applyNumberFormat="1" applyFont="1" applyFill="1" applyBorder="1" applyAlignment="1" applyProtection="1">
      <alignment horizontal="center" vertical="center"/>
      <protection locked="0"/>
    </xf>
    <xf numFmtId="181" fontId="5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2" xfId="0" applyNumberFormat="1" applyFont="1" applyFill="1" applyBorder="1" applyAlignment="1" applyProtection="1">
      <alignment horizontal="center" vertical="center"/>
      <protection locked="0"/>
    </xf>
    <xf numFmtId="0" fontId="5" fillId="5" borderId="37" xfId="0" applyNumberFormat="1" applyFont="1" applyFill="1" applyBorder="1" applyAlignment="1" applyProtection="1">
      <alignment horizontal="center" vertical="center"/>
      <protection locked="0"/>
    </xf>
    <xf numFmtId="0" fontId="5" fillId="5" borderId="38" xfId="0" applyNumberFormat="1" applyFont="1" applyFill="1" applyBorder="1" applyAlignment="1" applyProtection="1">
      <alignment horizontal="center" vertical="center"/>
      <protection locked="0"/>
    </xf>
    <xf numFmtId="0" fontId="50" fillId="5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5" xfId="0" applyNumberFormat="1" applyFont="1" applyFill="1" applyBorder="1" applyAlignment="1" applyProtection="1">
      <alignment horizontal="center" vertical="center"/>
      <protection locked="0"/>
    </xf>
    <xf numFmtId="0" fontId="5" fillId="5" borderId="3" xfId="0" applyNumberFormat="1" applyFont="1" applyFill="1" applyBorder="1" applyAlignment="1" applyProtection="1">
      <alignment horizontal="center" vertical="center"/>
      <protection locked="0"/>
    </xf>
    <xf numFmtId="0" fontId="5" fillId="5" borderId="29" xfId="0" applyNumberFormat="1" applyFont="1" applyFill="1" applyBorder="1" applyAlignment="1" applyProtection="1">
      <alignment horizontal="center" vertical="center"/>
      <protection locked="0"/>
    </xf>
    <xf numFmtId="0" fontId="5" fillId="5" borderId="30" xfId="0" applyNumberFormat="1" applyFont="1" applyFill="1" applyBorder="1" applyAlignment="1" applyProtection="1">
      <alignment horizontal="center" vertical="center"/>
      <protection locked="0"/>
    </xf>
    <xf numFmtId="0" fontId="5" fillId="5" borderId="21" xfId="0" applyNumberFormat="1" applyFont="1" applyFill="1" applyBorder="1" applyAlignment="1" applyProtection="1">
      <alignment horizontal="center" vertical="center"/>
      <protection locked="0"/>
    </xf>
    <xf numFmtId="0" fontId="5" fillId="5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5" fillId="3" borderId="43" xfId="0" applyNumberFormat="1" applyFont="1" applyFill="1" applyBorder="1" applyAlignment="1" applyProtection="1">
      <alignment horizontal="center" vertical="center"/>
    </xf>
    <xf numFmtId="0" fontId="5" fillId="3" borderId="15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43" fillId="3" borderId="14" xfId="0" applyNumberFormat="1" applyFont="1" applyFill="1" applyBorder="1" applyAlignment="1" applyProtection="1">
      <alignment horizontal="center" vertical="center"/>
    </xf>
    <xf numFmtId="0" fontId="43" fillId="3" borderId="13" xfId="0" applyNumberFormat="1" applyFont="1" applyFill="1" applyBorder="1" applyAlignment="1" applyProtection="1">
      <alignment horizontal="center" vertical="center"/>
    </xf>
    <xf numFmtId="0" fontId="46" fillId="0" borderId="14" xfId="0" applyNumberFormat="1" applyFont="1" applyFill="1" applyBorder="1" applyAlignment="1" applyProtection="1">
      <alignment horizontal="center" vertical="center"/>
      <protection locked="0"/>
    </xf>
    <xf numFmtId="0" fontId="42" fillId="6" borderId="14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42" fillId="4" borderId="14" xfId="0" applyNumberFormat="1" applyFont="1" applyFill="1" applyBorder="1" applyAlignment="1" applyProtection="1">
      <alignment horizontal="center" vertical="center"/>
    </xf>
    <xf numFmtId="0" fontId="43" fillId="3" borderId="10" xfId="0" applyNumberFormat="1" applyFont="1" applyFill="1" applyBorder="1" applyAlignment="1" applyProtection="1">
      <alignment horizontal="center" vertical="center"/>
    </xf>
    <xf numFmtId="0" fontId="43" fillId="3" borderId="11" xfId="0" applyNumberFormat="1" applyFont="1" applyFill="1" applyBorder="1" applyAlignment="1" applyProtection="1">
      <alignment horizontal="center" vertical="center"/>
    </xf>
    <xf numFmtId="0" fontId="42" fillId="0" borderId="4" xfId="0" applyNumberFormat="1" applyFont="1" applyFill="1" applyBorder="1" applyAlignment="1" applyProtection="1">
      <alignment horizontal="center" vertical="center"/>
      <protection locked="0"/>
    </xf>
    <xf numFmtId="0" fontId="42" fillId="0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9" xfId="0" applyNumberFormat="1" applyFont="1" applyFill="1" applyBorder="1" applyAlignment="1" applyProtection="1">
      <alignment horizontal="center" vertical="center"/>
      <protection locked="0"/>
    </xf>
    <xf numFmtId="0" fontId="42" fillId="0" borderId="21" xfId="0" applyNumberFormat="1" applyFont="1" applyFill="1" applyBorder="1" applyAlignment="1" applyProtection="1">
      <alignment horizontal="center" vertical="center"/>
      <protection locked="0"/>
    </xf>
    <xf numFmtId="0" fontId="43" fillId="0" borderId="4" xfId="0" applyNumberFormat="1" applyFont="1" applyFill="1" applyBorder="1" applyAlignment="1" applyProtection="1">
      <alignment horizontal="center" vertical="center"/>
      <protection locked="0"/>
    </xf>
    <xf numFmtId="0" fontId="43" fillId="0" borderId="2" xfId="0" applyNumberFormat="1" applyFont="1" applyFill="1" applyBorder="1" applyAlignment="1" applyProtection="1">
      <alignment horizontal="center" vertical="center"/>
      <protection locked="0"/>
    </xf>
    <xf numFmtId="0" fontId="43" fillId="0" borderId="37" xfId="0" applyNumberFormat="1" applyFont="1" applyFill="1" applyBorder="1" applyAlignment="1" applyProtection="1">
      <alignment horizontal="center" vertical="center"/>
      <protection locked="0"/>
    </xf>
    <xf numFmtId="0" fontId="43" fillId="0" borderId="38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3" fillId="0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6" xfId="0" applyNumberFormat="1" applyFont="1" applyFill="1" applyBorder="1" applyAlignment="1" applyProtection="1">
      <alignment horizontal="center" vertical="center"/>
      <protection locked="0"/>
    </xf>
    <xf numFmtId="0" fontId="43" fillId="0" borderId="5" xfId="0" applyNumberFormat="1" applyFont="1" applyFill="1" applyBorder="1" applyAlignment="1" applyProtection="1">
      <alignment horizontal="center" vertical="center"/>
      <protection locked="0"/>
    </xf>
    <xf numFmtId="0" fontId="43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right" vertical="center" shrinkToFit="1"/>
    </xf>
    <xf numFmtId="0" fontId="11" fillId="0" borderId="38" xfId="0" applyNumberFormat="1" applyFont="1" applyFill="1" applyBorder="1" applyAlignment="1" applyProtection="1">
      <alignment horizontal="right" vertical="center" shrinkToFit="1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18" fillId="0" borderId="38" xfId="0" applyNumberFormat="1" applyFont="1" applyFill="1" applyBorder="1" applyAlignment="1" applyProtection="1">
      <alignment horizontal="center" vertical="center"/>
    </xf>
    <xf numFmtId="0" fontId="18" fillId="0" borderId="14" xfId="0" applyNumberFormat="1" applyFont="1" applyFill="1" applyBorder="1" applyAlignment="1" applyProtection="1">
      <alignment horizontal="center" vertical="center"/>
    </xf>
    <xf numFmtId="0" fontId="18" fillId="0" borderId="4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37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28" fillId="0" borderId="14" xfId="0" applyNumberFormat="1" applyFont="1" applyFill="1" applyBorder="1" applyAlignment="1" applyProtection="1">
      <alignment horizontal="center" vertical="center"/>
    </xf>
    <xf numFmtId="0" fontId="18" fillId="6" borderId="14" xfId="0" applyNumberFormat="1" applyFont="1" applyFill="1" applyBorder="1" applyAlignment="1" applyProtection="1">
      <alignment horizontal="center" vertical="center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3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Alignment="1" applyProtection="1">
      <alignment horizontal="center" vertical="center"/>
    </xf>
    <xf numFmtId="0" fontId="14" fillId="0" borderId="53" xfId="0" applyNumberFormat="1" applyFont="1" applyFill="1" applyBorder="1" applyAlignment="1" applyProtection="1">
      <alignment horizontal="center" vertical="center"/>
    </xf>
    <xf numFmtId="0" fontId="14" fillId="0" borderId="54" xfId="0" applyNumberFormat="1" applyFont="1" applyFill="1" applyBorder="1" applyAlignment="1" applyProtection="1">
      <alignment horizontal="center" vertical="center"/>
    </xf>
    <xf numFmtId="0" fontId="21" fillId="0" borderId="54" xfId="0" applyNumberFormat="1" applyFont="1" applyFill="1" applyBorder="1" applyAlignment="1" applyProtection="1">
      <alignment horizontal="center" vertical="center"/>
    </xf>
    <xf numFmtId="0" fontId="21" fillId="0" borderId="55" xfId="0" applyNumberFormat="1" applyFont="1" applyFill="1" applyBorder="1" applyAlignment="1" applyProtection="1">
      <alignment horizontal="center" vertical="center"/>
    </xf>
    <xf numFmtId="0" fontId="21" fillId="0" borderId="53" xfId="0" applyNumberFormat="1" applyFont="1" applyFill="1" applyBorder="1" applyAlignment="1" applyProtection="1">
      <alignment horizontal="left" vertical="center"/>
    </xf>
    <xf numFmtId="0" fontId="21" fillId="0" borderId="54" xfId="0" applyNumberFormat="1" applyFont="1" applyFill="1" applyBorder="1" applyAlignment="1" applyProtection="1">
      <alignment horizontal="left" vertical="center"/>
    </xf>
    <xf numFmtId="0" fontId="21" fillId="0" borderId="55" xfId="0" applyNumberFormat="1" applyFont="1" applyFill="1" applyBorder="1" applyAlignment="1" applyProtection="1">
      <alignment horizontal="left" vertical="center"/>
    </xf>
    <xf numFmtId="0" fontId="36" fillId="0" borderId="37" xfId="0" applyNumberFormat="1" applyFont="1" applyFill="1" applyBorder="1" applyAlignment="1" applyProtection="1">
      <alignment horizontal="center" vertical="center"/>
    </xf>
    <xf numFmtId="0" fontId="36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/>
    </xf>
    <xf numFmtId="0" fontId="34" fillId="0" borderId="14" xfId="0" applyNumberFormat="1" applyFont="1" applyFill="1" applyBorder="1" applyAlignment="1" applyProtection="1">
      <alignment horizontal="center" vertical="center"/>
    </xf>
    <xf numFmtId="0" fontId="34" fillId="0" borderId="15" xfId="0" applyNumberFormat="1" applyFont="1" applyFill="1" applyBorder="1" applyAlignment="1" applyProtection="1">
      <alignment horizontal="center" vertical="center"/>
    </xf>
    <xf numFmtId="0" fontId="14" fillId="0" borderId="26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21" fillId="0" borderId="4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horizontal="center" vertical="center"/>
    </xf>
    <xf numFmtId="0" fontId="21" fillId="0" borderId="52" xfId="0" applyNumberFormat="1" applyFont="1" applyFill="1" applyBorder="1" applyAlignment="1" applyProtection="1">
      <alignment horizontal="center" vertical="center"/>
    </xf>
    <xf numFmtId="0" fontId="21" fillId="0" borderId="6" xfId="0" applyNumberFormat="1" applyFont="1" applyFill="1" applyBorder="1" applyAlignment="1" applyProtection="1">
      <alignment horizontal="center" vertical="center"/>
    </xf>
    <xf numFmtId="0" fontId="21" fillId="0" borderId="38" xfId="0" applyNumberFormat="1" applyFont="1" applyFill="1" applyBorder="1" applyAlignment="1" applyProtection="1">
      <alignment horizontal="center" vertical="center"/>
    </xf>
    <xf numFmtId="0" fontId="19" fillId="0" borderId="37" xfId="0" applyNumberFormat="1" applyFont="1" applyFill="1" applyBorder="1" applyAlignment="1" applyProtection="1">
      <alignment horizontal="center" vertical="center"/>
    </xf>
    <xf numFmtId="0" fontId="19" fillId="0" borderId="6" xfId="0" applyNumberFormat="1" applyFont="1" applyFill="1" applyBorder="1" applyAlignment="1" applyProtection="1">
      <alignment horizontal="center" vertical="center"/>
    </xf>
    <xf numFmtId="0" fontId="19" fillId="0" borderId="38" xfId="0" applyNumberFormat="1" applyFont="1" applyFill="1" applyBorder="1" applyAlignment="1" applyProtection="1">
      <alignment horizontal="center" vertical="center"/>
    </xf>
    <xf numFmtId="0" fontId="32" fillId="0" borderId="37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32" fillId="0" borderId="38" xfId="0" applyNumberFormat="1" applyFont="1" applyFill="1" applyBorder="1" applyAlignment="1" applyProtection="1">
      <alignment horizontal="center" vertical="center"/>
    </xf>
    <xf numFmtId="0" fontId="21" fillId="0" borderId="37" xfId="0" applyNumberFormat="1" applyFont="1" applyFill="1" applyBorder="1" applyAlignment="1" applyProtection="1">
      <alignment horizontal="center" vertical="center"/>
    </xf>
    <xf numFmtId="0" fontId="21" fillId="0" borderId="3" xfId="0" applyNumberFormat="1" applyFont="1" applyFill="1" applyBorder="1" applyAlignment="1" applyProtection="1">
      <alignment horizontal="center" vertical="center"/>
    </xf>
    <xf numFmtId="0" fontId="21" fillId="0" borderId="27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21" fillId="0" borderId="30" xfId="0" applyNumberFormat="1" applyFont="1" applyFill="1" applyBorder="1" applyAlignment="1" applyProtection="1">
      <alignment horizontal="center" vertical="center"/>
    </xf>
    <xf numFmtId="0" fontId="19" fillId="0" borderId="29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/>
    </xf>
    <xf numFmtId="0" fontId="19" fillId="0" borderId="30" xfId="0" applyNumberFormat="1" applyFont="1" applyFill="1" applyBorder="1" applyAlignment="1" applyProtection="1">
      <alignment horizontal="center" vertical="center"/>
    </xf>
    <xf numFmtId="0" fontId="32" fillId="0" borderId="29" xfId="0" applyNumberFormat="1" applyFont="1" applyFill="1" applyBorder="1" applyAlignment="1" applyProtection="1">
      <alignment horizontal="center" vertical="center"/>
    </xf>
    <xf numFmtId="0" fontId="32" fillId="0" borderId="21" xfId="0" applyNumberFormat="1" applyFont="1" applyFill="1" applyBorder="1" applyAlignment="1" applyProtection="1">
      <alignment horizontal="center" vertical="center"/>
    </xf>
    <xf numFmtId="0" fontId="32" fillId="0" borderId="30" xfId="0" applyNumberFormat="1" applyFont="1" applyFill="1" applyBorder="1" applyAlignment="1" applyProtection="1">
      <alignment horizontal="center" vertical="center"/>
    </xf>
    <xf numFmtId="0" fontId="21" fillId="0" borderId="29" xfId="0" applyNumberFormat="1" applyFont="1" applyFill="1" applyBorder="1" applyAlignment="1" applyProtection="1">
      <alignment horizontal="center" vertical="center"/>
    </xf>
    <xf numFmtId="0" fontId="21" fillId="0" borderId="28" xfId="0" applyNumberFormat="1" applyFont="1" applyFill="1" applyBorder="1" applyAlignment="1" applyProtection="1">
      <alignment horizontal="center" vertical="center"/>
    </xf>
    <xf numFmtId="0" fontId="21" fillId="0" borderId="7" xfId="0" applyNumberFormat="1" applyFont="1" applyFill="1" applyBorder="1" applyAlignment="1" applyProtection="1">
      <alignment horizontal="center" vertical="center"/>
    </xf>
    <xf numFmtId="0" fontId="21" fillId="0" borderId="8" xfId="0" applyNumberFormat="1" applyFont="1" applyFill="1" applyBorder="1" applyAlignment="1" applyProtection="1">
      <alignment horizontal="center" vertical="center"/>
    </xf>
    <xf numFmtId="0" fontId="21" fillId="0" borderId="9" xfId="0" applyNumberFormat="1" applyFont="1" applyFill="1" applyBorder="1" applyAlignment="1" applyProtection="1">
      <alignment horizontal="center" vertical="center"/>
    </xf>
    <xf numFmtId="0" fontId="21" fillId="0" borderId="57" xfId="0" applyNumberFormat="1" applyFont="1" applyFill="1" applyBorder="1" applyAlignment="1" applyProtection="1">
      <alignment horizontal="center" vertical="center" wrapText="1"/>
    </xf>
    <xf numFmtId="0" fontId="21" fillId="0" borderId="58" xfId="0" applyNumberFormat="1" applyFont="1" applyFill="1" applyBorder="1" applyAlignment="1" applyProtection="1">
      <alignment horizontal="center" vertical="center" wrapText="1"/>
    </xf>
    <xf numFmtId="0" fontId="21" fillId="0" borderId="53" xfId="0" applyNumberFormat="1" applyFont="1" applyFill="1" applyBorder="1" applyAlignment="1" applyProtection="1">
      <alignment horizontal="center" vertical="center" wrapText="1"/>
    </xf>
    <xf numFmtId="0" fontId="21" fillId="0" borderId="54" xfId="0" applyNumberFormat="1" applyFont="1" applyFill="1" applyBorder="1" applyAlignment="1" applyProtection="1">
      <alignment horizontal="center" vertical="center" wrapText="1"/>
    </xf>
    <xf numFmtId="0" fontId="21" fillId="0" borderId="55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56" xfId="0" applyNumberFormat="1" applyFont="1" applyFill="1" applyBorder="1" applyAlignment="1" applyProtection="1">
      <alignment horizontal="center" vertical="center" wrapText="1"/>
    </xf>
    <xf numFmtId="0" fontId="21" fillId="0" borderId="37" xfId="0" applyNumberFormat="1" applyFont="1" applyFill="1" applyBorder="1" applyAlignment="1" applyProtection="1">
      <alignment horizontal="center" vertical="center" wrapText="1"/>
    </xf>
    <xf numFmtId="0" fontId="21" fillId="0" borderId="6" xfId="0" applyNumberFormat="1" applyFont="1" applyFill="1" applyBorder="1" applyAlignment="1" applyProtection="1">
      <alignment horizontal="center" vertical="center" wrapText="1"/>
    </xf>
    <xf numFmtId="0" fontId="21" fillId="0" borderId="38" xfId="0" applyNumberFormat="1" applyFont="1" applyFill="1" applyBorder="1" applyAlignment="1" applyProtection="1">
      <alignment horizontal="center" vertical="center" wrapText="1"/>
    </xf>
    <xf numFmtId="0" fontId="21" fillId="0" borderId="53" xfId="0" applyNumberFormat="1" applyFont="1" applyFill="1" applyBorder="1" applyAlignment="1" applyProtection="1">
      <alignment horizontal="center" vertical="center"/>
    </xf>
    <xf numFmtId="0" fontId="21" fillId="0" borderId="17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56" xfId="0" applyNumberFormat="1" applyFont="1" applyFill="1" applyBorder="1" applyAlignment="1" applyProtection="1">
      <alignment horizontal="center" vertical="center"/>
    </xf>
    <xf numFmtId="0" fontId="36" fillId="0" borderId="53" xfId="0" applyNumberFormat="1" applyFont="1" applyFill="1" applyBorder="1" applyAlignment="1" applyProtection="1">
      <alignment horizontal="center" vertical="center"/>
    </xf>
    <xf numFmtId="0" fontId="36" fillId="0" borderId="54" xfId="0" applyNumberFormat="1" applyFont="1" applyFill="1" applyBorder="1" applyAlignment="1" applyProtection="1">
      <alignment horizontal="center" vertical="center"/>
    </xf>
    <xf numFmtId="0" fontId="36" fillId="0" borderId="17" xfId="0" applyNumberFormat="1" applyFont="1" applyFill="1" applyBorder="1" applyAlignment="1" applyProtection="1">
      <alignment horizontal="center" vertical="center"/>
    </xf>
    <xf numFmtId="0" fontId="36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56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4" fillId="0" borderId="38" xfId="0" applyNumberFormat="1" applyFont="1" applyFill="1" applyBorder="1" applyAlignment="1" applyProtection="1">
      <alignment horizont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32" fillId="0" borderId="53" xfId="0" applyNumberFormat="1" applyFont="1" applyFill="1" applyBorder="1" applyAlignment="1" applyProtection="1">
      <alignment horizontal="center" vertical="center" wrapText="1"/>
    </xf>
    <xf numFmtId="0" fontId="32" fillId="0" borderId="54" xfId="0" applyNumberFormat="1" applyFont="1" applyFill="1" applyBorder="1" applyAlignment="1" applyProtection="1">
      <alignment horizontal="center" vertical="center" wrapText="1"/>
    </xf>
    <xf numFmtId="0" fontId="32" fillId="0" borderId="17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37" xfId="0" applyNumberFormat="1" applyFont="1" applyFill="1" applyBorder="1" applyAlignment="1" applyProtection="1">
      <alignment horizontal="center" vertical="center" wrapText="1"/>
    </xf>
    <xf numFmtId="0" fontId="32" fillId="0" borderId="6" xfId="0" applyNumberFormat="1" applyFont="1" applyFill="1" applyBorder="1" applyAlignment="1" applyProtection="1">
      <alignment horizontal="center" vertical="center" wrapText="1"/>
    </xf>
    <xf numFmtId="0" fontId="19" fillId="0" borderId="4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Fill="1" applyBorder="1" applyAlignment="1" applyProtection="1">
      <alignment horizontal="center" vertical="center"/>
    </xf>
    <xf numFmtId="0" fontId="19" fillId="0" borderId="56" xfId="0" applyNumberFormat="1" applyFont="1" applyFill="1" applyBorder="1" applyAlignment="1" applyProtection="1">
      <alignment horizontal="center" vertical="center"/>
    </xf>
    <xf numFmtId="0" fontId="35" fillId="0" borderId="4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center"/>
    </xf>
    <xf numFmtId="0" fontId="35" fillId="0" borderId="2" xfId="0" applyNumberFormat="1" applyFont="1" applyFill="1" applyBorder="1" applyAlignment="1" applyProtection="1">
      <alignment horizontal="center" vertical="center"/>
    </xf>
    <xf numFmtId="0" fontId="35" fillId="0" borderId="17" xfId="0" applyNumberFormat="1" applyFont="1" applyFill="1" applyBorder="1" applyAlignment="1" applyProtection="1">
      <alignment horizontal="center" vertical="center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35" fillId="0" borderId="56" xfId="0" applyNumberFormat="1" applyFont="1" applyFill="1" applyBorder="1" applyAlignment="1" applyProtection="1">
      <alignment horizontal="center" vertical="center"/>
    </xf>
    <xf numFmtId="0" fontId="35" fillId="0" borderId="37" xfId="0" applyNumberFormat="1" applyFont="1" applyFill="1" applyBorder="1" applyAlignment="1" applyProtection="1">
      <alignment horizontal="center" vertical="center"/>
    </xf>
    <xf numFmtId="0" fontId="35" fillId="0" borderId="6" xfId="0" applyNumberFormat="1" applyFont="1" applyFill="1" applyBorder="1" applyAlignment="1" applyProtection="1">
      <alignment horizontal="center" vertical="center"/>
    </xf>
    <xf numFmtId="0" fontId="35" fillId="0" borderId="38" xfId="0" applyNumberFormat="1" applyFont="1" applyFill="1" applyBorder="1" applyAlignment="1" applyProtection="1">
      <alignment horizontal="center" vertical="center"/>
    </xf>
    <xf numFmtId="0" fontId="21" fillId="0" borderId="59" xfId="0" applyNumberFormat="1" applyFont="1" applyFill="1" applyBorder="1" applyAlignment="1" applyProtection="1">
      <alignment horizontal="center" vertical="center" wrapText="1"/>
    </xf>
    <xf numFmtId="0" fontId="21" fillId="0" borderId="60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34" fillId="0" borderId="17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34" fillId="0" borderId="56" xfId="0" applyNumberFormat="1" applyFont="1" applyFill="1" applyBorder="1" applyAlignment="1" applyProtection="1">
      <alignment horizontal="center" vertical="center"/>
    </xf>
    <xf numFmtId="0" fontId="34" fillId="0" borderId="37" xfId="0" applyNumberFormat="1" applyFont="1" applyFill="1" applyBorder="1" applyAlignment="1" applyProtection="1">
      <alignment horizontal="center" vertical="center"/>
    </xf>
    <xf numFmtId="0" fontId="34" fillId="0" borderId="6" xfId="0" applyNumberFormat="1" applyFont="1" applyFill="1" applyBorder="1" applyAlignment="1" applyProtection="1">
      <alignment horizontal="center" vertical="center"/>
    </xf>
    <xf numFmtId="0" fontId="34" fillId="0" borderId="38" xfId="0" applyNumberFormat="1" applyFont="1" applyFill="1" applyBorder="1" applyAlignment="1" applyProtection="1">
      <alignment horizontal="center" vertical="center"/>
    </xf>
    <xf numFmtId="0" fontId="33" fillId="0" borderId="4" xfId="0" applyNumberFormat="1" applyFont="1" applyFill="1" applyBorder="1" applyAlignment="1" applyProtection="1">
      <alignment horizontal="center" vertical="center"/>
    </xf>
    <xf numFmtId="0" fontId="33" fillId="0" borderId="1" xfId="0" applyNumberFormat="1" applyFont="1" applyFill="1" applyBorder="1" applyAlignment="1" applyProtection="1">
      <alignment horizontal="center" vertical="center"/>
    </xf>
    <xf numFmtId="0" fontId="33" fillId="0" borderId="2" xfId="0" applyNumberFormat="1" applyFont="1" applyFill="1" applyBorder="1" applyAlignment="1" applyProtection="1">
      <alignment horizontal="center" vertical="center"/>
    </xf>
    <xf numFmtId="0" fontId="33" fillId="0" borderId="37" xfId="0" applyNumberFormat="1" applyFont="1" applyFill="1" applyBorder="1" applyAlignment="1" applyProtection="1">
      <alignment horizontal="center" vertical="center"/>
    </xf>
    <xf numFmtId="0" fontId="33" fillId="0" borderId="6" xfId="0" applyNumberFormat="1" applyFont="1" applyFill="1" applyBorder="1" applyAlignment="1" applyProtection="1">
      <alignment horizontal="center" vertical="center"/>
    </xf>
    <xf numFmtId="0" fontId="33" fillId="0" borderId="38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33" fillId="0" borderId="29" xfId="0" applyNumberFormat="1" applyFont="1" applyFill="1" applyBorder="1" applyAlignment="1" applyProtection="1">
      <alignment horizontal="center" vertical="center"/>
    </xf>
    <xf numFmtId="0" fontId="33" fillId="0" borderId="21" xfId="0" applyNumberFormat="1" applyFont="1" applyFill="1" applyBorder="1" applyAlignment="1" applyProtection="1">
      <alignment horizontal="center" vertical="center"/>
    </xf>
    <xf numFmtId="0" fontId="33" fillId="0" borderId="30" xfId="0" applyNumberFormat="1" applyFont="1" applyFill="1" applyBorder="1" applyAlignment="1" applyProtection="1">
      <alignment horizontal="center" vertical="center"/>
    </xf>
    <xf numFmtId="0" fontId="30" fillId="0" borderId="4" xfId="0" applyNumberFormat="1" applyFont="1" applyFill="1" applyBorder="1" applyAlignment="1" applyProtection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30" fillId="0" borderId="2" xfId="0" applyNumberFormat="1" applyFont="1" applyFill="1" applyBorder="1" applyAlignment="1" applyProtection="1">
      <alignment horizontal="center" vertical="center"/>
    </xf>
    <xf numFmtId="0" fontId="30" fillId="0" borderId="37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8" xfId="0" applyNumberFormat="1" applyFont="1" applyFill="1" applyBorder="1" applyAlignment="1" applyProtection="1">
      <alignment horizontal="center" vertical="center"/>
    </xf>
    <xf numFmtId="0" fontId="30" fillId="0" borderId="5" xfId="0" applyNumberFormat="1" applyFont="1" applyFill="1" applyBorder="1" applyAlignment="1" applyProtection="1">
      <alignment horizontal="center" vertical="center"/>
    </xf>
    <xf numFmtId="0" fontId="30" fillId="0" borderId="3" xfId="0" applyNumberFormat="1" applyFont="1" applyFill="1" applyBorder="1" applyAlignment="1" applyProtection="1">
      <alignment horizontal="center" vertical="center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22" fillId="0" borderId="4" xfId="0" applyNumberFormat="1" applyFont="1" applyFill="1" applyBorder="1" applyAlignment="1" applyProtection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22" fillId="0" borderId="37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8" xfId="0" applyNumberFormat="1" applyFont="1" applyFill="1" applyBorder="1" applyAlignment="1" applyProtection="1">
      <alignment horizontal="center" vertical="center"/>
    </xf>
    <xf numFmtId="0" fontId="31" fillId="0" borderId="26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52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8" xfId="0" applyNumberFormat="1" applyFont="1" applyFill="1" applyBorder="1" applyAlignment="1" applyProtection="1">
      <alignment horizontal="center" vertical="center"/>
    </xf>
    <xf numFmtId="0" fontId="31" fillId="0" borderId="27" xfId="0" applyNumberFormat="1" applyFont="1" applyFill="1" applyBorder="1" applyAlignment="1" applyProtection="1">
      <alignment horizontal="center" vertical="center"/>
    </xf>
    <xf numFmtId="0" fontId="31" fillId="0" borderId="21" xfId="0" applyNumberFormat="1" applyFont="1" applyFill="1" applyBorder="1" applyAlignment="1" applyProtection="1">
      <alignment horizontal="center" vertical="center"/>
    </xf>
    <xf numFmtId="0" fontId="31" fillId="0" borderId="30" xfId="0" applyNumberFormat="1" applyFont="1" applyFill="1" applyBorder="1" applyAlignment="1" applyProtection="1">
      <alignment horizontal="center" vertical="center"/>
    </xf>
    <xf numFmtId="0" fontId="19" fillId="0" borderId="29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30" xfId="0" applyNumberFormat="1" applyFont="1" applyFill="1" applyBorder="1" applyAlignment="1" applyProtection="1">
      <alignment horizontal="center" vertical="center" wrapText="1"/>
    </xf>
    <xf numFmtId="0" fontId="30" fillId="0" borderId="29" xfId="0" applyNumberFormat="1" applyFont="1" applyFill="1" applyBorder="1" applyAlignment="1" applyProtection="1">
      <alignment horizontal="center" vertical="center"/>
    </xf>
    <xf numFmtId="0" fontId="30" fillId="0" borderId="21" xfId="0" applyNumberFormat="1" applyFont="1" applyFill="1" applyBorder="1" applyAlignment="1" applyProtection="1">
      <alignment horizontal="center" vertical="center"/>
    </xf>
    <xf numFmtId="0" fontId="30" fillId="0" borderId="30" xfId="0" applyNumberFormat="1" applyFont="1" applyFill="1" applyBorder="1" applyAlignment="1" applyProtection="1">
      <alignment horizontal="center" vertical="center"/>
    </xf>
    <xf numFmtId="0" fontId="22" fillId="0" borderId="29" xfId="0" applyNumberFormat="1" applyFont="1" applyFill="1" applyBorder="1" applyAlignment="1" applyProtection="1">
      <alignment horizontal="center" vertical="center"/>
    </xf>
    <xf numFmtId="0" fontId="22" fillId="0" borderId="21" xfId="0" applyNumberFormat="1" applyFont="1" applyFill="1" applyBorder="1" applyAlignment="1" applyProtection="1">
      <alignment horizontal="center" vertical="center"/>
    </xf>
    <xf numFmtId="0" fontId="22" fillId="0" borderId="30" xfId="0" applyNumberFormat="1" applyFont="1" applyFill="1" applyBorder="1" applyAlignment="1" applyProtection="1">
      <alignment horizontal="center" vertical="center"/>
    </xf>
    <xf numFmtId="0" fontId="30" fillId="0" borderId="28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3" borderId="23" xfId="1" applyNumberFormat="1" applyFont="1" applyFill="1" applyBorder="1" applyAlignment="1" applyProtection="1">
      <alignment horizontal="center" vertical="center" shrinkToFit="1"/>
    </xf>
    <xf numFmtId="0" fontId="17" fillId="3" borderId="24" xfId="1" applyNumberFormat="1" applyFont="1" applyFill="1" applyBorder="1" applyAlignment="1" applyProtection="1">
      <alignment horizontal="center" vertical="center" shrinkToFit="1"/>
    </xf>
    <xf numFmtId="0" fontId="17" fillId="3" borderId="61" xfId="1" applyNumberFormat="1" applyFont="1" applyFill="1" applyBorder="1" applyAlignment="1" applyProtection="1">
      <alignment horizontal="center" vertical="center" shrinkToFit="1"/>
    </xf>
    <xf numFmtId="0" fontId="17" fillId="3" borderId="62" xfId="1" applyNumberFormat="1" applyFont="1" applyFill="1" applyBorder="1" applyAlignment="1" applyProtection="1">
      <alignment horizontal="center" vertical="center" shrinkToFit="1"/>
    </xf>
    <xf numFmtId="0" fontId="17" fillId="0" borderId="44" xfId="1" applyNumberFormat="1" applyFont="1" applyFill="1" applyBorder="1" applyAlignment="1" applyProtection="1">
      <alignment horizontal="center" vertical="center" wrapText="1" shrinkToFit="1"/>
    </xf>
    <xf numFmtId="0" fontId="17" fillId="0" borderId="45" xfId="1" applyNumberFormat="1" applyFont="1" applyFill="1" applyBorder="1" applyAlignment="1" applyProtection="1">
      <alignment horizontal="center" vertical="center" wrapText="1" shrinkToFit="1"/>
    </xf>
    <xf numFmtId="0" fontId="17" fillId="0" borderId="46" xfId="1" applyNumberFormat="1" applyFont="1" applyFill="1" applyBorder="1" applyAlignment="1" applyProtection="1">
      <alignment horizontal="center" vertical="center" wrapText="1" shrinkToFit="1"/>
    </xf>
    <xf numFmtId="0" fontId="17" fillId="0" borderId="63" xfId="1" applyNumberFormat="1" applyFont="1" applyFill="1" applyBorder="1" applyAlignment="1" applyProtection="1">
      <alignment horizontal="left" vertical="top" shrinkToFit="1"/>
    </xf>
    <xf numFmtId="0" fontId="17" fillId="0" borderId="45" xfId="1" applyNumberFormat="1" applyFont="1" applyFill="1" applyBorder="1" applyAlignment="1" applyProtection="1">
      <alignment horizontal="left" vertical="top" shrinkToFit="1"/>
    </xf>
    <xf numFmtId="0" fontId="17" fillId="0" borderId="46" xfId="1" applyNumberFormat="1" applyFont="1" applyFill="1" applyBorder="1" applyAlignment="1" applyProtection="1">
      <alignment horizontal="left" vertical="top" shrinkToFit="1"/>
    </xf>
    <xf numFmtId="0" fontId="17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F842C0BD-7036-4521-846F-2C55CB6E9B36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0F601E7C-18DC-4EA5-B90D-6A95921DE7EC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77D15C03-4183-44D9-8C24-33F46187A54C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7BA5E009-1867-42FC-A23D-E8DA17329FF4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0BF02611-FB9F-4D29-A252-4C446ADA2FDF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ACFCA416-6EB6-41A6-BD41-A1B36501F8FF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26180740-66EB-45DC-B27D-FE7497F1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16</xdr:row>
      <xdr:rowOff>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3DACE471-1CC5-44BB-BF12-41448C10E30E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22</xdr:row>
      <xdr:rowOff>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0FEBB574-A118-4CC1-901A-4BFF54082420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F16B3B53-7008-4831-8E25-66AB18A4B737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78D991D2-C879-4296-A0BC-08D50A58DCE5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28</xdr:row>
      <xdr:rowOff>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FD501372-F18D-4C7D-B0AA-F21CDE243873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22</xdr:row>
      <xdr:rowOff>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86F65373-20AB-4B1B-BABF-A9B6B7B96BC0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24</xdr:row>
      <xdr:rowOff>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38D7693C-1ED9-43FE-B88C-CF9C3F548AB9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26</xdr:row>
      <xdr:rowOff>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89FEDE25-EE6E-4907-9EE8-65F450675939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28</xdr:row>
      <xdr:rowOff>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ABEF6411-5C4C-481A-B23B-1D3ECB4F212A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B7FEAEEC-2315-4F94-91F0-BE056A582273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33A4E379-C0F7-40A8-A250-FD763BB211C7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A5F58F60-39B4-4FD1-93A8-75F181FC23BE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28ED77BC-0EBA-428A-A7C8-8BDFD29CE44D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792E1680-49C4-4B81-B884-2F5F3E537E8F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8060E10F-E7F5-4AD4-A0C1-AD3A8B8C2C1F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9745DD0D-873C-4485-BE4B-EABFB7E7153E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55BDBE2D-4268-45A5-BCD6-B1FDA88132BA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DBEB6397-0FCD-44FF-BE65-DABD6EF4AACC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5E279AE5-3B34-4F4C-AF96-D626AAFB8097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0C8C74AB-30D0-46A8-A4EB-E14212082D45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E1CD29A7-8539-4FB6-9872-231114116D79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F920316D-772E-485C-ABC1-527F2A77F850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6EB623AA-C7A6-4DCC-AC2A-1A20493F3F6E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C06B1FF8-0E94-485D-A18B-A624856F9FB8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BFD47D0B-5748-4224-9F7D-A9751C8147C6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F2F3312E-7B5C-4F7F-AAFC-29868101BBCF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A4A7A533-9178-4A38-9771-1F1527F0816E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39779DD7-8320-46F6-A1B2-10670F2A7923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59C54BFF-C57A-445E-BB04-5971642E0C1F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E07AB41C-C87B-40AE-9857-BDC9AFBD4DC0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BBB5D52D-08E3-4FF1-A95B-9537D4007640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4D529E70-CC9D-4171-BA9A-074D2BEC79F7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2C5501DA-8307-4939-8038-D2C00B149A19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6194B926-BB9D-44ED-A70A-FB814199ECB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E42516D3-1C68-40C1-A692-544A12484950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590D1BD6-B7ED-435B-8998-3C353142942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753CBB2F-4563-40C4-9A4C-F9FD619E85D1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C170DAEA-B501-48A1-BA2A-BDD36B8A2E4A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AAA307B7-236C-49F2-AAFB-41DC593EEBCF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46068D64-5AEF-4E8B-B29A-9B735E7ADA0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6D3A07B3-2150-4B71-A231-B5E9B9E2A373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BE188FC2-9359-418A-80D6-9785C00C241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C664AB31-D4C5-4C1E-A01D-3CBD079B5DB8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75E38DB3-F295-455B-A9F8-54B8D11A0A68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D97969EE-B079-49AB-B986-0E2D9865B0EB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5DD4F459-D294-45AC-8751-8394D40340B3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678A9F71-A4FB-4107-880F-FCB823620CA1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139536C7-A826-4C39-BCF1-043F0A4D05DC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5E38CB42-AA89-4D9B-A633-28110D6B4F4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8DDA3984-3244-4CA2-8CEF-A8D5368CC298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23349FD4-F65F-425E-90AA-A49CED32041C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9DA4F120-0D8B-4579-9408-EDA3F43A258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08DCABAC-28CC-4B49-8389-646E613A1F82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72EC8CC1-B8C8-4068-8DD3-6B7F5F958526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63E79727-E049-458A-8A0C-D04FED8F86D7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B9C15818-16E2-4E04-BC7E-1182C91E6C41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662340FB-9925-4BF6-8C1D-5A7ACB247BD0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6EDFBEA7-A4FF-4718-B815-DB62E02D32B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90060BB4-F90E-4872-9B7E-C2F1A36BFCB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6743F78F-9685-4C2E-A1B2-8896009E378D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FE64023E-30E3-443A-96A0-FD451274C187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959F06C1-D740-47FC-8B98-B00AC3A9D32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A76D44AE-1675-4471-8295-21F5A6064CDD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5030006A-590A-4CB1-8FEE-6375607FAF9C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506E0434-41EC-4F11-AC8B-8FA40D07D70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7623C1C5-ABBD-4965-BC22-D6EE140CCEA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0AC6E753-261C-4A12-B1F9-E85B33AE859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847B9D72-DEAC-48F7-9ABC-7723A90772F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5C0EBDD6-35A1-43A7-876D-DB116819FEC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147BB73E-E84C-4840-B986-80EEBE6C07D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50AD5CDD-BAA9-430A-A9E4-82054CE2B386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522E557F-425E-4CEC-BBB6-1B66BC95B97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B77EC7D6-2EF9-4EB8-86D2-4E459A444FF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3AAF4BEF-C976-4960-AF18-11DB983A07F5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AB423454-4BFB-4B20-8F0A-2E2FFAD5CD9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1581C0D0-5E92-48BE-B4C6-E30BE19BB8A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B44AC63D-0F43-4841-9A09-B628D9E2F4C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C89AD885-4408-424B-9393-D70C7DA7721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2F8A3FED-3987-470A-8901-9AD66E8D827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05B7598A-41E2-4D98-904A-4ADE0A58BA1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305019C4-1786-4F54-AD33-3D390BB1A09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4DE75F65-E3A4-4693-83D1-6EFE790A342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B80200A8-CCB6-4E8E-8877-DD57063B9CD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32D7390A-B01D-4508-A41F-C89D87BB768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FF0EF016-64F6-4908-A34E-ECC506A9D07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CED9DC20-1C57-457D-B4FE-56A5A7E376FE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74B94E10-57DC-4352-B71F-9309A62B755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5D896496-DA0F-437A-9B22-3816BC4156CD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D97D0EF9-ED31-49A3-A397-2EE2A0D5A6C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C5A9FE29-2EDC-4F0F-82C6-6401161462E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15B7022B-0651-424B-9735-E3DE2F7B0683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8800C657-EE3E-42F9-9735-D4A42EA4F18E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4F882318-D58E-43C7-8573-7F3BB7EE32D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2DCBE179-F784-4FA3-A2A7-BE3BF5B0119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2A44E656-2E91-48DF-ACA3-ECF0FEE0B1B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5B599B32-D552-43F2-B4E7-9CB4674C846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AC0715C4-09DA-4F47-B1AD-25E500CE9EB3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540506DA-70FD-4A6E-8C29-7241D31BBFB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602C6626-2B42-408D-80C3-FA6301C8CA6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F5559BCF-6649-4899-9290-8BF8CA83249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58FB24F1-7002-4A7D-915A-168B40DBACF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A0740A66-8E78-44F8-BB6D-CF183850268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E3E5D416-378D-49C3-ADF5-CDA58D0BF12B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7CE8712F-206B-4C91-A6D7-C1F089857DAE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0414E9BB-F3CD-42FC-8CFC-6A5FF648B3E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162866E2-1B14-46B3-9269-F223597A215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5F652F89-AA5F-4DCF-8CD2-109471F58A5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17260B2C-D40F-42BA-92FC-9FA17ECC30C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01F2709F-34B9-49B9-BD9E-6174E6A9A8E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63312299-AFB5-429E-8990-D157ACAE576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AB55BAE8-A207-4466-83AB-8CF9AE74C6A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2211DF6E-7478-497D-A71F-C5EB582112E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7850404B-8D48-4616-BEBB-0844B732DCE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99A82920-AE1C-4548-8441-ABC446BE87E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DA47FD78-1E46-4A7F-A13A-C0EB8B8E4FC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13DC3CED-4B16-4B8E-A781-0994D7FB6AC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1021C88E-8426-4FC9-9B4D-8EB6E3F8464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46C974E0-7870-47D7-B6FF-6E4F0E9B939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752B12A4-3D40-40AF-8257-F2E051C6E57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C4716D9A-B3B2-4FE1-92B3-F4CC863EAC8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67C15FDA-C3B7-4A8D-A3AB-1799B6AD6ED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7F5F51F2-C7BD-4B0C-AB57-5EA068B6B79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AFE7A8A3-AD7D-4A28-AA78-3FE50ED11A7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61E53EC2-0BF3-4E1A-9D14-34D50A32765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610C540C-2A4B-4724-8AB5-03EEF4EC984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CF16D77D-D04F-4801-B4CF-99BED6365A1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0B53F610-4506-4B4F-BB9B-71C4765318B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9EA0F4D1-6455-4112-BD67-2D72E483725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DD2DE32F-6ACD-444B-BAFB-02A4AEE8A47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80E9A7ED-7AAA-4550-87CC-3EF5E229574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D08F83DE-CE8C-4EEE-8EF2-98D9C79BD1C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B1B1643B-D590-4D99-AF7C-F70092726FF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ACF6C02B-98B8-4231-ABF3-23D8B0C5122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30A2D672-7890-4CA1-BF4B-3FD2044FE3D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7BD1AAB8-70A1-47F3-9658-BC41E33B053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F3F70995-C75E-4319-8CBD-2BE4D1682FE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02461095-982B-4FF0-9EA0-000EFFD9C6B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357D85E7-356E-424B-A191-8A34D608921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1E7D6CCC-3870-4A81-B0EF-C4515BCE1D4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BC0A6049-1DFF-4494-B4CC-918208EDA01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59D66875-E310-4B74-911C-DF4A9E269AC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047ACF24-A008-44F7-A79E-8D2CF0DB91E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953C3D89-3E6D-4218-BD65-A6307EC7335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8F18E323-8F43-484C-97D6-7036C1B28A3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19BFA425-69DF-40A0-B591-FE122D86F2D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B98A1217-45BC-443F-9E0D-6F4995CFCF5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E8BFDE25-8DDC-45CA-8DC4-9B148C6BA05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C629A881-25AA-4F4B-BBF4-ED4C421FAE2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45CDEF31-B069-432B-A76B-54813220750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05084099-09DE-4F98-B1B9-42740ABDC92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E6468E07-6FF6-4A8C-9255-D5C8868626F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1C537F57-B87C-4863-B58C-CC6DD10835C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80DB0699-BA58-435B-8CA9-9491D2FE527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FB817805-887C-4DCD-8EB3-59E8D23F9CF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3E7F8142-E62B-4975-8586-CB53F4F9AA4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939222D9-A255-42B6-A2AE-D37995D15E6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BBD1A987-A83F-4CF3-AA8D-5181D2E348A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557839B8-280A-4BC5-A231-978DE4D13E6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2DCFE37B-FD57-4419-985C-C6942C0C376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27D46F7E-BA10-493D-AE15-1DDA84DF82D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0D3F3200-4000-45FC-9EA3-D097D3F4EB0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105372F7-95DD-460A-8DEC-1A550ED82E4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D7B97517-9989-49C6-9468-949A29C9818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B9084B89-7716-4ABD-8613-7AC7350681B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FA08DDC1-F444-43D6-BE1A-5D71CD713EC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F4A7F634-0962-4BCB-AF4C-4B354AE78B4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B9A26184-3D84-4C84-824E-18F70337C16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225BF916-4E41-40B3-BC89-429071D7C54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DA307685-8806-4B4A-AA87-8B91634264B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B2F0B428-059F-40C9-B2CF-98065CCB894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3A891D8C-0B67-45C8-8D14-B63ABAF2409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581D92B6-594E-4129-9B07-848FC6223C5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1F551054-779F-4218-98EE-7B168807203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65093132-A7AB-409B-A497-82F2D590DFA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18E36B43-8F3D-4A00-9A13-99286338E60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09FB3A86-9AF9-4483-8C8E-87F4757E7B7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BE65138D-0826-42D1-BBFC-F342332F4D9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2B7C5E75-5546-491E-8695-D816B1A6214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1881D66D-16EC-40C6-8144-BAB9E36BFFC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BAE7B9F2-A9EB-4DBC-B015-33ACD699D89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2C06E305-B27C-40EB-BC62-A3FE1E048AB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3C0A99FD-2712-41C7-B223-A3A6259F414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CA7E166F-D1A5-4394-A7E8-FE3DAD04F77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F3F6D732-F350-40E9-AE21-70565FD89C0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4039891E-6DA8-4C36-A267-9532006696E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0D714F80-EACB-4746-8979-C537EDDE582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B002BBF6-DDE4-4155-8B50-0A59A69717C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E14856DF-BEB3-4A76-9613-A9789BA2A87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1AF2F367-4483-420F-B1F4-080E7C0404C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B9A84363-3EEF-44D8-9CC8-D1C842A9ED3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14C47F86-26ED-45EF-B374-5A1EC29FD65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4067CC2D-725E-4576-AC47-CE47DDF6FD1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B294AFF4-239D-46BA-A76A-1365B5EF401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DFC08A04-1B66-41E8-9718-624C188A39F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B6CE31E1-D681-418C-B3D9-3E31FB0AEBB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680792A0-DAFD-4915-AC16-1409191C327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4347EDAA-D9DE-4BF2-A47A-A29DDADE8F4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874B8C54-BCAE-4366-968C-C0F83531950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1C93A129-8C1F-40E3-AE44-6A0FF7747E2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4CF7BCE2-2CB9-4642-B168-B5D3240C2F5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133C793A-D5C0-444F-8D87-2E49FA4A5F7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F816A83C-9D9B-46E1-9753-DB5B63A6EEA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69692F99-0B3A-4790-90D7-E3E6F2AB799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E1DD4FFF-0F1E-4D3A-94E5-883303BF067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C9C9ED16-E91D-41F1-8538-05108BF47BC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E89F0EC3-6E54-4CA3-A652-920F9A18AAA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5F19BAE7-4D49-4C91-A4FF-FA46645475E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796FFB9A-6114-477D-BFF6-A912ABC3269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976A3116-6139-49E6-808F-5FB0465B926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F5B9AD18-9088-4E0E-9B56-4FCC8EF8FB4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C12EFBC5-DFB2-49FE-8E6E-1E8068BC19D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E27BBDA0-AAAA-498F-ADC4-96D15F2CEC4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3DD7DC7E-1FFC-4EA1-B229-6451B3615DA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0C57BD38-DEAA-44B1-9D44-364800FA413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C590520C-9AA0-47F8-801A-0DE4DEFF6AA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A8AA972D-FB49-418F-B70D-CED47058C34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4E6C04D6-EF2E-4B5C-93BC-E7C69A992A0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C42D74CD-D3DB-4A99-9BDF-FF8B7787963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C801B228-4947-4C3D-A8AC-A4BFC487874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1F9966C6-71EA-4120-9A14-BB34DA868EC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0048EE89-7829-4778-84F9-0B3C1675CC3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13EDCDAA-A2B8-4387-B18D-1935EACCB7D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95F02FE4-32E1-472B-8ADF-62A1A5B748F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D18EE13A-3FA1-4F1A-9B36-4CB5894C9A1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9220FCA9-9B0B-49FB-AE0D-07EDB2503AF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D68F66B3-F0B0-4115-B86F-C18F21B7A5B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C11C6077-E920-4401-BA0D-D1218E8DCB0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C9C73DB2-8D20-4B11-BEE3-63DC6D7C883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6DFA423F-98EB-4F58-8458-40F011EB168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90A5D465-7746-4EF0-88BE-FEE9B1266E6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90425577-1E75-4DA0-9439-3A9DFAF0C3B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A10E4A12-83FE-467C-B1F3-04DEB2C2ED6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8CEEEFE7-1140-4CE8-8303-5DB7FC6CB52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E90F9C25-5FB9-485A-AFB0-B97C1B6E153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ED38C9E2-BC3A-438F-8936-885051C5D91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812B2A89-DB34-47AC-8F44-2170BF6EAFA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8C1FE1A0-67BD-451A-9E1F-A84191E1645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8CA60614-ADFB-4AC0-867C-7998ABC12437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8F3B682D-9D73-4054-B3AB-B9CAE08D6D3E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2A4402FB-915D-437C-B64B-6B60E7405A6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E1DDD8F8-D880-4633-BAFE-C2987D8639C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04344935-3E63-4CF1-B238-D62E76F99E6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834D5755-A6BA-444C-9D05-4906304C1B4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8784148B-A4C8-4E1A-8093-2B9BF78FDB0D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202767C1-950F-483E-9D7A-6574F6316080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8E8FB8DA-608B-44CA-8C97-7D2BC7CA673C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74216913-D3B8-45AE-AB60-27F16B5B34B0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EB7C4D9B-9C0C-4C49-97B5-B6996E649D53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F91A00D1-3EFE-46B7-9EFD-27A1CF3D015F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50636325-BB03-4B43-A0F2-C39934A70F6F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28&#24180;&#24230;/&#12503;&#12525;&#12464;&#12521;&#12512;&#12456;&#12531;&#12488;&#12522;&#12540;&#12471;&#12540;&#12488;EntrySheet_V1..xlsx&#20843;&#21315;&#20195;&#21488;VBC&#26032;&#201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8" zoomScaleNormal="100" workbookViewId="0">
      <selection activeCell="AJ48" sqref="AJ4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</row>
    <row r="2" spans="1:51" ht="14.45" customHeight="1">
      <c r="A2" s="73" t="s">
        <v>1</v>
      </c>
      <c r="B2" s="74"/>
      <c r="C2" s="75" t="s">
        <v>2</v>
      </c>
      <c r="D2" s="76"/>
      <c r="E2" s="76"/>
      <c r="F2" s="76"/>
      <c r="G2" s="76"/>
      <c r="H2" s="76"/>
      <c r="I2" s="77"/>
      <c r="J2" s="78" t="s">
        <v>3</v>
      </c>
      <c r="K2" s="79"/>
      <c r="L2" s="79"/>
      <c r="M2" s="79"/>
      <c r="N2" s="79"/>
      <c r="O2" s="80"/>
      <c r="P2" s="78" t="s">
        <v>4</v>
      </c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2" t="s">
        <v>5</v>
      </c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78"/>
      <c r="AT2" s="66"/>
      <c r="AV2" s="1" t="s">
        <v>6</v>
      </c>
      <c r="AW2" t="s">
        <v>7</v>
      </c>
      <c r="AX2" t="s">
        <v>8</v>
      </c>
    </row>
    <row r="3" spans="1:51" ht="24" customHeight="1">
      <c r="A3" s="83" t="s">
        <v>9</v>
      </c>
      <c r="B3" s="84"/>
      <c r="C3" s="85" t="s">
        <v>10</v>
      </c>
      <c r="D3" s="86"/>
      <c r="E3" s="86"/>
      <c r="F3" s="86"/>
      <c r="G3" s="86"/>
      <c r="H3" s="86"/>
      <c r="I3" s="87"/>
      <c r="J3" s="88" t="s">
        <v>11</v>
      </c>
      <c r="K3" s="89"/>
      <c r="L3" s="89"/>
      <c r="M3" s="89"/>
      <c r="N3" s="89"/>
      <c r="O3" s="90"/>
      <c r="P3" s="91" t="s">
        <v>12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3" t="s">
        <v>13</v>
      </c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4"/>
      <c r="AT3" s="67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5" t="s">
        <v>16</v>
      </c>
      <c r="B4" s="96"/>
      <c r="C4" s="97">
        <v>43006178</v>
      </c>
      <c r="D4" s="98"/>
      <c r="E4" s="98"/>
      <c r="F4" s="98"/>
      <c r="G4" s="98"/>
      <c r="H4" s="98"/>
      <c r="I4" s="99"/>
      <c r="J4" s="100" t="s">
        <v>17</v>
      </c>
      <c r="K4" s="101"/>
      <c r="L4" s="101"/>
      <c r="M4" s="101"/>
      <c r="N4" s="101"/>
      <c r="O4" s="102"/>
      <c r="P4" s="103" t="s">
        <v>18</v>
      </c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4"/>
      <c r="AT4" s="67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20</v>
      </c>
      <c r="B5" s="106"/>
      <c r="C5" s="107"/>
      <c r="D5" s="108"/>
      <c r="E5" s="108"/>
      <c r="F5" s="108"/>
      <c r="G5" s="108"/>
      <c r="H5" s="108"/>
      <c r="I5" s="109"/>
      <c r="J5" s="110">
        <v>21009</v>
      </c>
      <c r="K5" s="110"/>
      <c r="L5" s="110"/>
      <c r="M5" s="110"/>
      <c r="N5" s="110"/>
      <c r="O5" s="110"/>
      <c r="P5" s="111" t="s">
        <v>21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1" t="s">
        <v>22</v>
      </c>
      <c r="AF5" s="112"/>
      <c r="AG5" s="112"/>
      <c r="AH5" s="112"/>
      <c r="AI5" s="112"/>
      <c r="AJ5" s="112"/>
      <c r="AK5" s="113"/>
      <c r="AL5" s="113"/>
      <c r="AM5" s="113"/>
      <c r="AN5" s="113"/>
      <c r="AO5" s="113"/>
      <c r="AP5" s="113"/>
      <c r="AQ5" s="113"/>
      <c r="AR5" s="113"/>
      <c r="AS5" s="114"/>
      <c r="AT5" s="67"/>
      <c r="AV5" s="1" t="s">
        <v>23</v>
      </c>
      <c r="AW5" t="s">
        <v>24</v>
      </c>
    </row>
    <row r="6" spans="1:51" ht="22.5" customHeight="1">
      <c r="A6" s="256" t="s">
        <v>25</v>
      </c>
      <c r="B6" s="257"/>
      <c r="C6" s="115" t="s">
        <v>26</v>
      </c>
      <c r="D6" s="116"/>
      <c r="E6" s="117" t="s">
        <v>27</v>
      </c>
      <c r="F6" s="118"/>
      <c r="G6" s="119" t="s">
        <v>28</v>
      </c>
      <c r="H6" s="119"/>
      <c r="I6" s="119"/>
      <c r="J6" s="120" t="s">
        <v>29</v>
      </c>
      <c r="K6" s="119"/>
      <c r="L6" s="119"/>
      <c r="M6" s="120" t="s">
        <v>30</v>
      </c>
      <c r="N6" s="119"/>
      <c r="O6" s="119"/>
      <c r="P6" s="104" t="s">
        <v>31</v>
      </c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2" t="s">
        <v>32</v>
      </c>
      <c r="AL6" s="122"/>
      <c r="AM6" s="122"/>
      <c r="AN6" s="122"/>
      <c r="AO6" s="122"/>
      <c r="AP6" s="122"/>
      <c r="AQ6" s="122"/>
      <c r="AR6" s="122"/>
      <c r="AS6" s="122"/>
      <c r="AT6" s="51" t="s">
        <v>33</v>
      </c>
    </row>
    <row r="7" spans="1:51" ht="13.5" customHeight="1">
      <c r="A7" s="258"/>
      <c r="B7" s="257"/>
      <c r="C7" s="123" t="s">
        <v>34</v>
      </c>
      <c r="D7" s="124"/>
      <c r="E7" s="125" t="s">
        <v>35</v>
      </c>
      <c r="F7" s="126"/>
      <c r="G7" s="259">
        <v>507374491</v>
      </c>
      <c r="H7" s="259"/>
      <c r="I7" s="259"/>
      <c r="J7" s="259">
        <v>18472</v>
      </c>
      <c r="K7" s="259"/>
      <c r="L7" s="259"/>
      <c r="M7" s="259"/>
      <c r="N7" s="259"/>
      <c r="O7" s="259"/>
      <c r="P7" s="127" t="s">
        <v>36</v>
      </c>
      <c r="Q7" s="128"/>
      <c r="R7" s="129" t="s">
        <v>37</v>
      </c>
      <c r="S7" s="129"/>
      <c r="T7" s="129"/>
      <c r="U7" s="129"/>
      <c r="V7" s="45" t="s">
        <v>38</v>
      </c>
      <c r="W7" s="130" t="s">
        <v>39</v>
      </c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46" t="s">
        <v>40</v>
      </c>
      <c r="AL7" s="131" t="s">
        <v>41</v>
      </c>
      <c r="AM7" s="131"/>
      <c r="AN7" s="131"/>
      <c r="AO7" s="131"/>
      <c r="AP7" s="131"/>
      <c r="AQ7" s="131"/>
      <c r="AR7" s="131"/>
      <c r="AS7" s="52" t="s">
        <v>42</v>
      </c>
      <c r="AT7" s="216">
        <v>52</v>
      </c>
    </row>
    <row r="8" spans="1:51" ht="18" customHeight="1">
      <c r="A8" s="258"/>
      <c r="B8" s="257"/>
      <c r="C8" s="132" t="s">
        <v>43</v>
      </c>
      <c r="D8" s="133"/>
      <c r="E8" s="134" t="s">
        <v>44</v>
      </c>
      <c r="F8" s="135"/>
      <c r="G8" s="259"/>
      <c r="H8" s="259"/>
      <c r="I8" s="259"/>
      <c r="J8" s="259"/>
      <c r="K8" s="259"/>
      <c r="L8" s="259"/>
      <c r="M8" s="259"/>
      <c r="N8" s="259"/>
      <c r="O8" s="259"/>
      <c r="P8" s="136" t="s">
        <v>45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8" t="s">
        <v>46</v>
      </c>
      <c r="AL8" s="139"/>
      <c r="AM8" s="139"/>
      <c r="AN8" s="139"/>
      <c r="AO8" s="47" t="s">
        <v>38</v>
      </c>
      <c r="AP8" s="139" t="s">
        <v>47</v>
      </c>
      <c r="AQ8" s="139"/>
      <c r="AR8" s="139"/>
      <c r="AS8" s="140"/>
      <c r="AT8" s="216"/>
    </row>
    <row r="9" spans="1:51" ht="14.45" customHeight="1">
      <c r="A9" s="256" t="s">
        <v>48</v>
      </c>
      <c r="B9" s="257"/>
      <c r="C9" s="123" t="s">
        <v>49</v>
      </c>
      <c r="D9" s="124"/>
      <c r="E9" s="125" t="s">
        <v>50</v>
      </c>
      <c r="F9" s="126"/>
      <c r="G9" s="259">
        <v>513652779</v>
      </c>
      <c r="H9" s="259"/>
      <c r="I9" s="259"/>
      <c r="J9" s="259"/>
      <c r="K9" s="259"/>
      <c r="L9" s="259"/>
      <c r="M9" s="259"/>
      <c r="N9" s="259"/>
      <c r="O9" s="259"/>
      <c r="P9" s="127" t="s">
        <v>36</v>
      </c>
      <c r="Q9" s="128"/>
      <c r="R9" s="129" t="s">
        <v>37</v>
      </c>
      <c r="S9" s="129"/>
      <c r="T9" s="129"/>
      <c r="U9" s="129"/>
      <c r="V9" s="45" t="s">
        <v>38</v>
      </c>
      <c r="W9" s="130" t="s">
        <v>39</v>
      </c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41"/>
      <c r="AK9" s="46" t="s">
        <v>40</v>
      </c>
      <c r="AL9" s="131" t="s">
        <v>51</v>
      </c>
      <c r="AM9" s="131"/>
      <c r="AN9" s="131"/>
      <c r="AO9" s="131"/>
      <c r="AP9" s="131"/>
      <c r="AQ9" s="131"/>
      <c r="AR9" s="131"/>
      <c r="AS9" s="52" t="s">
        <v>42</v>
      </c>
      <c r="AT9" s="217">
        <v>42</v>
      </c>
    </row>
    <row r="10" spans="1:51" ht="18" customHeight="1">
      <c r="A10" s="258"/>
      <c r="B10" s="257"/>
      <c r="C10" s="132" t="s">
        <v>52</v>
      </c>
      <c r="D10" s="133"/>
      <c r="E10" s="134" t="s">
        <v>53</v>
      </c>
      <c r="F10" s="135"/>
      <c r="G10" s="259"/>
      <c r="H10" s="259"/>
      <c r="I10" s="259"/>
      <c r="J10" s="259"/>
      <c r="K10" s="259"/>
      <c r="L10" s="259"/>
      <c r="M10" s="259"/>
      <c r="N10" s="259"/>
      <c r="O10" s="259"/>
      <c r="P10" s="136" t="s">
        <v>54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42"/>
      <c r="AK10" s="138" t="s">
        <v>55</v>
      </c>
      <c r="AL10" s="139"/>
      <c r="AM10" s="139"/>
      <c r="AN10" s="139"/>
      <c r="AO10" s="47" t="s">
        <v>38</v>
      </c>
      <c r="AP10" s="139" t="s">
        <v>56</v>
      </c>
      <c r="AQ10" s="139"/>
      <c r="AR10" s="139"/>
      <c r="AS10" s="140"/>
      <c r="AT10" s="217"/>
    </row>
    <row r="11" spans="1:51" ht="14.45" customHeight="1">
      <c r="A11" s="256" t="s">
        <v>57</v>
      </c>
      <c r="B11" s="257"/>
      <c r="C11" s="123" t="s">
        <v>58</v>
      </c>
      <c r="D11" s="124"/>
      <c r="E11" s="125" t="s">
        <v>59</v>
      </c>
      <c r="F11" s="126"/>
      <c r="G11" s="259">
        <v>509569210</v>
      </c>
      <c r="H11" s="259"/>
      <c r="I11" s="259"/>
      <c r="J11" s="259"/>
      <c r="K11" s="259"/>
      <c r="L11" s="259"/>
      <c r="M11" s="259"/>
      <c r="N11" s="259"/>
      <c r="O11" s="259"/>
      <c r="P11" s="127" t="s">
        <v>36</v>
      </c>
      <c r="Q11" s="128"/>
      <c r="R11" s="129" t="s">
        <v>37</v>
      </c>
      <c r="S11" s="129"/>
      <c r="T11" s="129"/>
      <c r="U11" s="129"/>
      <c r="V11" s="45" t="s">
        <v>38</v>
      </c>
      <c r="W11" s="130" t="s">
        <v>39</v>
      </c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41"/>
      <c r="AK11" s="46" t="s">
        <v>40</v>
      </c>
      <c r="AL11" s="131" t="s">
        <v>51</v>
      </c>
      <c r="AM11" s="131"/>
      <c r="AN11" s="131"/>
      <c r="AO11" s="131"/>
      <c r="AP11" s="131"/>
      <c r="AQ11" s="131"/>
      <c r="AR11" s="131"/>
      <c r="AS11" s="52" t="s">
        <v>42</v>
      </c>
      <c r="AT11" s="217">
        <v>54</v>
      </c>
    </row>
    <row r="12" spans="1:51" ht="18" customHeight="1">
      <c r="A12" s="258"/>
      <c r="B12" s="257"/>
      <c r="C12" s="132" t="s">
        <v>60</v>
      </c>
      <c r="D12" s="133"/>
      <c r="E12" s="134" t="s">
        <v>61</v>
      </c>
      <c r="F12" s="135"/>
      <c r="G12" s="259"/>
      <c r="H12" s="259"/>
      <c r="I12" s="259"/>
      <c r="J12" s="259"/>
      <c r="K12" s="259"/>
      <c r="L12" s="259"/>
      <c r="M12" s="259"/>
      <c r="N12" s="259"/>
      <c r="O12" s="259"/>
      <c r="P12" s="136" t="s">
        <v>62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42"/>
      <c r="AK12" s="138" t="s">
        <v>63</v>
      </c>
      <c r="AL12" s="139"/>
      <c r="AM12" s="139"/>
      <c r="AN12" s="139"/>
      <c r="AO12" s="47" t="s">
        <v>38</v>
      </c>
      <c r="AP12" s="139" t="s">
        <v>64</v>
      </c>
      <c r="AQ12" s="139"/>
      <c r="AR12" s="139"/>
      <c r="AS12" s="140"/>
      <c r="AT12" s="217"/>
    </row>
    <row r="13" spans="1:51" ht="15" customHeight="1">
      <c r="A13" s="256" t="s">
        <v>65</v>
      </c>
      <c r="B13" s="257"/>
      <c r="C13" s="123" t="s">
        <v>34</v>
      </c>
      <c r="D13" s="124"/>
      <c r="E13" s="125" t="s">
        <v>35</v>
      </c>
      <c r="F13" s="126"/>
      <c r="G13" s="260"/>
      <c r="H13" s="260"/>
      <c r="I13" s="260"/>
      <c r="J13" s="260"/>
      <c r="K13" s="260"/>
      <c r="L13" s="260"/>
      <c r="M13" s="260"/>
      <c r="N13" s="260"/>
      <c r="O13" s="260"/>
      <c r="P13" s="48"/>
      <c r="Q13" s="49"/>
      <c r="R13" s="143"/>
      <c r="S13" s="143"/>
      <c r="T13" s="143"/>
      <c r="U13" s="143"/>
      <c r="V13" s="50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4"/>
      <c r="AK13" s="53"/>
      <c r="AL13" s="145"/>
      <c r="AM13" s="145"/>
      <c r="AN13" s="145"/>
      <c r="AO13" s="145"/>
      <c r="AP13" s="145"/>
      <c r="AQ13" s="145"/>
      <c r="AR13" s="145"/>
      <c r="AS13" s="54"/>
      <c r="AT13" s="218"/>
    </row>
    <row r="14" spans="1:51" ht="18" customHeight="1">
      <c r="A14" s="258"/>
      <c r="B14" s="257"/>
      <c r="C14" s="132" t="s">
        <v>43</v>
      </c>
      <c r="D14" s="133"/>
      <c r="E14" s="134" t="s">
        <v>44</v>
      </c>
      <c r="F14" s="135"/>
      <c r="G14" s="260"/>
      <c r="H14" s="260"/>
      <c r="I14" s="260"/>
      <c r="J14" s="260"/>
      <c r="K14" s="260"/>
      <c r="L14" s="260"/>
      <c r="M14" s="260"/>
      <c r="N14" s="260"/>
      <c r="O14" s="260"/>
      <c r="P14" s="146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8"/>
      <c r="AK14" s="149"/>
      <c r="AL14" s="150"/>
      <c r="AM14" s="150"/>
      <c r="AN14" s="150"/>
      <c r="AO14" s="55"/>
      <c r="AP14" s="150"/>
      <c r="AQ14" s="150"/>
      <c r="AR14" s="150"/>
      <c r="AS14" s="151"/>
      <c r="AT14" s="218"/>
    </row>
    <row r="15" spans="1:51" ht="15" customHeight="1">
      <c r="A15" s="261" t="s">
        <v>66</v>
      </c>
      <c r="B15" s="257"/>
      <c r="C15" s="123" t="s">
        <v>34</v>
      </c>
      <c r="D15" s="124"/>
      <c r="E15" s="125" t="s">
        <v>35</v>
      </c>
      <c r="F15" s="126"/>
      <c r="G15" s="260"/>
      <c r="H15" s="260"/>
      <c r="I15" s="260"/>
      <c r="J15" s="260"/>
      <c r="K15" s="260"/>
      <c r="L15" s="260"/>
      <c r="M15" s="260"/>
      <c r="N15" s="260"/>
      <c r="O15" s="260"/>
      <c r="P15" s="127" t="s">
        <v>36</v>
      </c>
      <c r="Q15" s="128"/>
      <c r="R15" s="129" t="s">
        <v>37</v>
      </c>
      <c r="S15" s="129"/>
      <c r="T15" s="129"/>
      <c r="U15" s="129"/>
      <c r="V15" s="45" t="s">
        <v>38</v>
      </c>
      <c r="W15" s="130" t="s">
        <v>39</v>
      </c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41"/>
      <c r="AK15" s="46" t="s">
        <v>40</v>
      </c>
      <c r="AL15" s="131" t="s">
        <v>51</v>
      </c>
      <c r="AM15" s="131"/>
      <c r="AN15" s="131"/>
      <c r="AO15" s="131"/>
      <c r="AP15" s="131"/>
      <c r="AQ15" s="131"/>
      <c r="AR15" s="131"/>
      <c r="AS15" s="52" t="s">
        <v>42</v>
      </c>
      <c r="AT15" s="217">
        <v>52</v>
      </c>
    </row>
    <row r="16" spans="1:51" ht="18" customHeight="1">
      <c r="A16" s="258"/>
      <c r="B16" s="257"/>
      <c r="C16" s="132" t="s">
        <v>43</v>
      </c>
      <c r="D16" s="133"/>
      <c r="E16" s="134" t="s">
        <v>44</v>
      </c>
      <c r="F16" s="135"/>
      <c r="G16" s="260"/>
      <c r="H16" s="260"/>
      <c r="I16" s="260"/>
      <c r="J16" s="260"/>
      <c r="K16" s="260"/>
      <c r="L16" s="260"/>
      <c r="M16" s="260"/>
      <c r="N16" s="260"/>
      <c r="O16" s="260"/>
      <c r="P16" s="136" t="s">
        <v>45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42"/>
      <c r="AK16" s="138" t="s">
        <v>63</v>
      </c>
      <c r="AL16" s="139"/>
      <c r="AM16" s="139"/>
      <c r="AN16" s="139"/>
      <c r="AO16" s="47" t="s">
        <v>38</v>
      </c>
      <c r="AP16" s="139" t="s">
        <v>67</v>
      </c>
      <c r="AQ16" s="139"/>
      <c r="AR16" s="139"/>
      <c r="AS16" s="140"/>
      <c r="AT16" s="217"/>
    </row>
    <row r="17" spans="1:46">
      <c r="A17" s="256" t="s">
        <v>68</v>
      </c>
      <c r="B17" s="257"/>
      <c r="C17" s="262" t="str">
        <f>IF(P16="","",P16)</f>
        <v>千葉県八千代市八千代台北9-12-6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56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68"/>
    </row>
    <row r="18" spans="1:46">
      <c r="A18" s="258"/>
      <c r="B18" s="257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9"/>
    </row>
    <row r="19" spans="1:46" ht="14.45" customHeight="1">
      <c r="A19" s="256" t="s">
        <v>32</v>
      </c>
      <c r="B19" s="257"/>
      <c r="C19" s="262" t="str">
        <f>IF(AL15="","",AL15&amp;"-"&amp;AK16&amp;"-"&amp;AP16)</f>
        <v>047-486-6775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9"/>
    </row>
    <row r="20" spans="1:46" ht="14.45" customHeight="1">
      <c r="A20" s="258"/>
      <c r="B20" s="257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9"/>
    </row>
    <row r="21" spans="1:46" ht="14.45" customHeight="1">
      <c r="A21" s="256" t="s">
        <v>69</v>
      </c>
      <c r="B21" s="257"/>
      <c r="C21" s="265">
        <v>90</v>
      </c>
      <c r="D21" s="266"/>
      <c r="E21" s="266">
        <v>5527</v>
      </c>
      <c r="F21" s="266"/>
      <c r="G21" s="266">
        <v>3208</v>
      </c>
      <c r="H21" s="266"/>
      <c r="I21" s="62"/>
      <c r="J21" s="62"/>
      <c r="K21" s="62"/>
      <c r="L21" s="62"/>
      <c r="M21" s="62"/>
      <c r="N21" s="62"/>
      <c r="O21" s="63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9"/>
    </row>
    <row r="22" spans="1:46" ht="14.45" customHeight="1">
      <c r="A22" s="263"/>
      <c r="B22" s="264"/>
      <c r="C22" s="267"/>
      <c r="D22" s="268"/>
      <c r="E22" s="268"/>
      <c r="F22" s="268"/>
      <c r="G22" s="268"/>
      <c r="H22" s="268"/>
      <c r="I22" s="64"/>
      <c r="J22" s="64"/>
      <c r="K22" s="64"/>
      <c r="L22" s="64"/>
      <c r="M22" s="64"/>
      <c r="N22" s="64"/>
      <c r="O22" s="65"/>
      <c r="P22" s="60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70"/>
    </row>
    <row r="23" spans="1:46" ht="14.1" customHeight="1">
      <c r="A23" s="200" t="s">
        <v>70</v>
      </c>
      <c r="B23" s="208" t="s">
        <v>71</v>
      </c>
      <c r="C23" s="152" t="s">
        <v>72</v>
      </c>
      <c r="D23" s="153"/>
      <c r="E23" s="154" t="s">
        <v>73</v>
      </c>
      <c r="F23" s="155"/>
      <c r="G23" s="208" t="s">
        <v>74</v>
      </c>
      <c r="H23" s="208"/>
      <c r="I23" s="208" t="s">
        <v>75</v>
      </c>
      <c r="J23" s="208"/>
      <c r="K23" s="208"/>
      <c r="L23" s="208"/>
      <c r="M23" s="208" t="s">
        <v>76</v>
      </c>
      <c r="N23" s="208"/>
      <c r="O23" s="208"/>
      <c r="P23" s="253" t="s">
        <v>77</v>
      </c>
      <c r="Q23" s="208"/>
      <c r="R23" s="208"/>
      <c r="S23" s="208"/>
      <c r="T23" s="254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201"/>
      <c r="B24" s="209"/>
      <c r="C24" s="156" t="s">
        <v>78</v>
      </c>
      <c r="D24" s="157"/>
      <c r="E24" s="158" t="s">
        <v>79</v>
      </c>
      <c r="F24" s="15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55"/>
      <c r="U24" s="2"/>
      <c r="V24" s="2"/>
      <c r="W24" s="2"/>
      <c r="X24" s="2"/>
      <c r="Y24" s="160" t="s">
        <v>80</v>
      </c>
      <c r="Z24" s="161"/>
      <c r="AA24" s="161"/>
      <c r="AB24" s="161"/>
      <c r="AC24" s="161"/>
      <c r="AD24" s="161"/>
      <c r="AE24" s="161"/>
      <c r="AF24" s="161"/>
      <c r="AG24" s="16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202">
        <v>1</v>
      </c>
      <c r="B25" s="210" t="s">
        <v>81</v>
      </c>
      <c r="C25" s="123" t="s">
        <v>82</v>
      </c>
      <c r="D25" s="124"/>
      <c r="E25" s="125" t="s">
        <v>83</v>
      </c>
      <c r="F25" s="126"/>
      <c r="G25" s="269">
        <v>5</v>
      </c>
      <c r="H25" s="270"/>
      <c r="I25" s="273" t="s">
        <v>84</v>
      </c>
      <c r="J25" s="274"/>
      <c r="K25" s="274"/>
      <c r="L25" s="270"/>
      <c r="M25" s="269">
        <v>512597969</v>
      </c>
      <c r="N25" s="274"/>
      <c r="O25" s="270"/>
      <c r="P25" s="269">
        <v>145</v>
      </c>
      <c r="Q25" s="274"/>
      <c r="R25" s="274"/>
      <c r="S25" s="274"/>
      <c r="T25" s="276"/>
      <c r="U25" s="2"/>
      <c r="V25" s="2"/>
      <c r="W25" s="2"/>
      <c r="X25" s="2"/>
      <c r="Y25" s="228">
        <v>16</v>
      </c>
      <c r="Z25" s="229"/>
      <c r="AA25" s="229"/>
      <c r="AB25" s="229"/>
      <c r="AC25" s="229"/>
      <c r="AD25" s="229"/>
      <c r="AE25" s="229"/>
      <c r="AF25" s="229"/>
      <c r="AG25" s="230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203"/>
      <c r="B26" s="211"/>
      <c r="C26" s="132" t="s">
        <v>85</v>
      </c>
      <c r="D26" s="133"/>
      <c r="E26" s="134" t="s">
        <v>86</v>
      </c>
      <c r="F26" s="135"/>
      <c r="G26" s="271"/>
      <c r="H26" s="272"/>
      <c r="I26" s="271"/>
      <c r="J26" s="275"/>
      <c r="K26" s="275"/>
      <c r="L26" s="272"/>
      <c r="M26" s="271"/>
      <c r="N26" s="275"/>
      <c r="O26" s="272"/>
      <c r="P26" s="271"/>
      <c r="Q26" s="275"/>
      <c r="R26" s="275"/>
      <c r="S26" s="275"/>
      <c r="T26" s="277"/>
      <c r="U26" s="2"/>
      <c r="V26" s="2"/>
      <c r="W26" s="2"/>
      <c r="X26" s="2"/>
      <c r="Y26" s="231"/>
      <c r="Z26" s="232"/>
      <c r="AA26" s="232"/>
      <c r="AB26" s="232"/>
      <c r="AC26" s="232"/>
      <c r="AD26" s="232"/>
      <c r="AE26" s="232"/>
      <c r="AF26" s="232"/>
      <c r="AG26" s="233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202">
        <v>2</v>
      </c>
      <c r="B27" s="210">
        <v>2</v>
      </c>
      <c r="C27" s="123" t="s">
        <v>87</v>
      </c>
      <c r="D27" s="124"/>
      <c r="E27" s="125" t="s">
        <v>88</v>
      </c>
      <c r="F27" s="126"/>
      <c r="G27" s="269">
        <v>5</v>
      </c>
      <c r="H27" s="270"/>
      <c r="I27" s="273" t="s">
        <v>89</v>
      </c>
      <c r="J27" s="274"/>
      <c r="K27" s="274"/>
      <c r="L27" s="270"/>
      <c r="M27" s="269">
        <v>514858716</v>
      </c>
      <c r="N27" s="274"/>
      <c r="O27" s="270"/>
      <c r="P27" s="269">
        <v>150</v>
      </c>
      <c r="Q27" s="274"/>
      <c r="R27" s="274"/>
      <c r="S27" s="274"/>
      <c r="T27" s="276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203"/>
      <c r="B28" s="211"/>
      <c r="C28" s="132" t="s">
        <v>90</v>
      </c>
      <c r="D28" s="133"/>
      <c r="E28" s="134" t="s">
        <v>91</v>
      </c>
      <c r="F28" s="135"/>
      <c r="G28" s="271"/>
      <c r="H28" s="272"/>
      <c r="I28" s="271"/>
      <c r="J28" s="275"/>
      <c r="K28" s="275"/>
      <c r="L28" s="272"/>
      <c r="M28" s="271"/>
      <c r="N28" s="275"/>
      <c r="O28" s="272"/>
      <c r="P28" s="271"/>
      <c r="Q28" s="275"/>
      <c r="R28" s="275"/>
      <c r="S28" s="275"/>
      <c r="T28" s="27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202">
        <v>3</v>
      </c>
      <c r="B29" s="210">
        <v>3</v>
      </c>
      <c r="C29" s="123" t="s">
        <v>92</v>
      </c>
      <c r="D29" s="124"/>
      <c r="E29" s="125" t="s">
        <v>93</v>
      </c>
      <c r="F29" s="126"/>
      <c r="G29" s="269">
        <v>5</v>
      </c>
      <c r="H29" s="270"/>
      <c r="I29" s="273" t="s">
        <v>94</v>
      </c>
      <c r="J29" s="274"/>
      <c r="K29" s="274"/>
      <c r="L29" s="270"/>
      <c r="M29" s="269">
        <v>515553466</v>
      </c>
      <c r="N29" s="274"/>
      <c r="O29" s="270"/>
      <c r="P29" s="269">
        <v>155</v>
      </c>
      <c r="Q29" s="274"/>
      <c r="R29" s="274"/>
      <c r="S29" s="274"/>
      <c r="T29" s="27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203"/>
      <c r="B30" s="211"/>
      <c r="C30" s="132" t="s">
        <v>95</v>
      </c>
      <c r="D30" s="133"/>
      <c r="E30" s="134" t="s">
        <v>96</v>
      </c>
      <c r="F30" s="135"/>
      <c r="G30" s="271"/>
      <c r="H30" s="272"/>
      <c r="I30" s="271"/>
      <c r="J30" s="275"/>
      <c r="K30" s="275"/>
      <c r="L30" s="272"/>
      <c r="M30" s="271"/>
      <c r="N30" s="275"/>
      <c r="O30" s="272"/>
      <c r="P30" s="271"/>
      <c r="Q30" s="275"/>
      <c r="R30" s="275"/>
      <c r="S30" s="275"/>
      <c r="T30" s="27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202">
        <v>4</v>
      </c>
      <c r="B31" s="210">
        <v>4</v>
      </c>
      <c r="C31" s="123" t="s">
        <v>97</v>
      </c>
      <c r="D31" s="124"/>
      <c r="E31" s="125" t="s">
        <v>98</v>
      </c>
      <c r="F31" s="126"/>
      <c r="G31" s="269">
        <v>4</v>
      </c>
      <c r="H31" s="270"/>
      <c r="I31" s="273" t="s">
        <v>99</v>
      </c>
      <c r="J31" s="274"/>
      <c r="K31" s="274"/>
      <c r="L31" s="270"/>
      <c r="M31" s="269">
        <v>514592238</v>
      </c>
      <c r="N31" s="274"/>
      <c r="O31" s="270"/>
      <c r="P31" s="269">
        <v>150</v>
      </c>
      <c r="Q31" s="274"/>
      <c r="R31" s="274"/>
      <c r="S31" s="274"/>
      <c r="T31" s="27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203"/>
      <c r="B32" s="211"/>
      <c r="C32" s="132" t="s">
        <v>100</v>
      </c>
      <c r="D32" s="133"/>
      <c r="E32" s="134" t="s">
        <v>101</v>
      </c>
      <c r="F32" s="135"/>
      <c r="G32" s="271"/>
      <c r="H32" s="272"/>
      <c r="I32" s="271"/>
      <c r="J32" s="275"/>
      <c r="K32" s="275"/>
      <c r="L32" s="272"/>
      <c r="M32" s="271"/>
      <c r="N32" s="275"/>
      <c r="O32" s="272"/>
      <c r="P32" s="271"/>
      <c r="Q32" s="275"/>
      <c r="R32" s="275"/>
      <c r="S32" s="275"/>
      <c r="T32" s="277"/>
      <c r="U32" s="2"/>
      <c r="V32" s="2"/>
      <c r="W32" s="2"/>
      <c r="X32" s="2"/>
      <c r="Y32" s="160" t="s">
        <v>102</v>
      </c>
      <c r="Z32" s="161"/>
      <c r="AA32" s="161"/>
      <c r="AB32" s="161"/>
      <c r="AC32" s="161"/>
      <c r="AD32" s="161"/>
      <c r="AE32" s="161"/>
      <c r="AF32" s="161"/>
      <c r="AG32" s="16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202">
        <v>5</v>
      </c>
      <c r="B33" s="210">
        <v>5</v>
      </c>
      <c r="C33" s="123" t="s">
        <v>103</v>
      </c>
      <c r="D33" s="124"/>
      <c r="E33" s="125" t="s">
        <v>104</v>
      </c>
      <c r="F33" s="126"/>
      <c r="G33" s="269">
        <v>4</v>
      </c>
      <c r="H33" s="270"/>
      <c r="I33" s="273" t="s">
        <v>105</v>
      </c>
      <c r="J33" s="274"/>
      <c r="K33" s="274"/>
      <c r="L33" s="270"/>
      <c r="M33" s="259">
        <v>515553508</v>
      </c>
      <c r="N33" s="259"/>
      <c r="O33" s="259"/>
      <c r="P33" s="269">
        <v>145</v>
      </c>
      <c r="Q33" s="274"/>
      <c r="R33" s="274"/>
      <c r="S33" s="274"/>
      <c r="T33" s="276"/>
      <c r="U33" s="2"/>
      <c r="V33" s="2"/>
      <c r="W33" s="2"/>
      <c r="X33" s="2"/>
      <c r="Y33" s="251">
        <v>1</v>
      </c>
      <c r="Z33" s="220"/>
      <c r="AA33" s="220"/>
      <c r="AB33" s="220"/>
      <c r="AC33" s="220"/>
      <c r="AD33" s="220"/>
      <c r="AE33" s="220"/>
      <c r="AF33" s="220"/>
      <c r="AG33" s="226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203"/>
      <c r="B34" s="211"/>
      <c r="C34" s="132" t="s">
        <v>106</v>
      </c>
      <c r="D34" s="133"/>
      <c r="E34" s="134" t="s">
        <v>107</v>
      </c>
      <c r="F34" s="135"/>
      <c r="G34" s="271"/>
      <c r="H34" s="272"/>
      <c r="I34" s="271"/>
      <c r="J34" s="275"/>
      <c r="K34" s="275"/>
      <c r="L34" s="272"/>
      <c r="M34" s="259"/>
      <c r="N34" s="259"/>
      <c r="O34" s="259"/>
      <c r="P34" s="271"/>
      <c r="Q34" s="275"/>
      <c r="R34" s="275"/>
      <c r="S34" s="275"/>
      <c r="T34" s="277"/>
      <c r="U34" s="2"/>
      <c r="V34" s="2"/>
      <c r="W34" s="2"/>
      <c r="X34" s="2"/>
      <c r="Y34" s="252"/>
      <c r="Z34" s="236"/>
      <c r="AA34" s="236"/>
      <c r="AB34" s="236"/>
      <c r="AC34" s="236"/>
      <c r="AD34" s="236"/>
      <c r="AE34" s="236"/>
      <c r="AF34" s="236"/>
      <c r="AG34" s="237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202">
        <v>6</v>
      </c>
      <c r="B35" s="210">
        <v>6</v>
      </c>
      <c r="C35" s="123" t="s">
        <v>108</v>
      </c>
      <c r="D35" s="124"/>
      <c r="E35" s="125" t="s">
        <v>109</v>
      </c>
      <c r="F35" s="126"/>
      <c r="G35" s="269">
        <v>4</v>
      </c>
      <c r="H35" s="270"/>
      <c r="I35" s="273" t="s">
        <v>105</v>
      </c>
      <c r="J35" s="274"/>
      <c r="K35" s="274"/>
      <c r="L35" s="270"/>
      <c r="M35" s="259">
        <v>516040446</v>
      </c>
      <c r="N35" s="259"/>
      <c r="O35" s="259"/>
      <c r="P35" s="269">
        <v>145</v>
      </c>
      <c r="Q35" s="274"/>
      <c r="R35" s="274"/>
      <c r="S35" s="274"/>
      <c r="T35" s="27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203"/>
      <c r="B36" s="211"/>
      <c r="C36" s="132" t="s">
        <v>110</v>
      </c>
      <c r="D36" s="133"/>
      <c r="E36" s="134" t="s">
        <v>111</v>
      </c>
      <c r="F36" s="135"/>
      <c r="G36" s="271"/>
      <c r="H36" s="272"/>
      <c r="I36" s="271"/>
      <c r="J36" s="275"/>
      <c r="K36" s="275"/>
      <c r="L36" s="272"/>
      <c r="M36" s="259"/>
      <c r="N36" s="259"/>
      <c r="O36" s="259"/>
      <c r="P36" s="271"/>
      <c r="Q36" s="275"/>
      <c r="R36" s="275"/>
      <c r="S36" s="275"/>
      <c r="T36" s="27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202">
        <v>7</v>
      </c>
      <c r="B37" s="210">
        <v>7</v>
      </c>
      <c r="C37" s="123" t="s">
        <v>112</v>
      </c>
      <c r="D37" s="124"/>
      <c r="E37" s="125" t="s">
        <v>113</v>
      </c>
      <c r="F37" s="126"/>
      <c r="G37" s="269">
        <v>4</v>
      </c>
      <c r="H37" s="270"/>
      <c r="I37" s="273" t="s">
        <v>114</v>
      </c>
      <c r="J37" s="274"/>
      <c r="K37" s="274"/>
      <c r="L37" s="270"/>
      <c r="M37" s="259">
        <v>515553480</v>
      </c>
      <c r="N37" s="259"/>
      <c r="O37" s="259"/>
      <c r="P37" s="269">
        <v>143</v>
      </c>
      <c r="Q37" s="274"/>
      <c r="R37" s="274"/>
      <c r="S37" s="274"/>
      <c r="T37" s="276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203"/>
      <c r="B38" s="211"/>
      <c r="C38" s="132" t="s">
        <v>115</v>
      </c>
      <c r="D38" s="133"/>
      <c r="E38" s="134" t="s">
        <v>116</v>
      </c>
      <c r="F38" s="135"/>
      <c r="G38" s="271"/>
      <c r="H38" s="272"/>
      <c r="I38" s="271"/>
      <c r="J38" s="275"/>
      <c r="K38" s="275"/>
      <c r="L38" s="272"/>
      <c r="M38" s="259"/>
      <c r="N38" s="259"/>
      <c r="O38" s="259"/>
      <c r="P38" s="271"/>
      <c r="Q38" s="275"/>
      <c r="R38" s="275"/>
      <c r="S38" s="275"/>
      <c r="T38" s="27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202">
        <v>8</v>
      </c>
      <c r="B39" s="210">
        <v>8</v>
      </c>
      <c r="C39" s="123" t="s">
        <v>117</v>
      </c>
      <c r="D39" s="124"/>
      <c r="E39" s="125" t="s">
        <v>118</v>
      </c>
      <c r="F39" s="126"/>
      <c r="G39" s="269">
        <v>4</v>
      </c>
      <c r="H39" s="270"/>
      <c r="I39" s="273" t="s">
        <v>114</v>
      </c>
      <c r="J39" s="274"/>
      <c r="K39" s="274"/>
      <c r="L39" s="270"/>
      <c r="M39" s="259">
        <v>515553473</v>
      </c>
      <c r="N39" s="259"/>
      <c r="O39" s="259"/>
      <c r="P39" s="269">
        <v>143</v>
      </c>
      <c r="Q39" s="274"/>
      <c r="R39" s="274"/>
      <c r="S39" s="274"/>
      <c r="T39" s="27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203"/>
      <c r="B40" s="211"/>
      <c r="C40" s="132" t="s">
        <v>119</v>
      </c>
      <c r="D40" s="133"/>
      <c r="E40" s="134" t="s">
        <v>120</v>
      </c>
      <c r="F40" s="135"/>
      <c r="G40" s="271"/>
      <c r="H40" s="272"/>
      <c r="I40" s="271"/>
      <c r="J40" s="275"/>
      <c r="K40" s="275"/>
      <c r="L40" s="272"/>
      <c r="M40" s="259"/>
      <c r="N40" s="259"/>
      <c r="O40" s="259"/>
      <c r="P40" s="271"/>
      <c r="Q40" s="275"/>
      <c r="R40" s="275"/>
      <c r="S40" s="275"/>
      <c r="T40" s="27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202">
        <v>9</v>
      </c>
      <c r="B41" s="210">
        <v>9</v>
      </c>
      <c r="C41" s="163" t="s">
        <v>121</v>
      </c>
      <c r="D41" s="164"/>
      <c r="E41" s="165" t="s">
        <v>122</v>
      </c>
      <c r="F41" s="166"/>
      <c r="G41" s="225">
        <v>4</v>
      </c>
      <c r="H41" s="221"/>
      <c r="I41" s="273" t="s">
        <v>114</v>
      </c>
      <c r="J41" s="274"/>
      <c r="K41" s="274"/>
      <c r="L41" s="270"/>
      <c r="M41" s="225">
        <v>515553497</v>
      </c>
      <c r="N41" s="220"/>
      <c r="O41" s="221"/>
      <c r="P41" s="225">
        <v>143</v>
      </c>
      <c r="Q41" s="220"/>
      <c r="R41" s="220"/>
      <c r="S41" s="220"/>
      <c r="T41" s="22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203"/>
      <c r="B42" s="211"/>
      <c r="C42" s="167" t="s">
        <v>123</v>
      </c>
      <c r="D42" s="168"/>
      <c r="E42" s="169" t="s">
        <v>124</v>
      </c>
      <c r="F42" s="170"/>
      <c r="G42" s="222"/>
      <c r="H42" s="224"/>
      <c r="I42" s="271"/>
      <c r="J42" s="275"/>
      <c r="K42" s="275"/>
      <c r="L42" s="272"/>
      <c r="M42" s="222"/>
      <c r="N42" s="223"/>
      <c r="O42" s="224"/>
      <c r="P42" s="222"/>
      <c r="Q42" s="223"/>
      <c r="R42" s="223"/>
      <c r="S42" s="223"/>
      <c r="T42" s="22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202">
        <v>10</v>
      </c>
      <c r="B43" s="210">
        <v>10</v>
      </c>
      <c r="C43" s="163" t="s">
        <v>125</v>
      </c>
      <c r="D43" s="164"/>
      <c r="E43" s="165" t="s">
        <v>126</v>
      </c>
      <c r="F43" s="166"/>
      <c r="G43" s="225">
        <v>4</v>
      </c>
      <c r="H43" s="221"/>
      <c r="I43" s="219" t="s">
        <v>127</v>
      </c>
      <c r="J43" s="220"/>
      <c r="K43" s="220"/>
      <c r="L43" s="221"/>
      <c r="M43" s="225">
        <v>516658168</v>
      </c>
      <c r="N43" s="220"/>
      <c r="O43" s="221"/>
      <c r="P43" s="225">
        <v>145</v>
      </c>
      <c r="Q43" s="220"/>
      <c r="R43" s="220"/>
      <c r="S43" s="220"/>
      <c r="T43" s="22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203"/>
      <c r="B44" s="211"/>
      <c r="C44" s="167" t="s">
        <v>128</v>
      </c>
      <c r="D44" s="168"/>
      <c r="E44" s="169" t="s">
        <v>129</v>
      </c>
      <c r="F44" s="170"/>
      <c r="G44" s="222"/>
      <c r="H44" s="224"/>
      <c r="I44" s="222"/>
      <c r="J44" s="223"/>
      <c r="K44" s="223"/>
      <c r="L44" s="224"/>
      <c r="M44" s="222"/>
      <c r="N44" s="223"/>
      <c r="O44" s="224"/>
      <c r="P44" s="222"/>
      <c r="Q44" s="223"/>
      <c r="R44" s="223"/>
      <c r="S44" s="223"/>
      <c r="T44" s="227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202">
        <v>11</v>
      </c>
      <c r="B45" s="210">
        <v>11</v>
      </c>
      <c r="C45" s="163" t="s">
        <v>108</v>
      </c>
      <c r="D45" s="164"/>
      <c r="E45" s="165" t="s">
        <v>130</v>
      </c>
      <c r="F45" s="166"/>
      <c r="G45" s="225">
        <v>4</v>
      </c>
      <c r="H45" s="221"/>
      <c r="I45" s="219" t="s">
        <v>105</v>
      </c>
      <c r="J45" s="220"/>
      <c r="K45" s="220"/>
      <c r="L45" s="221"/>
      <c r="M45" s="225">
        <v>516041492</v>
      </c>
      <c r="N45" s="220"/>
      <c r="O45" s="221"/>
      <c r="P45" s="225">
        <v>145</v>
      </c>
      <c r="Q45" s="220"/>
      <c r="R45" s="220"/>
      <c r="S45" s="220"/>
      <c r="T45" s="22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203"/>
      <c r="B46" s="211"/>
      <c r="C46" s="167" t="s">
        <v>110</v>
      </c>
      <c r="D46" s="168"/>
      <c r="E46" s="169" t="s">
        <v>131</v>
      </c>
      <c r="F46" s="170"/>
      <c r="G46" s="222"/>
      <c r="H46" s="224"/>
      <c r="I46" s="222"/>
      <c r="J46" s="223"/>
      <c r="K46" s="223"/>
      <c r="L46" s="224"/>
      <c r="M46" s="222"/>
      <c r="N46" s="223"/>
      <c r="O46" s="224"/>
      <c r="P46" s="222"/>
      <c r="Q46" s="223"/>
      <c r="R46" s="223"/>
      <c r="S46" s="223"/>
      <c r="T46" s="22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202">
        <v>12</v>
      </c>
      <c r="B47" s="210">
        <v>12</v>
      </c>
      <c r="C47" s="163" t="s">
        <v>132</v>
      </c>
      <c r="D47" s="164"/>
      <c r="E47" s="165" t="s">
        <v>133</v>
      </c>
      <c r="F47" s="166"/>
      <c r="G47" s="225">
        <v>4</v>
      </c>
      <c r="H47" s="221"/>
      <c r="I47" s="219" t="s">
        <v>94</v>
      </c>
      <c r="J47" s="220"/>
      <c r="K47" s="220"/>
      <c r="L47" s="221"/>
      <c r="M47" s="225">
        <v>516959658</v>
      </c>
      <c r="N47" s="220"/>
      <c r="O47" s="221"/>
      <c r="P47" s="225">
        <v>150</v>
      </c>
      <c r="Q47" s="220"/>
      <c r="R47" s="220"/>
      <c r="S47" s="220"/>
      <c r="T47" s="22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04"/>
      <c r="B48" s="212"/>
      <c r="C48" s="171" t="s">
        <v>134</v>
      </c>
      <c r="D48" s="172"/>
      <c r="E48" s="173" t="s">
        <v>135</v>
      </c>
      <c r="F48" s="174"/>
      <c r="G48" s="234"/>
      <c r="H48" s="235"/>
      <c r="I48" s="234"/>
      <c r="J48" s="236"/>
      <c r="K48" s="236"/>
      <c r="L48" s="235"/>
      <c r="M48" s="234"/>
      <c r="N48" s="236"/>
      <c r="O48" s="235"/>
      <c r="P48" s="234"/>
      <c r="Q48" s="236"/>
      <c r="R48" s="236"/>
      <c r="S48" s="236"/>
      <c r="T48" s="237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05">
        <v>13</v>
      </c>
      <c r="B49" s="213">
        <v>13</v>
      </c>
      <c r="C49" s="175" t="s">
        <v>136</v>
      </c>
      <c r="D49" s="176"/>
      <c r="E49" s="177" t="s">
        <v>137</v>
      </c>
      <c r="F49" s="178"/>
      <c r="G49" s="238">
        <v>2</v>
      </c>
      <c r="H49" s="239"/>
      <c r="I49" s="242" t="s">
        <v>138</v>
      </c>
      <c r="J49" s="243"/>
      <c r="K49" s="243"/>
      <c r="L49" s="239"/>
      <c r="M49" s="238">
        <v>516040510</v>
      </c>
      <c r="N49" s="243"/>
      <c r="O49" s="239"/>
      <c r="P49" s="238">
        <v>140</v>
      </c>
      <c r="Q49" s="243"/>
      <c r="R49" s="243"/>
      <c r="S49" s="243"/>
      <c r="T49" s="24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206"/>
      <c r="B50" s="214"/>
      <c r="C50" s="179" t="s">
        <v>139</v>
      </c>
      <c r="D50" s="180"/>
      <c r="E50" s="181" t="s">
        <v>140</v>
      </c>
      <c r="F50" s="182"/>
      <c r="G50" s="240"/>
      <c r="H50" s="241"/>
      <c r="I50" s="240"/>
      <c r="J50" s="244"/>
      <c r="K50" s="244"/>
      <c r="L50" s="241"/>
      <c r="M50" s="240"/>
      <c r="N50" s="244"/>
      <c r="O50" s="241"/>
      <c r="P50" s="240"/>
      <c r="Q50" s="244"/>
      <c r="R50" s="244"/>
      <c r="S50" s="244"/>
      <c r="T50" s="246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206">
        <v>14</v>
      </c>
      <c r="B51" s="213">
        <v>14</v>
      </c>
      <c r="C51" s="175" t="s">
        <v>141</v>
      </c>
      <c r="D51" s="176"/>
      <c r="E51" s="177" t="s">
        <v>142</v>
      </c>
      <c r="F51" s="178"/>
      <c r="G51" s="238">
        <v>2</v>
      </c>
      <c r="H51" s="239"/>
      <c r="I51" s="242" t="s">
        <v>143</v>
      </c>
      <c r="J51" s="243"/>
      <c r="K51" s="243"/>
      <c r="L51" s="239"/>
      <c r="M51" s="238">
        <v>515553513</v>
      </c>
      <c r="N51" s="243"/>
      <c r="O51" s="239"/>
      <c r="P51" s="238">
        <v>125</v>
      </c>
      <c r="Q51" s="243"/>
      <c r="R51" s="243"/>
      <c r="S51" s="243"/>
      <c r="T51" s="24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207"/>
      <c r="B52" s="215"/>
      <c r="C52" s="183" t="s">
        <v>144</v>
      </c>
      <c r="D52" s="184"/>
      <c r="E52" s="185" t="s">
        <v>145</v>
      </c>
      <c r="F52" s="186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87" t="s">
        <v>146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9"/>
      <c r="U54" s="7"/>
      <c r="V54" s="190" t="s">
        <v>147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94" t="s">
        <v>148</v>
      </c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6"/>
      <c r="U55" s="7"/>
      <c r="V55" s="197">
        <f>LEN(A55)</f>
        <v>111</v>
      </c>
      <c r="W55" s="198"/>
      <c r="X55" s="198"/>
      <c r="Y55" s="198"/>
      <c r="Z55" s="198"/>
      <c r="AA55" s="198"/>
      <c r="AB55" s="198"/>
      <c r="AC55" s="198"/>
      <c r="AD55" s="198"/>
      <c r="AE55" s="198"/>
      <c r="AF55" s="199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/>
  <mergeCells count="269">
    <mergeCell ref="I41:L42"/>
    <mergeCell ref="G37:H38"/>
    <mergeCell ref="I37:L38"/>
    <mergeCell ref="M37:O38"/>
    <mergeCell ref="P37:T38"/>
    <mergeCell ref="G39:H40"/>
    <mergeCell ref="I39:L40"/>
    <mergeCell ref="M39:O40"/>
    <mergeCell ref="P39:T40"/>
    <mergeCell ref="P31:T32"/>
    <mergeCell ref="G33:H34"/>
    <mergeCell ref="I33:L34"/>
    <mergeCell ref="M33:O34"/>
    <mergeCell ref="P33:T34"/>
    <mergeCell ref="G35:H36"/>
    <mergeCell ref="I35:L36"/>
    <mergeCell ref="M35:O36"/>
    <mergeCell ref="P35:T36"/>
    <mergeCell ref="G27:H28"/>
    <mergeCell ref="I27:L28"/>
    <mergeCell ref="M27:O28"/>
    <mergeCell ref="P27:T28"/>
    <mergeCell ref="G29:H30"/>
    <mergeCell ref="I29:L30"/>
    <mergeCell ref="M29:O30"/>
    <mergeCell ref="P29:T30"/>
    <mergeCell ref="A21:B22"/>
    <mergeCell ref="C21:D22"/>
    <mergeCell ref="E21:F22"/>
    <mergeCell ref="G21:H22"/>
    <mergeCell ref="G25:H26"/>
    <mergeCell ref="I25:L26"/>
    <mergeCell ref="A15:B16"/>
    <mergeCell ref="G15:O16"/>
    <mergeCell ref="A17:B18"/>
    <mergeCell ref="C17:O18"/>
    <mergeCell ref="A19:B20"/>
    <mergeCell ref="C19:O20"/>
    <mergeCell ref="A11:B12"/>
    <mergeCell ref="G11:I12"/>
    <mergeCell ref="J11:L12"/>
    <mergeCell ref="M11:O12"/>
    <mergeCell ref="A13:B14"/>
    <mergeCell ref="G13:O14"/>
    <mergeCell ref="A6:B8"/>
    <mergeCell ref="G7:I8"/>
    <mergeCell ref="J7:L8"/>
    <mergeCell ref="M7:O8"/>
    <mergeCell ref="A9:B10"/>
    <mergeCell ref="G9:I10"/>
    <mergeCell ref="J9:L10"/>
    <mergeCell ref="M9:O10"/>
    <mergeCell ref="G49:H50"/>
    <mergeCell ref="I49:L50"/>
    <mergeCell ref="M49:O50"/>
    <mergeCell ref="P49:T50"/>
    <mergeCell ref="G51:H52"/>
    <mergeCell ref="I51:L52"/>
    <mergeCell ref="M51:O52"/>
    <mergeCell ref="P51:T52"/>
    <mergeCell ref="G45:H46"/>
    <mergeCell ref="I45:L46"/>
    <mergeCell ref="M45:O46"/>
    <mergeCell ref="P45:T46"/>
    <mergeCell ref="G47:H48"/>
    <mergeCell ref="I47:L48"/>
    <mergeCell ref="M47:O48"/>
    <mergeCell ref="P47:T48"/>
    <mergeCell ref="P43:T44"/>
    <mergeCell ref="Y25:AG26"/>
    <mergeCell ref="M41:O42"/>
    <mergeCell ref="G43:H44"/>
    <mergeCell ref="G41:H42"/>
    <mergeCell ref="G23:H24"/>
    <mergeCell ref="I23:L24"/>
    <mergeCell ref="M23:O24"/>
    <mergeCell ref="P41:T42"/>
    <mergeCell ref="Y33:AG34"/>
    <mergeCell ref="B47:B48"/>
    <mergeCell ref="B49:B50"/>
    <mergeCell ref="B51:B52"/>
    <mergeCell ref="AT7:AT8"/>
    <mergeCell ref="AT9:AT10"/>
    <mergeCell ref="AT11:AT12"/>
    <mergeCell ref="AT13:AT14"/>
    <mergeCell ref="AT15:AT16"/>
    <mergeCell ref="I43:L44"/>
    <mergeCell ref="M43:O44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M31:O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P23:T24"/>
    <mergeCell ref="M25:O26"/>
    <mergeCell ref="P25:T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5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25:F52 C7:F16"/>
    <dataValidation allowBlank="1" showInputMessage="1" showErrorMessage="1" prompt="全日本は12人までです。こちらには入力できません。入力しても登録に反映されませんのでご注意ください。" sqref="B49:B52 G49:T52 G39:H40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78" t="s">
        <v>149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82" t="s">
        <v>150</v>
      </c>
      <c r="B2" s="282"/>
      <c r="C2" s="285" t="str">
        <f>IF(入力!C3="","",入力!C3)</f>
        <v>八千代台VBC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151</v>
      </c>
      <c r="B4" s="282"/>
      <c r="C4" s="286">
        <f>IF(入力!C4="","",IF(入力!C5="",入力!C4,入力!C4&amp;"　　"&amp;入力!C5))</f>
        <v>43006178</v>
      </c>
      <c r="D4" s="287"/>
      <c r="E4" s="287"/>
      <c r="F4" s="287"/>
      <c r="G4" s="287"/>
      <c r="H4" s="287"/>
      <c r="I4" s="287"/>
      <c r="J4" s="3"/>
      <c r="K4" s="3"/>
      <c r="L4" s="3"/>
      <c r="M4" s="3"/>
      <c r="N4" s="3"/>
      <c r="O4" s="4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79" t="s">
        <v>152</v>
      </c>
      <c r="K5" s="279"/>
      <c r="L5" s="279"/>
      <c r="M5" s="279"/>
      <c r="N5" s="279"/>
      <c r="O5" s="280"/>
    </row>
    <row r="6" spans="1:15" ht="12" customHeight="1">
      <c r="A6" s="282" t="s">
        <v>153</v>
      </c>
      <c r="B6" s="282"/>
      <c r="C6" s="292" t="str">
        <f>IF(入力!C8="","",入力!C8&amp;"　"&amp;入力!E8)</f>
        <v>会田　智美</v>
      </c>
      <c r="D6" s="293"/>
      <c r="E6" s="293"/>
      <c r="F6" s="293"/>
      <c r="G6" s="281" t="s">
        <v>154</v>
      </c>
      <c r="H6" s="281"/>
      <c r="I6" s="281"/>
      <c r="J6" s="281" t="s">
        <v>155</v>
      </c>
      <c r="K6" s="281"/>
      <c r="L6" s="281"/>
      <c r="M6" s="281" t="s">
        <v>156</v>
      </c>
      <c r="N6" s="281"/>
      <c r="O6" s="281"/>
    </row>
    <row r="7" spans="1:15" ht="13.5" customHeight="1">
      <c r="A7" s="282"/>
      <c r="B7" s="282"/>
      <c r="C7" s="296"/>
      <c r="D7" s="297"/>
      <c r="E7" s="297"/>
      <c r="F7" s="297"/>
      <c r="G7" s="290">
        <f>IF(入力!G7="","",入力!G7)</f>
        <v>507374491</v>
      </c>
      <c r="H7" s="290"/>
      <c r="I7" s="290"/>
      <c r="J7" s="290">
        <f>IF(入力!J7="","",入力!J7)</f>
        <v>18472</v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2"/>
      <c r="B8" s="282"/>
      <c r="C8" s="294"/>
      <c r="D8" s="295"/>
      <c r="E8" s="295"/>
      <c r="F8" s="295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157</v>
      </c>
      <c r="B9" s="282"/>
      <c r="C9" s="292" t="str">
        <f>IF(入力!C10="","",入力!C10&amp;"　"&amp;入力!E10)</f>
        <v>松崎　智幸</v>
      </c>
      <c r="D9" s="293"/>
      <c r="E9" s="293"/>
      <c r="F9" s="293"/>
      <c r="G9" s="290">
        <f>IF(入力!G9="","",入力!G9)</f>
        <v>513652779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2"/>
      <c r="B10" s="282"/>
      <c r="C10" s="294"/>
      <c r="D10" s="295"/>
      <c r="E10" s="295"/>
      <c r="F10" s="295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158</v>
      </c>
      <c r="B11" s="282"/>
      <c r="C11" s="292" t="str">
        <f>IF(入力!C12="","",入力!C12&amp;"　"&amp;入力!E12)</f>
        <v>松山　弥生</v>
      </c>
      <c r="D11" s="293"/>
      <c r="E11" s="293"/>
      <c r="F11" s="293"/>
      <c r="G11" s="290">
        <f>IF(入力!G11="","",入力!G11)</f>
        <v>509569210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2"/>
      <c r="B12" s="282"/>
      <c r="C12" s="294"/>
      <c r="D12" s="295"/>
      <c r="E12" s="295"/>
      <c r="F12" s="295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159</v>
      </c>
      <c r="B13" s="282"/>
      <c r="C13" s="292" t="str">
        <f>IF(入力!C14="","",入力!C14&amp;"　"&amp;入力!E14)</f>
        <v>会田　智美</v>
      </c>
      <c r="D13" s="293"/>
      <c r="E13" s="293"/>
      <c r="F13" s="293"/>
      <c r="G13" s="291"/>
      <c r="H13" s="291"/>
      <c r="I13" s="291"/>
      <c r="J13" s="291"/>
      <c r="K13" s="291"/>
      <c r="L13" s="291"/>
      <c r="M13" s="291"/>
      <c r="N13" s="291"/>
      <c r="O13" s="291"/>
    </row>
    <row r="14" spans="1:15" ht="15" customHeight="1">
      <c r="A14" s="282"/>
      <c r="B14" s="282"/>
      <c r="C14" s="294"/>
      <c r="D14" s="295"/>
      <c r="E14" s="295"/>
      <c r="F14" s="295"/>
      <c r="G14" s="291"/>
      <c r="H14" s="291"/>
      <c r="I14" s="291"/>
      <c r="J14" s="291"/>
      <c r="K14" s="291"/>
      <c r="L14" s="291"/>
      <c r="M14" s="291"/>
      <c r="N14" s="291"/>
      <c r="O14" s="291"/>
    </row>
    <row r="15" spans="1:15" ht="15" customHeight="1">
      <c r="A15" s="282" t="s">
        <v>160</v>
      </c>
      <c r="B15" s="282"/>
      <c r="C15" s="292" t="str">
        <f>IF(入力!C16="","",入力!C16&amp;"　"&amp;入力!E16)</f>
        <v>会田　智美</v>
      </c>
      <c r="D15" s="293"/>
      <c r="E15" s="293"/>
      <c r="F15" s="283" t="s">
        <v>161</v>
      </c>
      <c r="G15" s="291"/>
      <c r="H15" s="291"/>
      <c r="I15" s="291"/>
      <c r="J15" s="291"/>
      <c r="K15" s="291"/>
      <c r="L15" s="291"/>
      <c r="M15" s="291"/>
      <c r="N15" s="291"/>
      <c r="O15" s="291"/>
    </row>
    <row r="16" spans="1:15" ht="15" customHeight="1">
      <c r="A16" s="282"/>
      <c r="B16" s="282"/>
      <c r="C16" s="294"/>
      <c r="D16" s="295"/>
      <c r="E16" s="295"/>
      <c r="F16" s="284"/>
      <c r="G16" s="291"/>
      <c r="H16" s="291"/>
      <c r="I16" s="291"/>
      <c r="J16" s="291"/>
      <c r="K16" s="291"/>
      <c r="L16" s="291"/>
      <c r="M16" s="291"/>
      <c r="N16" s="291"/>
      <c r="O16" s="291"/>
    </row>
    <row r="17" spans="1:15">
      <c r="A17" s="282" t="s">
        <v>162</v>
      </c>
      <c r="B17" s="282"/>
      <c r="C17" s="285" t="str">
        <f>IF(入力!C17="","",入力!C17&amp;"　"&amp;入力!E17)</f>
        <v>千葉県八千代市八千代台北9-12-6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163</v>
      </c>
      <c r="B19" s="282"/>
      <c r="C19" s="285" t="str">
        <f>IF(入力!C19="","",入力!C19&amp;"　"&amp;入力!E19)</f>
        <v>047-486-6775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164</v>
      </c>
      <c r="B21" s="282"/>
      <c r="C21" s="285" t="str">
        <f>IF(入力!C21="","",入力!C21&amp;"－"&amp;入力!E21&amp;"－"&amp;入力!G21)</f>
        <v>90－5527－3208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71</v>
      </c>
      <c r="C23" s="282" t="s">
        <v>165</v>
      </c>
      <c r="D23" s="282"/>
      <c r="E23" s="282"/>
      <c r="F23" s="282"/>
      <c r="G23" s="282" t="s">
        <v>74</v>
      </c>
      <c r="H23" s="282"/>
      <c r="I23" s="282" t="s">
        <v>75</v>
      </c>
      <c r="J23" s="282"/>
      <c r="K23" s="282"/>
      <c r="L23" s="282"/>
      <c r="M23" s="282" t="s">
        <v>76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8" customHeight="1">
      <c r="A25" s="282">
        <v>1</v>
      </c>
      <c r="B25" s="282" t="str">
        <f>IF(入力!B25="","",入力!B25)</f>
        <v>①</v>
      </c>
      <c r="C25" s="292" t="str">
        <f>IF(入力!C26="","",入力!C26&amp;"　"&amp;入力!E26)</f>
        <v>遠藤　杏紗</v>
      </c>
      <c r="D25" s="293"/>
      <c r="E25" s="293"/>
      <c r="F25" s="293"/>
      <c r="G25" s="282">
        <f>IF(入力!G25="","",入力!G25)</f>
        <v>5</v>
      </c>
      <c r="H25" s="282" t="str">
        <f>IF(入力!H25="","",入力!H25)</f>
        <v/>
      </c>
      <c r="I25" s="282" t="str">
        <f>IF(入力!I25="","",入力!I25)</f>
        <v>八千代市立萱田小学校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512597969</v>
      </c>
      <c r="N25" s="282" t="str">
        <f>IF(入力!N25="","",入力!N25)</f>
        <v/>
      </c>
      <c r="O25" s="282" t="str">
        <f>IF(入力!O25="","",入力!O25)</f>
        <v/>
      </c>
    </row>
    <row r="26" spans="1:15" ht="18" customHeight="1">
      <c r="A26" s="282"/>
      <c r="B26" s="282"/>
      <c r="C26" s="294"/>
      <c r="D26" s="295"/>
      <c r="E26" s="295"/>
      <c r="F26" s="295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8" customHeight="1">
      <c r="A27" s="282">
        <v>2</v>
      </c>
      <c r="B27" s="282">
        <f>IF(入力!B27="","",入力!B27)</f>
        <v>2</v>
      </c>
      <c r="C27" s="292" t="str">
        <f>IF(入力!C28="","",入力!C28&amp;"　"&amp;入力!E28)</f>
        <v>吉田　夏渚</v>
      </c>
      <c r="D27" s="293"/>
      <c r="E27" s="293"/>
      <c r="F27" s="293"/>
      <c r="G27" s="282">
        <f>IF(入力!G27="","",入力!G27)</f>
        <v>5</v>
      </c>
      <c r="H27" s="282" t="str">
        <f>IF(入力!H27="","",入力!H27)</f>
        <v/>
      </c>
      <c r="I27" s="282" t="str">
        <f>IF(入力!I27="","",入力!I27)</f>
        <v>八千代市立大和田西小学校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514858716</v>
      </c>
      <c r="N27" s="282" t="str">
        <f>IF(入力!N27="","",入力!N27)</f>
        <v/>
      </c>
      <c r="O27" s="282" t="str">
        <f>IF(入力!O27="","",入力!O27)</f>
        <v/>
      </c>
    </row>
    <row r="28" spans="1:15" ht="18" customHeight="1">
      <c r="A28" s="282"/>
      <c r="B28" s="282"/>
      <c r="C28" s="294"/>
      <c r="D28" s="295"/>
      <c r="E28" s="295"/>
      <c r="F28" s="295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8" customHeight="1">
      <c r="A29" s="282">
        <v>3</v>
      </c>
      <c r="B29" s="282">
        <f>IF(入力!B29="","",入力!B29)</f>
        <v>3</v>
      </c>
      <c r="C29" s="292" t="str">
        <f>IF(入力!C30="","",入力!C30&amp;"　"&amp;入力!E30)</f>
        <v>竹澤　沙希</v>
      </c>
      <c r="D29" s="293"/>
      <c r="E29" s="293"/>
      <c r="F29" s="293"/>
      <c r="G29" s="282">
        <f>IF(入力!G29="","",入力!G29)</f>
        <v>5</v>
      </c>
      <c r="H29" s="282" t="str">
        <f>IF(入力!H29="","",入力!H29)</f>
        <v/>
      </c>
      <c r="I29" s="282" t="str">
        <f>IF(入力!I29="","",入力!I29)</f>
        <v>八千代市立西高津小学校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515553466</v>
      </c>
      <c r="N29" s="282" t="str">
        <f>IF(入力!N29="","",入力!N29)</f>
        <v/>
      </c>
      <c r="O29" s="282" t="str">
        <f>IF(入力!O29="","",入力!O29)</f>
        <v/>
      </c>
    </row>
    <row r="30" spans="1:15" ht="18" customHeight="1">
      <c r="A30" s="282"/>
      <c r="B30" s="282"/>
      <c r="C30" s="294"/>
      <c r="D30" s="295"/>
      <c r="E30" s="295"/>
      <c r="F30" s="295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8" customHeight="1">
      <c r="A31" s="282">
        <v>4</v>
      </c>
      <c r="B31" s="282">
        <f>IF(入力!B31="","",入力!B31)</f>
        <v>4</v>
      </c>
      <c r="C31" s="292" t="str">
        <f>IF(入力!C32="","",入力!C32&amp;"　"&amp;入力!E32)</f>
        <v>高橋　香奈</v>
      </c>
      <c r="D31" s="293"/>
      <c r="E31" s="293"/>
      <c r="F31" s="293"/>
      <c r="G31" s="282">
        <f>IF(入力!G31="","",入力!G31)</f>
        <v>4</v>
      </c>
      <c r="H31" s="282" t="str">
        <f>IF(入力!H31="","",入力!H31)</f>
        <v/>
      </c>
      <c r="I31" s="282" t="str">
        <f>IF(入力!I31="","",入力!I31)</f>
        <v>八千代市立勝田台南小学校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514592238</v>
      </c>
      <c r="N31" s="282" t="str">
        <f>IF(入力!N31="","",入力!N31)</f>
        <v/>
      </c>
      <c r="O31" s="282" t="str">
        <f>IF(入力!O31="","",入力!O31)</f>
        <v/>
      </c>
    </row>
    <row r="32" spans="1:15" ht="18" customHeight="1">
      <c r="A32" s="282"/>
      <c r="B32" s="282"/>
      <c r="C32" s="294"/>
      <c r="D32" s="295"/>
      <c r="E32" s="295"/>
      <c r="F32" s="295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8" customHeight="1">
      <c r="A33" s="282">
        <v>5</v>
      </c>
      <c r="B33" s="282">
        <f>IF(入力!B33="","",入力!B33)</f>
        <v>5</v>
      </c>
      <c r="C33" s="292" t="str">
        <f>IF(入力!C34="","",入力!C34&amp;"　"&amp;入力!E34)</f>
        <v>古川　あき</v>
      </c>
      <c r="D33" s="293"/>
      <c r="E33" s="293"/>
      <c r="F33" s="293"/>
      <c r="G33" s="282">
        <f>IF(入力!G33="","",入力!G33)</f>
        <v>4</v>
      </c>
      <c r="H33" s="282" t="str">
        <f>IF(入力!H33="","",入力!H33)</f>
        <v/>
      </c>
      <c r="I33" s="282" t="str">
        <f>IF(入力!I33="","",入力!I33)</f>
        <v>八千代市立大和田小学校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515553508</v>
      </c>
      <c r="N33" s="282" t="str">
        <f>IF(入力!N33="","",入力!N33)</f>
        <v/>
      </c>
      <c r="O33" s="282" t="str">
        <f>IF(入力!O33="","",入力!O33)</f>
        <v/>
      </c>
    </row>
    <row r="34" spans="1:15" ht="18" customHeight="1">
      <c r="A34" s="282"/>
      <c r="B34" s="282"/>
      <c r="C34" s="294"/>
      <c r="D34" s="295"/>
      <c r="E34" s="295"/>
      <c r="F34" s="295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8" customHeight="1">
      <c r="A35" s="282">
        <v>6</v>
      </c>
      <c r="B35" s="282">
        <f>IF(入力!B35="","",入力!B35)</f>
        <v>6</v>
      </c>
      <c r="C35" s="292" t="str">
        <f>IF(入力!C36="","",入力!C36&amp;"　"&amp;入力!E36)</f>
        <v>石田　茉央奈</v>
      </c>
      <c r="D35" s="293"/>
      <c r="E35" s="293"/>
      <c r="F35" s="293"/>
      <c r="G35" s="282">
        <f>IF(入力!G35="","",入力!G35)</f>
        <v>4</v>
      </c>
      <c r="H35" s="282" t="str">
        <f>IF(入力!H35="","",入力!H35)</f>
        <v/>
      </c>
      <c r="I35" s="282" t="str">
        <f>IF(入力!I35="","",入力!I35)</f>
        <v>八千代市立大和田小学校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516040446</v>
      </c>
      <c r="N35" s="282" t="str">
        <f>IF(入力!N35="","",入力!N35)</f>
        <v/>
      </c>
      <c r="O35" s="282" t="str">
        <f>IF(入力!O35="","",入力!O35)</f>
        <v/>
      </c>
    </row>
    <row r="36" spans="1:15" ht="18" customHeight="1">
      <c r="A36" s="282"/>
      <c r="B36" s="282"/>
      <c r="C36" s="294"/>
      <c r="D36" s="295"/>
      <c r="E36" s="295"/>
      <c r="F36" s="295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8" customHeight="1">
      <c r="A37" s="282">
        <v>7</v>
      </c>
      <c r="B37" s="282">
        <f>IF(入力!B37="","",入力!B37)</f>
        <v>7</v>
      </c>
      <c r="C37" s="292" t="str">
        <f>IF(入力!C38="","",入力!C38&amp;"　"&amp;入力!E38)</f>
        <v>小松　もも花</v>
      </c>
      <c r="D37" s="293"/>
      <c r="E37" s="293"/>
      <c r="F37" s="293"/>
      <c r="G37" s="282">
        <f>IF(入力!G37="","",入力!G37)</f>
        <v>4</v>
      </c>
      <c r="H37" s="282" t="str">
        <f>IF(入力!H37="","",入力!H37)</f>
        <v/>
      </c>
      <c r="I37" s="282" t="str">
        <f>IF(入力!I37="","",入力!I37)</f>
        <v>八千代市立八千代台西小学校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515553480</v>
      </c>
      <c r="N37" s="282" t="str">
        <f>IF(入力!N37="","",入力!N37)</f>
        <v/>
      </c>
      <c r="O37" s="282" t="str">
        <f>IF(入力!O37="","",入力!O37)</f>
        <v/>
      </c>
    </row>
    <row r="38" spans="1:15" ht="18" customHeight="1">
      <c r="A38" s="282"/>
      <c r="B38" s="282"/>
      <c r="C38" s="294"/>
      <c r="D38" s="295"/>
      <c r="E38" s="295"/>
      <c r="F38" s="295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8" customHeight="1">
      <c r="A39" s="282">
        <v>8</v>
      </c>
      <c r="B39" s="282">
        <f>IF(入力!B39="","",入力!B39)</f>
        <v>8</v>
      </c>
      <c r="C39" s="292" t="str">
        <f>IF(入力!C40="","",入力!C40&amp;"　"&amp;入力!E40)</f>
        <v>黒木　美優莉</v>
      </c>
      <c r="D39" s="293"/>
      <c r="E39" s="293"/>
      <c r="F39" s="293"/>
      <c r="G39" s="282">
        <f>IF(入力!G39="","",入力!G39)</f>
        <v>4</v>
      </c>
      <c r="H39" s="282" t="str">
        <f>IF(入力!H39="","",入力!H39)</f>
        <v/>
      </c>
      <c r="I39" s="282" t="str">
        <f>IF(入力!I39="","",入力!I39)</f>
        <v>八千代市立八千代台西小学校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515553473</v>
      </c>
      <c r="N39" s="282" t="str">
        <f>IF(入力!N39="","",入力!N39)</f>
        <v/>
      </c>
      <c r="O39" s="282" t="str">
        <f>IF(入力!O39="","",入力!O39)</f>
        <v/>
      </c>
    </row>
    <row r="40" spans="1:15" ht="18" customHeight="1">
      <c r="A40" s="282"/>
      <c r="B40" s="282"/>
      <c r="C40" s="294"/>
      <c r="D40" s="295"/>
      <c r="E40" s="295"/>
      <c r="F40" s="295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8" customHeight="1">
      <c r="A41" s="282">
        <v>9</v>
      </c>
      <c r="B41" s="282">
        <f>IF(入力!B41="","",入力!B41)</f>
        <v>9</v>
      </c>
      <c r="C41" s="292" t="str">
        <f>IF(入力!C42="","",入力!C42&amp;"　"&amp;入力!E42)</f>
        <v>林　更紗</v>
      </c>
      <c r="D41" s="293"/>
      <c r="E41" s="293"/>
      <c r="F41" s="293"/>
      <c r="G41" s="282">
        <f>IF(入力!G41="","",入力!G41)</f>
        <v>4</v>
      </c>
      <c r="H41" s="282" t="str">
        <f>IF(入力!H41="","",入力!H41)</f>
        <v/>
      </c>
      <c r="I41" s="282" t="str">
        <f>IF(入力!I41="","",入力!I41)</f>
        <v>八千代市立八千代台西小学校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515553497</v>
      </c>
      <c r="N41" s="282" t="str">
        <f>IF(入力!N41="","",入力!N41)</f>
        <v/>
      </c>
      <c r="O41" s="282" t="str">
        <f>IF(入力!O41="","",入力!O41)</f>
        <v/>
      </c>
    </row>
    <row r="42" spans="1:15" ht="18" customHeight="1">
      <c r="A42" s="282"/>
      <c r="B42" s="282"/>
      <c r="C42" s="294"/>
      <c r="D42" s="295"/>
      <c r="E42" s="295"/>
      <c r="F42" s="295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8" customHeight="1">
      <c r="A43" s="282">
        <v>10</v>
      </c>
      <c r="B43" s="282">
        <f>IF(入力!B43="","",入力!B43)</f>
        <v>10</v>
      </c>
      <c r="C43" s="292" t="str">
        <f>IF(入力!C44="","",入力!C44&amp;"　"&amp;入力!E44)</f>
        <v>中野　香優</v>
      </c>
      <c r="D43" s="293"/>
      <c r="E43" s="293"/>
      <c r="F43" s="293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八千代市立高津小学校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516658168</v>
      </c>
      <c r="N43" s="282" t="str">
        <f>IF(入力!N43="","",入力!N43)</f>
        <v/>
      </c>
      <c r="O43" s="282" t="str">
        <f>IF(入力!O43="","",入力!O43)</f>
        <v/>
      </c>
    </row>
    <row r="44" spans="1:15" ht="18" customHeight="1">
      <c r="A44" s="282"/>
      <c r="B44" s="282"/>
      <c r="C44" s="294"/>
      <c r="D44" s="295"/>
      <c r="E44" s="295"/>
      <c r="F44" s="295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8" customHeight="1">
      <c r="A45" s="282">
        <v>11</v>
      </c>
      <c r="B45" s="282">
        <f>IF(入力!B45="","",入力!B45)</f>
        <v>11</v>
      </c>
      <c r="C45" s="292" t="str">
        <f>IF(入力!C46="","",入力!C46&amp;"　"&amp;入力!E46)</f>
        <v>石田　唯衣奈</v>
      </c>
      <c r="D45" s="293"/>
      <c r="E45" s="293"/>
      <c r="F45" s="293"/>
      <c r="G45" s="282">
        <f>IF(入力!G45="","",入力!G45)</f>
        <v>4</v>
      </c>
      <c r="H45" s="282" t="str">
        <f>IF(入力!H45="","",入力!H45)</f>
        <v/>
      </c>
      <c r="I45" s="282" t="str">
        <f>IF(入力!I45="","",入力!I45)</f>
        <v>八千代市立大和田小学校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516041492</v>
      </c>
      <c r="N45" s="282" t="str">
        <f>IF(入力!N45="","",入力!N45)</f>
        <v/>
      </c>
      <c r="O45" s="282" t="str">
        <f>IF(入力!O45="","",入力!O45)</f>
        <v/>
      </c>
    </row>
    <row r="46" spans="1:15" ht="18" customHeight="1">
      <c r="A46" s="282"/>
      <c r="B46" s="282"/>
      <c r="C46" s="294"/>
      <c r="D46" s="295"/>
      <c r="E46" s="295"/>
      <c r="F46" s="295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8" customHeight="1">
      <c r="A47" s="282">
        <v>12</v>
      </c>
      <c r="B47" s="282">
        <f>IF(入力!B47="","",入力!B47)</f>
        <v>12</v>
      </c>
      <c r="C47" s="292" t="str">
        <f>IF(入力!C48="","",入力!C48&amp;"　"&amp;入力!E48)</f>
        <v>早川　凛</v>
      </c>
      <c r="D47" s="293"/>
      <c r="E47" s="293"/>
      <c r="F47" s="293"/>
      <c r="G47" s="282">
        <f>IF(入力!G47="","",入力!G47)</f>
        <v>4</v>
      </c>
      <c r="H47" s="282" t="str">
        <f>IF(入力!H47="","",入力!H47)</f>
        <v/>
      </c>
      <c r="I47" s="282" t="str">
        <f>IF(入力!I47="","",入力!I47)</f>
        <v>八千代市立西高津小学校</v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>
        <f>IF(入力!M47="","",入力!M47)</f>
        <v>516959658</v>
      </c>
      <c r="N47" s="282" t="str">
        <f>IF(入力!N47="","",入力!N47)</f>
        <v/>
      </c>
      <c r="O47" s="282" t="str">
        <f>IF(入力!O47="","",入力!O47)</f>
        <v/>
      </c>
    </row>
    <row r="48" spans="1:15" ht="18" customHeight="1">
      <c r="A48" s="282"/>
      <c r="B48" s="282"/>
      <c r="C48" s="294"/>
      <c r="D48" s="295"/>
      <c r="E48" s="295"/>
      <c r="F48" s="295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8" customHeight="1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5" ht="18" customHeight="1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52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166</v>
      </c>
      <c r="AT1" s="5"/>
      <c r="AU1" s="5"/>
      <c r="AV1" s="298"/>
      <c r="AW1" s="298"/>
      <c r="AX1" s="5" t="s">
        <v>167</v>
      </c>
      <c r="AY1" s="5"/>
      <c r="AZ1" s="298"/>
      <c r="BA1" s="298"/>
      <c r="BB1" s="5" t="s">
        <v>168</v>
      </c>
      <c r="BC1" s="5"/>
      <c r="BD1" s="298"/>
      <c r="BE1" s="298"/>
      <c r="BF1" s="5" t="s">
        <v>169</v>
      </c>
    </row>
    <row r="3" spans="1:60" ht="9.75" customHeight="1"/>
    <row r="4" spans="1:60" ht="9.75" customHeight="1"/>
    <row r="5" spans="1:60" ht="28.5">
      <c r="A5" s="6"/>
      <c r="B5" s="6"/>
      <c r="C5" s="299" t="s">
        <v>170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171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83" t="s">
        <v>172</v>
      </c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86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89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1"/>
      <c r="S10" s="5" t="s">
        <v>173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174</v>
      </c>
    </row>
    <row r="11" spans="1:60" ht="5.25" customHeight="1"/>
    <row r="12" spans="1:60" ht="5.25" customHeight="1">
      <c r="G12" s="5"/>
      <c r="H12" s="378">
        <v>36</v>
      </c>
      <c r="I12" s="379"/>
      <c r="J12" s="380"/>
      <c r="K12" s="5"/>
    </row>
    <row r="13" spans="1:60" ht="13.5" customHeight="1">
      <c r="F13" s="5" t="s">
        <v>175</v>
      </c>
      <c r="G13" s="5"/>
      <c r="H13" s="381"/>
      <c r="I13" s="298"/>
      <c r="J13" s="382"/>
      <c r="K13" s="5" t="s">
        <v>176</v>
      </c>
      <c r="L13" s="9"/>
      <c r="M13" s="9"/>
      <c r="N13" s="9"/>
      <c r="Q13" s="10"/>
    </row>
    <row r="14" spans="1:60" ht="5.25" customHeight="1">
      <c r="F14" s="11"/>
      <c r="G14" s="5"/>
      <c r="H14" s="325"/>
      <c r="I14" s="326"/>
      <c r="J14" s="327"/>
      <c r="K14" s="5"/>
      <c r="L14" s="9"/>
      <c r="M14" s="9"/>
      <c r="N14" s="9"/>
      <c r="Q14" s="10"/>
    </row>
    <row r="15" spans="1:60" ht="5.25" customHeight="1"/>
    <row r="16" spans="1:60" ht="12" customHeight="1">
      <c r="C16" s="392" t="s">
        <v>177</v>
      </c>
      <c r="D16" s="302"/>
      <c r="E16" s="302"/>
      <c r="F16" s="302"/>
      <c r="G16" s="303"/>
      <c r="H16" s="300" t="s">
        <v>1</v>
      </c>
      <c r="I16" s="301"/>
      <c r="J16" s="301"/>
      <c r="K16" s="302" t="str">
        <f>IF(入力!C2="","",入力!C2)</f>
        <v>ヤチヨダイ　バレーボールクラブ</v>
      </c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3"/>
      <c r="Y16" s="304" t="s">
        <v>178</v>
      </c>
      <c r="Z16" s="305"/>
      <c r="AA16" s="305"/>
      <c r="AB16" s="305"/>
      <c r="AC16" s="305"/>
      <c r="AD16" s="305"/>
      <c r="AE16" s="305"/>
      <c r="AF16" s="305"/>
      <c r="AG16" s="305"/>
      <c r="AH16" s="305"/>
      <c r="AI16" s="306"/>
      <c r="AJ16" s="349" t="s">
        <v>179</v>
      </c>
      <c r="AK16" s="350"/>
      <c r="AL16" s="350"/>
      <c r="AM16" s="351"/>
      <c r="AN16" s="372" t="str">
        <f>IF(入力!P3="","",入力!P3)</f>
        <v>八千代市</v>
      </c>
      <c r="AO16" s="373"/>
      <c r="AP16" s="373"/>
      <c r="AQ16" s="373"/>
      <c r="AR16" s="373"/>
      <c r="AS16" s="373"/>
      <c r="AT16" s="350" t="s">
        <v>180</v>
      </c>
      <c r="AU16" s="351"/>
      <c r="AV16" s="358" t="s">
        <v>18</v>
      </c>
      <c r="AW16" s="302"/>
      <c r="AX16" s="302"/>
      <c r="AY16" s="303"/>
      <c r="AZ16" s="362" t="str">
        <f>IF(入力!P5="","",入力!P5)</f>
        <v>京成</v>
      </c>
      <c r="BA16" s="363"/>
      <c r="BB16" s="363"/>
      <c r="BC16" s="363"/>
      <c r="BD16" s="363"/>
      <c r="BE16" s="363"/>
      <c r="BF16" s="347" t="s">
        <v>181</v>
      </c>
    </row>
    <row r="17" spans="3:58" ht="4.5" customHeight="1">
      <c r="C17" s="393"/>
      <c r="D17" s="360"/>
      <c r="E17" s="360"/>
      <c r="F17" s="360"/>
      <c r="G17" s="361"/>
      <c r="H17" s="370" t="str">
        <f>IF(入力!C3="","",入力!C3)</f>
        <v>八千代台VBC</v>
      </c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  <c r="U17" s="366" t="str">
        <f>IF(入力!J3="","","("&amp;入力!J3&amp;")")</f>
        <v>(女子)</v>
      </c>
      <c r="V17" s="366"/>
      <c r="W17" s="366"/>
      <c r="X17" s="367"/>
      <c r="Y17" s="395">
        <f>IF(入力!C4="","",入力!C4)</f>
        <v>43006178</v>
      </c>
      <c r="Z17" s="396"/>
      <c r="AA17" s="396"/>
      <c r="AB17" s="396"/>
      <c r="AC17" s="396"/>
      <c r="AD17" s="396"/>
      <c r="AE17" s="396"/>
      <c r="AF17" s="396"/>
      <c r="AG17" s="396"/>
      <c r="AH17" s="396"/>
      <c r="AI17" s="397"/>
      <c r="AJ17" s="352"/>
      <c r="AK17" s="353"/>
      <c r="AL17" s="353"/>
      <c r="AM17" s="354"/>
      <c r="AN17" s="374"/>
      <c r="AO17" s="375"/>
      <c r="AP17" s="375"/>
      <c r="AQ17" s="375"/>
      <c r="AR17" s="375"/>
      <c r="AS17" s="375"/>
      <c r="AT17" s="353"/>
      <c r="AU17" s="354"/>
      <c r="AV17" s="359"/>
      <c r="AW17" s="360"/>
      <c r="AX17" s="360"/>
      <c r="AY17" s="361"/>
      <c r="AZ17" s="364"/>
      <c r="BA17" s="365"/>
      <c r="BB17" s="365"/>
      <c r="BC17" s="365"/>
      <c r="BD17" s="365"/>
      <c r="BE17" s="365"/>
      <c r="BF17" s="348"/>
    </row>
    <row r="18" spans="3:58" ht="16.5" customHeight="1">
      <c r="C18" s="322"/>
      <c r="D18" s="323"/>
      <c r="E18" s="323"/>
      <c r="F18" s="323"/>
      <c r="G18" s="324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68"/>
      <c r="V18" s="368"/>
      <c r="W18" s="368"/>
      <c r="X18" s="369"/>
      <c r="Y18" s="398"/>
      <c r="Z18" s="399"/>
      <c r="AA18" s="399"/>
      <c r="AB18" s="399"/>
      <c r="AC18" s="399"/>
      <c r="AD18" s="399"/>
      <c r="AE18" s="399"/>
      <c r="AF18" s="399"/>
      <c r="AG18" s="399"/>
      <c r="AH18" s="399"/>
      <c r="AI18" s="400"/>
      <c r="AJ18" s="355"/>
      <c r="AK18" s="356"/>
      <c r="AL18" s="356"/>
      <c r="AM18" s="357"/>
      <c r="AN18" s="376"/>
      <c r="AO18" s="377"/>
      <c r="AP18" s="377"/>
      <c r="AQ18" s="377"/>
      <c r="AR18" s="377"/>
      <c r="AS18" s="377"/>
      <c r="AT18" s="356"/>
      <c r="AU18" s="357"/>
      <c r="AV18" s="331"/>
      <c r="AW18" s="323"/>
      <c r="AX18" s="323"/>
      <c r="AY18" s="324"/>
      <c r="AZ18" s="307" t="str">
        <f>IF(入力!AE5="","",入力!AE5)</f>
        <v>八千代台</v>
      </c>
      <c r="BA18" s="308"/>
      <c r="BB18" s="308"/>
      <c r="BC18" s="308"/>
      <c r="BD18" s="308"/>
      <c r="BE18" s="308"/>
      <c r="BF18" s="12" t="s">
        <v>182</v>
      </c>
    </row>
    <row r="19" spans="3:58" ht="15" customHeight="1">
      <c r="C19" s="309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1" t="s">
        <v>183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184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57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2"/>
    </row>
    <row r="20" spans="3:58" ht="15" customHeight="1">
      <c r="C20" s="313" t="s">
        <v>185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4">
        <f>IF(入力!J7="","",入力!J7)</f>
        <v>18472</v>
      </c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 t="str">
        <f>IF(入力!J9="","",入力!J9)</f>
        <v/>
      </c>
      <c r="AE20" s="314"/>
      <c r="AF20" s="314"/>
      <c r="AG20" s="314"/>
      <c r="AH20" s="314"/>
      <c r="AI20" s="314"/>
      <c r="AJ20" s="314"/>
      <c r="AK20" s="314"/>
      <c r="AL20" s="314"/>
      <c r="AM20" s="314"/>
      <c r="AN20" s="314"/>
      <c r="AO20" s="314"/>
      <c r="AP20" s="314"/>
      <c r="AQ20" s="314"/>
      <c r="AR20" s="314"/>
      <c r="AS20" s="314" t="str">
        <f>IF(入力!J11="","",入力!J11)</f>
        <v/>
      </c>
      <c r="AT20" s="314"/>
      <c r="AU20" s="314"/>
      <c r="AV20" s="314"/>
      <c r="AW20" s="314"/>
      <c r="AX20" s="314"/>
      <c r="AY20" s="314"/>
      <c r="AZ20" s="314"/>
      <c r="BA20" s="314"/>
      <c r="BB20" s="314"/>
      <c r="BC20" s="314"/>
      <c r="BD20" s="314"/>
      <c r="BE20" s="314"/>
      <c r="BF20" s="315"/>
    </row>
    <row r="21" spans="3:58" ht="15" customHeight="1">
      <c r="C21" s="313" t="s">
        <v>186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4" t="str">
        <f>IF(入力!M7="","",入力!M7)</f>
        <v/>
      </c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 t="str">
        <f>IF(入力!M9="","",入力!M9)</f>
        <v/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 t="str">
        <f>IF(入力!M11="","",入力!M11)</f>
        <v/>
      </c>
      <c r="AT21" s="314"/>
      <c r="AU21" s="314"/>
      <c r="AV21" s="314"/>
      <c r="AW21" s="314"/>
      <c r="AX21" s="314"/>
      <c r="AY21" s="314"/>
      <c r="AZ21" s="314"/>
      <c r="BA21" s="314"/>
      <c r="BB21" s="314"/>
      <c r="BC21" s="314"/>
      <c r="BD21" s="314"/>
      <c r="BE21" s="314"/>
      <c r="BF21" s="315"/>
    </row>
    <row r="22" spans="3:58" ht="12" customHeight="1">
      <c r="C22" s="316" t="s">
        <v>1</v>
      </c>
      <c r="D22" s="317"/>
      <c r="E22" s="317"/>
      <c r="F22" s="317"/>
      <c r="G22" s="318"/>
      <c r="H22" s="319" t="str">
        <f>IF(入力!C7="","",入力!C7&amp;"　"&amp;入力!E7)</f>
        <v>アイダ　サトミ</v>
      </c>
      <c r="I22" s="320"/>
      <c r="J22" s="320"/>
      <c r="K22" s="320"/>
      <c r="L22" s="320"/>
      <c r="M22" s="320"/>
      <c r="N22" s="320"/>
      <c r="O22" s="320"/>
      <c r="P22" s="320"/>
      <c r="Q22" s="321"/>
      <c r="R22" s="394" t="s">
        <v>187</v>
      </c>
      <c r="S22" s="320"/>
      <c r="T22" s="401">
        <f>IF(入力!AT7="","",入力!AT7)</f>
        <v>52</v>
      </c>
      <c r="U22" s="402"/>
      <c r="V22" s="403"/>
      <c r="W22" s="394" t="s">
        <v>188</v>
      </c>
      <c r="X22" s="394"/>
      <c r="Y22" s="394"/>
      <c r="Z22" s="13" t="s">
        <v>36</v>
      </c>
      <c r="AA22" s="14"/>
      <c r="AB22" s="320" t="str">
        <f>IF(入力!R7="","",入力!R7)</f>
        <v>276</v>
      </c>
      <c r="AC22" s="320"/>
      <c r="AD22" s="320"/>
      <c r="AE22" s="320"/>
      <c r="AF22" s="15" t="s">
        <v>38</v>
      </c>
      <c r="AG22" s="320" t="str">
        <f>IF(入力!W7="","",入力!W7)</f>
        <v>0031</v>
      </c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1"/>
      <c r="AU22" s="394" t="s">
        <v>189</v>
      </c>
      <c r="AV22" s="320"/>
      <c r="AW22" s="320"/>
      <c r="AX22" s="16" t="s">
        <v>40</v>
      </c>
      <c r="AY22" s="320" t="str">
        <f>IF(入力!AL7="","",入力!AL7)</f>
        <v>090</v>
      </c>
      <c r="AZ22" s="320"/>
      <c r="BA22" s="320"/>
      <c r="BB22" s="320"/>
      <c r="BC22" s="320"/>
      <c r="BD22" s="320"/>
      <c r="BE22" s="320"/>
      <c r="BF22" s="17" t="s">
        <v>42</v>
      </c>
    </row>
    <row r="23" spans="3:58" ht="19.5" customHeight="1">
      <c r="C23" s="322" t="s">
        <v>190</v>
      </c>
      <c r="D23" s="323"/>
      <c r="E23" s="323"/>
      <c r="F23" s="323"/>
      <c r="G23" s="324"/>
      <c r="H23" s="325" t="str">
        <f>IF(入力!C8="","",入力!C8&amp;"　"&amp;入力!E8)</f>
        <v>会田　智美</v>
      </c>
      <c r="I23" s="326"/>
      <c r="J23" s="326"/>
      <c r="K23" s="326"/>
      <c r="L23" s="326"/>
      <c r="M23" s="326"/>
      <c r="N23" s="326"/>
      <c r="O23" s="326"/>
      <c r="P23" s="326"/>
      <c r="Q23" s="327"/>
      <c r="R23" s="323"/>
      <c r="S23" s="323"/>
      <c r="T23" s="404"/>
      <c r="U23" s="405"/>
      <c r="V23" s="406"/>
      <c r="W23" s="356"/>
      <c r="X23" s="356"/>
      <c r="Y23" s="356"/>
      <c r="Z23" s="328" t="str">
        <f>IF(入力!P8="","",入力!P8)</f>
        <v>千葉県八千代市八千代台北9-12-6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30"/>
      <c r="AU23" s="323"/>
      <c r="AV23" s="323"/>
      <c r="AW23" s="323"/>
      <c r="AX23" s="331" t="str">
        <f>IF(入力!AK8="","",入力!AK8)</f>
        <v>5527</v>
      </c>
      <c r="AY23" s="323"/>
      <c r="AZ23" s="323"/>
      <c r="BA23" s="323"/>
      <c r="BB23" s="18" t="s">
        <v>38</v>
      </c>
      <c r="BC23" s="323" t="str">
        <f>IF(入力!AP8="","",入力!AP8)</f>
        <v>3208</v>
      </c>
      <c r="BD23" s="323"/>
      <c r="BE23" s="323"/>
      <c r="BF23" s="332"/>
    </row>
    <row r="24" spans="3:58" ht="12" customHeight="1">
      <c r="C24" s="316" t="s">
        <v>1</v>
      </c>
      <c r="D24" s="317"/>
      <c r="E24" s="317"/>
      <c r="F24" s="317"/>
      <c r="G24" s="318"/>
      <c r="H24" s="319" t="str">
        <f>IF(入力!C9="","",入力!C9&amp;"　"&amp;入力!E9)</f>
        <v>マツザキ　トモユキ</v>
      </c>
      <c r="I24" s="320"/>
      <c r="J24" s="320"/>
      <c r="K24" s="320"/>
      <c r="L24" s="320"/>
      <c r="M24" s="320"/>
      <c r="N24" s="320"/>
      <c r="O24" s="320"/>
      <c r="P24" s="320"/>
      <c r="Q24" s="321"/>
      <c r="R24" s="394" t="s">
        <v>187</v>
      </c>
      <c r="S24" s="320"/>
      <c r="T24" s="401">
        <f>IF(入力!AT9="","",入力!AT9)</f>
        <v>42</v>
      </c>
      <c r="U24" s="402"/>
      <c r="V24" s="403"/>
      <c r="W24" s="394" t="s">
        <v>188</v>
      </c>
      <c r="X24" s="394"/>
      <c r="Y24" s="394"/>
      <c r="Z24" s="13" t="s">
        <v>36</v>
      </c>
      <c r="AA24" s="14"/>
      <c r="AB24" s="320" t="str">
        <f>IF(入力!R9="","",入力!R9)</f>
        <v>276</v>
      </c>
      <c r="AC24" s="320"/>
      <c r="AD24" s="320"/>
      <c r="AE24" s="320"/>
      <c r="AF24" s="15" t="s">
        <v>38</v>
      </c>
      <c r="AG24" s="320" t="str">
        <f>IF(入力!W9="","",入力!W9)</f>
        <v>0031</v>
      </c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1"/>
      <c r="AU24" s="394" t="s">
        <v>189</v>
      </c>
      <c r="AV24" s="320"/>
      <c r="AW24" s="320"/>
      <c r="AX24" s="16" t="s">
        <v>40</v>
      </c>
      <c r="AY24" s="320" t="str">
        <f>IF(入力!AL9="","",入力!AL9)</f>
        <v>047</v>
      </c>
      <c r="AZ24" s="320"/>
      <c r="BA24" s="320"/>
      <c r="BB24" s="320"/>
      <c r="BC24" s="320"/>
      <c r="BD24" s="320"/>
      <c r="BE24" s="320"/>
      <c r="BF24" s="17" t="s">
        <v>42</v>
      </c>
    </row>
    <row r="25" spans="3:58" ht="19.5" customHeight="1">
      <c r="C25" s="322" t="s">
        <v>184</v>
      </c>
      <c r="D25" s="323"/>
      <c r="E25" s="323"/>
      <c r="F25" s="323"/>
      <c r="G25" s="324"/>
      <c r="H25" s="325" t="str">
        <f>IF(入力!C10="","",入力!C10&amp;"　"&amp;入力!E10)</f>
        <v>松崎　智幸</v>
      </c>
      <c r="I25" s="326"/>
      <c r="J25" s="326"/>
      <c r="K25" s="326"/>
      <c r="L25" s="326"/>
      <c r="M25" s="326"/>
      <c r="N25" s="326"/>
      <c r="O25" s="326"/>
      <c r="P25" s="326"/>
      <c r="Q25" s="327"/>
      <c r="R25" s="323"/>
      <c r="S25" s="323"/>
      <c r="T25" s="404"/>
      <c r="U25" s="405"/>
      <c r="V25" s="406"/>
      <c r="W25" s="356"/>
      <c r="X25" s="356"/>
      <c r="Y25" s="356"/>
      <c r="Z25" s="328" t="str">
        <f>IF(入力!P10="","",入力!P10)</f>
        <v>千葉県八千代市八千代台北9-13-13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30"/>
      <c r="AU25" s="323"/>
      <c r="AV25" s="323"/>
      <c r="AW25" s="323"/>
      <c r="AX25" s="331" t="str">
        <f>IF(入力!AK10="","",入力!AK10)</f>
        <v>409</v>
      </c>
      <c r="AY25" s="323"/>
      <c r="AZ25" s="323"/>
      <c r="BA25" s="323"/>
      <c r="BB25" s="18" t="s">
        <v>38</v>
      </c>
      <c r="BC25" s="323" t="str">
        <f>IF(入力!AP10="","",入力!AP10)</f>
        <v>7122</v>
      </c>
      <c r="BD25" s="323"/>
      <c r="BE25" s="323"/>
      <c r="BF25" s="332"/>
    </row>
    <row r="26" spans="3:58" ht="12" customHeight="1">
      <c r="C26" s="316" t="s">
        <v>1</v>
      </c>
      <c r="D26" s="317"/>
      <c r="E26" s="317"/>
      <c r="F26" s="317"/>
      <c r="G26" s="318"/>
      <c r="H26" s="319" t="str">
        <f>IF(入力!C11="","",入力!C11&amp;"　"&amp;入力!E11)</f>
        <v>マツヤマ　ヤヨイ</v>
      </c>
      <c r="I26" s="320"/>
      <c r="J26" s="320"/>
      <c r="K26" s="320"/>
      <c r="L26" s="320"/>
      <c r="M26" s="320"/>
      <c r="N26" s="320"/>
      <c r="O26" s="320"/>
      <c r="P26" s="320"/>
      <c r="Q26" s="321"/>
      <c r="R26" s="394" t="s">
        <v>187</v>
      </c>
      <c r="S26" s="320"/>
      <c r="T26" s="401">
        <f>IF(入力!AT11="","",入力!AT11)</f>
        <v>54</v>
      </c>
      <c r="U26" s="402"/>
      <c r="V26" s="403"/>
      <c r="W26" s="394" t="s">
        <v>188</v>
      </c>
      <c r="X26" s="394"/>
      <c r="Y26" s="394"/>
      <c r="Z26" s="13" t="s">
        <v>36</v>
      </c>
      <c r="AA26" s="14"/>
      <c r="AB26" s="320" t="str">
        <f>IF(入力!R11="","",入力!R11)</f>
        <v>276</v>
      </c>
      <c r="AC26" s="320"/>
      <c r="AD26" s="320"/>
      <c r="AE26" s="320"/>
      <c r="AF26" s="15" t="s">
        <v>38</v>
      </c>
      <c r="AG26" s="320" t="str">
        <f>IF(入力!W11="","",入力!W11)</f>
        <v>0031</v>
      </c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1"/>
      <c r="AU26" s="394" t="s">
        <v>189</v>
      </c>
      <c r="AV26" s="320"/>
      <c r="AW26" s="320"/>
      <c r="AX26" s="16" t="s">
        <v>40</v>
      </c>
      <c r="AY26" s="320" t="str">
        <f>IF(入力!AL11="","",入力!AL11)</f>
        <v>047</v>
      </c>
      <c r="AZ26" s="320"/>
      <c r="BA26" s="320"/>
      <c r="BB26" s="320"/>
      <c r="BC26" s="320"/>
      <c r="BD26" s="320"/>
      <c r="BE26" s="320"/>
      <c r="BF26" s="17" t="s">
        <v>42</v>
      </c>
    </row>
    <row r="27" spans="3:58" ht="19.5" customHeight="1">
      <c r="C27" s="322" t="s">
        <v>57</v>
      </c>
      <c r="D27" s="323"/>
      <c r="E27" s="323"/>
      <c r="F27" s="323"/>
      <c r="G27" s="324"/>
      <c r="H27" s="325" t="str">
        <f>IF(入力!C12="","",入力!C12&amp;"　"&amp;入力!E12)</f>
        <v>松山　弥生</v>
      </c>
      <c r="I27" s="326"/>
      <c r="J27" s="326"/>
      <c r="K27" s="326"/>
      <c r="L27" s="326"/>
      <c r="M27" s="326"/>
      <c r="N27" s="326"/>
      <c r="O27" s="326"/>
      <c r="P27" s="326"/>
      <c r="Q27" s="327"/>
      <c r="R27" s="323"/>
      <c r="S27" s="323"/>
      <c r="T27" s="404"/>
      <c r="U27" s="405"/>
      <c r="V27" s="406"/>
      <c r="W27" s="356"/>
      <c r="X27" s="356"/>
      <c r="Y27" s="356"/>
      <c r="Z27" s="328" t="str">
        <f>IF(入力!P12="","",入力!P12)</f>
        <v>千葉県八千代市八千代台東5-17-10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30"/>
      <c r="AU27" s="323"/>
      <c r="AV27" s="323"/>
      <c r="AW27" s="323"/>
      <c r="AX27" s="331" t="str">
        <f>IF(入力!AK12="","",入力!AK12)</f>
        <v>486</v>
      </c>
      <c r="AY27" s="323"/>
      <c r="AZ27" s="323"/>
      <c r="BA27" s="323"/>
      <c r="BB27" s="18" t="s">
        <v>38</v>
      </c>
      <c r="BC27" s="323" t="str">
        <f>IF(入力!AP12="","",入力!AP12)</f>
        <v>4270</v>
      </c>
      <c r="BD27" s="323"/>
      <c r="BE27" s="323"/>
      <c r="BF27" s="332"/>
    </row>
    <row r="28" spans="3:58" ht="12" customHeight="1">
      <c r="C28" s="316" t="s">
        <v>1</v>
      </c>
      <c r="D28" s="317"/>
      <c r="E28" s="317"/>
      <c r="F28" s="317"/>
      <c r="G28" s="318"/>
      <c r="H28" s="319" t="str">
        <f>IF(入力!C15="","",入力!C15&amp;"　"&amp;入力!E15)</f>
        <v>アイダ　サトミ</v>
      </c>
      <c r="I28" s="320"/>
      <c r="J28" s="320"/>
      <c r="K28" s="320"/>
      <c r="L28" s="320"/>
      <c r="M28" s="320"/>
      <c r="N28" s="320"/>
      <c r="O28" s="320"/>
      <c r="P28" s="320"/>
      <c r="Q28" s="321"/>
      <c r="R28" s="394" t="s">
        <v>187</v>
      </c>
      <c r="S28" s="320"/>
      <c r="T28" s="401">
        <f>IF(入力!AT15="","",入力!AT15)</f>
        <v>52</v>
      </c>
      <c r="U28" s="402"/>
      <c r="V28" s="403"/>
      <c r="W28" s="394" t="s">
        <v>188</v>
      </c>
      <c r="X28" s="394"/>
      <c r="Y28" s="394"/>
      <c r="Z28" s="13" t="s">
        <v>36</v>
      </c>
      <c r="AA28" s="14"/>
      <c r="AB28" s="320" t="str">
        <f>IF(入力!R15="","",入力!R15)</f>
        <v>276</v>
      </c>
      <c r="AC28" s="320"/>
      <c r="AD28" s="320"/>
      <c r="AE28" s="320"/>
      <c r="AF28" s="15" t="s">
        <v>38</v>
      </c>
      <c r="AG28" s="320" t="str">
        <f>IF(入力!W15="","",入力!W15)</f>
        <v>0031</v>
      </c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1"/>
      <c r="AU28" s="394" t="s">
        <v>189</v>
      </c>
      <c r="AV28" s="320"/>
      <c r="AW28" s="320"/>
      <c r="AX28" s="16" t="s">
        <v>40</v>
      </c>
      <c r="AY28" s="320" t="str">
        <f>IF(入力!AL15="","",入力!AL15)</f>
        <v>047</v>
      </c>
      <c r="AZ28" s="320"/>
      <c r="BA28" s="320"/>
      <c r="BB28" s="320"/>
      <c r="BC28" s="320"/>
      <c r="BD28" s="320"/>
      <c r="BE28" s="320"/>
      <c r="BF28" s="17" t="s">
        <v>42</v>
      </c>
    </row>
    <row r="29" spans="3:58" ht="19.5" customHeight="1">
      <c r="C29" s="333" t="s">
        <v>191</v>
      </c>
      <c r="D29" s="334"/>
      <c r="E29" s="334"/>
      <c r="F29" s="334"/>
      <c r="G29" s="335"/>
      <c r="H29" s="336" t="str">
        <f>IF(入力!C16="","",入力!C16&amp;"　"&amp;入力!E16)</f>
        <v>会田　智美</v>
      </c>
      <c r="I29" s="337"/>
      <c r="J29" s="337"/>
      <c r="K29" s="337"/>
      <c r="L29" s="337"/>
      <c r="M29" s="337"/>
      <c r="N29" s="337"/>
      <c r="O29" s="337"/>
      <c r="P29" s="337"/>
      <c r="Q29" s="338"/>
      <c r="R29" s="334"/>
      <c r="S29" s="334"/>
      <c r="T29" s="408"/>
      <c r="U29" s="409"/>
      <c r="V29" s="410"/>
      <c r="W29" s="407"/>
      <c r="X29" s="407"/>
      <c r="Y29" s="407"/>
      <c r="Z29" s="339" t="str">
        <f>IF(入力!P16="","",入力!P16)</f>
        <v>千葉県八千代市八千代台北9-12-6</v>
      </c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1"/>
      <c r="AU29" s="334"/>
      <c r="AV29" s="334"/>
      <c r="AW29" s="334"/>
      <c r="AX29" s="342" t="str">
        <f>IF(入力!AK16="","",入力!AK16)</f>
        <v>486</v>
      </c>
      <c r="AY29" s="334"/>
      <c r="AZ29" s="334"/>
      <c r="BA29" s="334"/>
      <c r="BB29" s="41" t="s">
        <v>38</v>
      </c>
      <c r="BC29" s="334" t="str">
        <f>IF(入力!AP16="","",入力!AP16)</f>
        <v>6775</v>
      </c>
      <c r="BD29" s="334"/>
      <c r="BE29" s="334"/>
      <c r="BF29" s="343"/>
    </row>
    <row r="30" spans="3:58" ht="7.5" customHeight="1"/>
    <row r="31" spans="3:58" ht="16.5" customHeight="1">
      <c r="C31" s="19" t="s">
        <v>192</v>
      </c>
      <c r="D31" s="5"/>
      <c r="E31" s="5"/>
      <c r="F31" s="5"/>
      <c r="G31" s="5"/>
      <c r="H31" s="5"/>
      <c r="I31" s="20" t="s">
        <v>193</v>
      </c>
    </row>
    <row r="32" spans="3:58" ht="3" customHeight="1"/>
    <row r="33" spans="3:58" ht="15" customHeight="1">
      <c r="C33" s="344" t="s">
        <v>194</v>
      </c>
      <c r="D33" s="345"/>
      <c r="E33" s="345"/>
      <c r="F33" s="345" t="s">
        <v>195</v>
      </c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 t="s">
        <v>196</v>
      </c>
      <c r="R33" s="345"/>
      <c r="S33" s="345"/>
      <c r="T33" s="345" t="s">
        <v>197</v>
      </c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 t="s">
        <v>198</v>
      </c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 t="s">
        <v>199</v>
      </c>
      <c r="BA33" s="345"/>
      <c r="BB33" s="345"/>
      <c r="BC33" s="345"/>
      <c r="BD33" s="345"/>
      <c r="BE33" s="345"/>
      <c r="BF33" s="346"/>
    </row>
    <row r="34" spans="3:58" ht="15" customHeight="1">
      <c r="C34" s="431" t="str">
        <f>IF(入力!B25="","",入力!B25)</f>
        <v>①</v>
      </c>
      <c r="D34" s="432"/>
      <c r="E34" s="433"/>
      <c r="F34" s="419" t="str">
        <f>IF(入力!C26="","",入力!C25&amp;"　"&amp;入力!E25&amp;"
"&amp;入力!C26&amp;"　"&amp;入力!E26)</f>
        <v>エンドウ　アズサ
遠藤　杏紗</v>
      </c>
      <c r="G34" s="420"/>
      <c r="H34" s="420"/>
      <c r="I34" s="420"/>
      <c r="J34" s="420"/>
      <c r="K34" s="420"/>
      <c r="L34" s="420"/>
      <c r="M34" s="420"/>
      <c r="N34" s="420"/>
      <c r="O34" s="420"/>
      <c r="P34" s="421"/>
      <c r="Q34" s="411">
        <f>IF(入力!G25="","",入力!G25)</f>
        <v>5</v>
      </c>
      <c r="R34" s="412"/>
      <c r="S34" s="413"/>
      <c r="T34" s="425" t="str">
        <f>IF(入力!I25="","",入力!I25)</f>
        <v>八千代市立萱田小学校</v>
      </c>
      <c r="U34" s="426"/>
      <c r="V34" s="426"/>
      <c r="W34" s="426"/>
      <c r="X34" s="426"/>
      <c r="Y34" s="426"/>
      <c r="Z34" s="426"/>
      <c r="AA34" s="426"/>
      <c r="AB34" s="426"/>
      <c r="AC34" s="426"/>
      <c r="AD34" s="426"/>
      <c r="AE34" s="426"/>
      <c r="AF34" s="426"/>
      <c r="AG34" s="426"/>
      <c r="AH34" s="426"/>
      <c r="AI34" s="427"/>
      <c r="AJ34" s="411">
        <f>IF(入力!M25="","",入力!M25)</f>
        <v>512597969</v>
      </c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12"/>
      <c r="AY34" s="413"/>
      <c r="AZ34" s="411">
        <f>IF(入力!P25="","",入力!P25)</f>
        <v>145</v>
      </c>
      <c r="BA34" s="412"/>
      <c r="BB34" s="412"/>
      <c r="BC34" s="412"/>
      <c r="BD34" s="412"/>
      <c r="BE34" s="412"/>
      <c r="BF34" s="417"/>
    </row>
    <row r="35" spans="3:58" ht="15" customHeight="1">
      <c r="C35" s="434"/>
      <c r="D35" s="435"/>
      <c r="E35" s="436"/>
      <c r="F35" s="422"/>
      <c r="G35" s="423"/>
      <c r="H35" s="423"/>
      <c r="I35" s="423"/>
      <c r="J35" s="423"/>
      <c r="K35" s="423"/>
      <c r="L35" s="423"/>
      <c r="M35" s="423"/>
      <c r="N35" s="423"/>
      <c r="O35" s="423"/>
      <c r="P35" s="424"/>
      <c r="Q35" s="414"/>
      <c r="R35" s="415"/>
      <c r="S35" s="416"/>
      <c r="T35" s="428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30"/>
      <c r="AJ35" s="414"/>
      <c r="AK35" s="415"/>
      <c r="AL35" s="415"/>
      <c r="AM35" s="415"/>
      <c r="AN35" s="415"/>
      <c r="AO35" s="415"/>
      <c r="AP35" s="415"/>
      <c r="AQ35" s="415"/>
      <c r="AR35" s="415"/>
      <c r="AS35" s="415"/>
      <c r="AT35" s="415"/>
      <c r="AU35" s="415"/>
      <c r="AV35" s="415"/>
      <c r="AW35" s="415"/>
      <c r="AX35" s="415"/>
      <c r="AY35" s="416"/>
      <c r="AZ35" s="414"/>
      <c r="BA35" s="415"/>
      <c r="BB35" s="415"/>
      <c r="BC35" s="415"/>
      <c r="BD35" s="415"/>
      <c r="BE35" s="415"/>
      <c r="BF35" s="418"/>
    </row>
    <row r="36" spans="3:58" ht="15" customHeight="1">
      <c r="C36" s="431">
        <f>IF(入力!B27="","",入力!B27)</f>
        <v>2</v>
      </c>
      <c r="D36" s="432"/>
      <c r="E36" s="433"/>
      <c r="F36" s="419" t="str">
        <f>IF(入力!C28="","",入力!C27&amp;"　"&amp;入力!E27&amp;"
"&amp;入力!C28&amp;"　"&amp;入力!E28)</f>
        <v>ヨシダ　ナナ
吉田　夏渚</v>
      </c>
      <c r="G36" s="420"/>
      <c r="H36" s="420"/>
      <c r="I36" s="420"/>
      <c r="J36" s="420"/>
      <c r="K36" s="420"/>
      <c r="L36" s="420"/>
      <c r="M36" s="420"/>
      <c r="N36" s="420"/>
      <c r="O36" s="420"/>
      <c r="P36" s="421"/>
      <c r="Q36" s="411">
        <f>IF(入力!G27="","",入力!G27)</f>
        <v>5</v>
      </c>
      <c r="R36" s="412"/>
      <c r="S36" s="413"/>
      <c r="T36" s="425" t="str">
        <f>IF(入力!I27="","",入力!I27)</f>
        <v>八千代市立大和田西小学校</v>
      </c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7"/>
      <c r="AJ36" s="411">
        <f>IF(入力!M27="","",入力!M27)</f>
        <v>514858716</v>
      </c>
      <c r="AK36" s="412"/>
      <c r="AL36" s="412"/>
      <c r="AM36" s="412"/>
      <c r="AN36" s="412"/>
      <c r="AO36" s="412"/>
      <c r="AP36" s="412"/>
      <c r="AQ36" s="412"/>
      <c r="AR36" s="412"/>
      <c r="AS36" s="412"/>
      <c r="AT36" s="412"/>
      <c r="AU36" s="412"/>
      <c r="AV36" s="412"/>
      <c r="AW36" s="412"/>
      <c r="AX36" s="412"/>
      <c r="AY36" s="413"/>
      <c r="AZ36" s="411">
        <f>IF(入力!P27="","",入力!P27)</f>
        <v>150</v>
      </c>
      <c r="BA36" s="412"/>
      <c r="BB36" s="412"/>
      <c r="BC36" s="412"/>
      <c r="BD36" s="412"/>
      <c r="BE36" s="412"/>
      <c r="BF36" s="417"/>
    </row>
    <row r="37" spans="3:58" ht="15" customHeight="1">
      <c r="C37" s="434"/>
      <c r="D37" s="435"/>
      <c r="E37" s="436"/>
      <c r="F37" s="422"/>
      <c r="G37" s="423"/>
      <c r="H37" s="423"/>
      <c r="I37" s="423"/>
      <c r="J37" s="423"/>
      <c r="K37" s="423"/>
      <c r="L37" s="423"/>
      <c r="M37" s="423"/>
      <c r="N37" s="423"/>
      <c r="O37" s="423"/>
      <c r="P37" s="424"/>
      <c r="Q37" s="414"/>
      <c r="R37" s="415"/>
      <c r="S37" s="416"/>
      <c r="T37" s="428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30"/>
      <c r="AJ37" s="414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5"/>
      <c r="AV37" s="415"/>
      <c r="AW37" s="415"/>
      <c r="AX37" s="415"/>
      <c r="AY37" s="416"/>
      <c r="AZ37" s="414"/>
      <c r="BA37" s="415"/>
      <c r="BB37" s="415"/>
      <c r="BC37" s="415"/>
      <c r="BD37" s="415"/>
      <c r="BE37" s="415"/>
      <c r="BF37" s="418"/>
    </row>
    <row r="38" spans="3:58" ht="15" customHeight="1">
      <c r="C38" s="431">
        <f>IF(入力!B29="","",入力!B29)</f>
        <v>3</v>
      </c>
      <c r="D38" s="432"/>
      <c r="E38" s="433"/>
      <c r="F38" s="419" t="str">
        <f>IF(入力!C30="","",入力!C29&amp;"　"&amp;入力!E29&amp;"
"&amp;入力!C30&amp;"　"&amp;入力!E30)</f>
        <v>タケザワ　サキ
竹澤　沙希</v>
      </c>
      <c r="G38" s="420"/>
      <c r="H38" s="420"/>
      <c r="I38" s="420"/>
      <c r="J38" s="420"/>
      <c r="K38" s="420"/>
      <c r="L38" s="420"/>
      <c r="M38" s="420"/>
      <c r="N38" s="420"/>
      <c r="O38" s="420"/>
      <c r="P38" s="421"/>
      <c r="Q38" s="411">
        <f>IF(入力!G29="","",入力!G29)</f>
        <v>5</v>
      </c>
      <c r="R38" s="412"/>
      <c r="S38" s="413"/>
      <c r="T38" s="425" t="str">
        <f>IF(入力!I29="","",入力!I29)</f>
        <v>八千代市立西高津小学校</v>
      </c>
      <c r="U38" s="426"/>
      <c r="V38" s="426"/>
      <c r="W38" s="426"/>
      <c r="X38" s="426"/>
      <c r="Y38" s="426"/>
      <c r="Z38" s="426"/>
      <c r="AA38" s="426"/>
      <c r="AB38" s="426"/>
      <c r="AC38" s="426"/>
      <c r="AD38" s="426"/>
      <c r="AE38" s="426"/>
      <c r="AF38" s="426"/>
      <c r="AG38" s="426"/>
      <c r="AH38" s="426"/>
      <c r="AI38" s="427"/>
      <c r="AJ38" s="411">
        <f>IF(入力!M29="","",入力!M29)</f>
        <v>515553466</v>
      </c>
      <c r="AK38" s="412"/>
      <c r="AL38" s="412"/>
      <c r="AM38" s="412"/>
      <c r="AN38" s="412"/>
      <c r="AO38" s="412"/>
      <c r="AP38" s="412"/>
      <c r="AQ38" s="412"/>
      <c r="AR38" s="412"/>
      <c r="AS38" s="412"/>
      <c r="AT38" s="412"/>
      <c r="AU38" s="412"/>
      <c r="AV38" s="412"/>
      <c r="AW38" s="412"/>
      <c r="AX38" s="412"/>
      <c r="AY38" s="413"/>
      <c r="AZ38" s="411">
        <f>IF(入力!P29="","",入力!P29)</f>
        <v>155</v>
      </c>
      <c r="BA38" s="412"/>
      <c r="BB38" s="412"/>
      <c r="BC38" s="412"/>
      <c r="BD38" s="412"/>
      <c r="BE38" s="412"/>
      <c r="BF38" s="417"/>
    </row>
    <row r="39" spans="3:58" ht="15" customHeight="1">
      <c r="C39" s="434"/>
      <c r="D39" s="435"/>
      <c r="E39" s="436"/>
      <c r="F39" s="422"/>
      <c r="G39" s="423"/>
      <c r="H39" s="423"/>
      <c r="I39" s="423"/>
      <c r="J39" s="423"/>
      <c r="K39" s="423"/>
      <c r="L39" s="423"/>
      <c r="M39" s="423"/>
      <c r="N39" s="423"/>
      <c r="O39" s="423"/>
      <c r="P39" s="424"/>
      <c r="Q39" s="414"/>
      <c r="R39" s="415"/>
      <c r="S39" s="416"/>
      <c r="T39" s="428"/>
      <c r="U39" s="429"/>
      <c r="V39" s="429"/>
      <c r="W39" s="429"/>
      <c r="X39" s="429"/>
      <c r="Y39" s="429"/>
      <c r="Z39" s="429"/>
      <c r="AA39" s="429"/>
      <c r="AB39" s="429"/>
      <c r="AC39" s="429"/>
      <c r="AD39" s="429"/>
      <c r="AE39" s="429"/>
      <c r="AF39" s="429"/>
      <c r="AG39" s="429"/>
      <c r="AH39" s="429"/>
      <c r="AI39" s="430"/>
      <c r="AJ39" s="414"/>
      <c r="AK39" s="415"/>
      <c r="AL39" s="415"/>
      <c r="AM39" s="415"/>
      <c r="AN39" s="415"/>
      <c r="AO39" s="415"/>
      <c r="AP39" s="415"/>
      <c r="AQ39" s="415"/>
      <c r="AR39" s="415"/>
      <c r="AS39" s="415"/>
      <c r="AT39" s="415"/>
      <c r="AU39" s="415"/>
      <c r="AV39" s="415"/>
      <c r="AW39" s="415"/>
      <c r="AX39" s="415"/>
      <c r="AY39" s="416"/>
      <c r="AZ39" s="414"/>
      <c r="BA39" s="415"/>
      <c r="BB39" s="415"/>
      <c r="BC39" s="415"/>
      <c r="BD39" s="415"/>
      <c r="BE39" s="415"/>
      <c r="BF39" s="418"/>
    </row>
    <row r="40" spans="3:58" ht="15" customHeight="1">
      <c r="C40" s="431">
        <f>IF(入力!B31="","",入力!B31)</f>
        <v>4</v>
      </c>
      <c r="D40" s="432"/>
      <c r="E40" s="433"/>
      <c r="F40" s="419" t="str">
        <f>IF(入力!C32="","",入力!C31&amp;"　"&amp;入力!E31&amp;"
"&amp;入力!C32&amp;"　"&amp;入力!E32)</f>
        <v>タカハシ　カナ
高橋　香奈</v>
      </c>
      <c r="G40" s="420"/>
      <c r="H40" s="420"/>
      <c r="I40" s="420"/>
      <c r="J40" s="420"/>
      <c r="K40" s="420"/>
      <c r="L40" s="420"/>
      <c r="M40" s="420"/>
      <c r="N40" s="420"/>
      <c r="O40" s="420"/>
      <c r="P40" s="421"/>
      <c r="Q40" s="411">
        <f>IF(入力!G31="","",入力!G31)</f>
        <v>4</v>
      </c>
      <c r="R40" s="412"/>
      <c r="S40" s="413"/>
      <c r="T40" s="425" t="str">
        <f>IF(入力!I31="","",入力!I31)</f>
        <v>八千代市立勝田台南小学校</v>
      </c>
      <c r="U40" s="426"/>
      <c r="V40" s="426"/>
      <c r="W40" s="426"/>
      <c r="X40" s="426"/>
      <c r="Y40" s="426"/>
      <c r="Z40" s="426"/>
      <c r="AA40" s="426"/>
      <c r="AB40" s="426"/>
      <c r="AC40" s="426"/>
      <c r="AD40" s="426"/>
      <c r="AE40" s="426"/>
      <c r="AF40" s="426"/>
      <c r="AG40" s="426"/>
      <c r="AH40" s="426"/>
      <c r="AI40" s="427"/>
      <c r="AJ40" s="411">
        <f>IF(入力!M31="","",入力!M31)</f>
        <v>514592238</v>
      </c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3"/>
      <c r="AZ40" s="411">
        <f>IF(入力!P31="","",入力!P31)</f>
        <v>150</v>
      </c>
      <c r="BA40" s="412"/>
      <c r="BB40" s="412"/>
      <c r="BC40" s="412"/>
      <c r="BD40" s="412"/>
      <c r="BE40" s="412"/>
      <c r="BF40" s="417"/>
    </row>
    <row r="41" spans="3:58" ht="15" customHeight="1">
      <c r="C41" s="434"/>
      <c r="D41" s="435"/>
      <c r="E41" s="436"/>
      <c r="F41" s="422"/>
      <c r="G41" s="423"/>
      <c r="H41" s="423"/>
      <c r="I41" s="423"/>
      <c r="J41" s="423"/>
      <c r="K41" s="423"/>
      <c r="L41" s="423"/>
      <c r="M41" s="423"/>
      <c r="N41" s="423"/>
      <c r="O41" s="423"/>
      <c r="P41" s="424"/>
      <c r="Q41" s="414"/>
      <c r="R41" s="415"/>
      <c r="S41" s="416"/>
      <c r="T41" s="428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30"/>
      <c r="AJ41" s="414"/>
      <c r="AK41" s="415"/>
      <c r="AL41" s="415"/>
      <c r="AM41" s="415"/>
      <c r="AN41" s="415"/>
      <c r="AO41" s="415"/>
      <c r="AP41" s="415"/>
      <c r="AQ41" s="415"/>
      <c r="AR41" s="415"/>
      <c r="AS41" s="415"/>
      <c r="AT41" s="415"/>
      <c r="AU41" s="415"/>
      <c r="AV41" s="415"/>
      <c r="AW41" s="415"/>
      <c r="AX41" s="415"/>
      <c r="AY41" s="416"/>
      <c r="AZ41" s="414"/>
      <c r="BA41" s="415"/>
      <c r="BB41" s="415"/>
      <c r="BC41" s="415"/>
      <c r="BD41" s="415"/>
      <c r="BE41" s="415"/>
      <c r="BF41" s="418"/>
    </row>
    <row r="42" spans="3:58" ht="15" customHeight="1">
      <c r="C42" s="431">
        <f>IF(入力!B33="","",入力!B33)</f>
        <v>5</v>
      </c>
      <c r="D42" s="432"/>
      <c r="E42" s="433"/>
      <c r="F42" s="419" t="str">
        <f>IF(入力!C34="","",入力!C33&amp;"　"&amp;入力!E33&amp;"
"&amp;入力!C34&amp;"　"&amp;入力!E34)</f>
        <v>フルカワ　アキ
古川　あき</v>
      </c>
      <c r="G42" s="420"/>
      <c r="H42" s="420"/>
      <c r="I42" s="420"/>
      <c r="J42" s="420"/>
      <c r="K42" s="420"/>
      <c r="L42" s="420"/>
      <c r="M42" s="420"/>
      <c r="N42" s="420"/>
      <c r="O42" s="420"/>
      <c r="P42" s="421"/>
      <c r="Q42" s="411">
        <f>IF(入力!G33="","",入力!G33)</f>
        <v>4</v>
      </c>
      <c r="R42" s="412"/>
      <c r="S42" s="413"/>
      <c r="T42" s="425" t="str">
        <f>IF(入力!I33="","",入力!I33)</f>
        <v>八千代市立大和田小学校</v>
      </c>
      <c r="U42" s="426"/>
      <c r="V42" s="426"/>
      <c r="W42" s="426"/>
      <c r="X42" s="426"/>
      <c r="Y42" s="426"/>
      <c r="Z42" s="426"/>
      <c r="AA42" s="426"/>
      <c r="AB42" s="426"/>
      <c r="AC42" s="426"/>
      <c r="AD42" s="426"/>
      <c r="AE42" s="426"/>
      <c r="AF42" s="426"/>
      <c r="AG42" s="426"/>
      <c r="AH42" s="426"/>
      <c r="AI42" s="427"/>
      <c r="AJ42" s="411">
        <f>IF(入力!M33="","",入力!M33)</f>
        <v>515553508</v>
      </c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3"/>
      <c r="AZ42" s="411">
        <f>IF(入力!P33="","",入力!P33)</f>
        <v>145</v>
      </c>
      <c r="BA42" s="412"/>
      <c r="BB42" s="412"/>
      <c r="BC42" s="412"/>
      <c r="BD42" s="412"/>
      <c r="BE42" s="412"/>
      <c r="BF42" s="417"/>
    </row>
    <row r="43" spans="3:58" ht="15" customHeight="1">
      <c r="C43" s="434"/>
      <c r="D43" s="435"/>
      <c r="E43" s="436"/>
      <c r="F43" s="422"/>
      <c r="G43" s="423"/>
      <c r="H43" s="423"/>
      <c r="I43" s="423"/>
      <c r="J43" s="423"/>
      <c r="K43" s="423"/>
      <c r="L43" s="423"/>
      <c r="M43" s="423"/>
      <c r="N43" s="423"/>
      <c r="O43" s="423"/>
      <c r="P43" s="424"/>
      <c r="Q43" s="414"/>
      <c r="R43" s="415"/>
      <c r="S43" s="416"/>
      <c r="T43" s="428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30"/>
      <c r="AJ43" s="414"/>
      <c r="AK43" s="415"/>
      <c r="AL43" s="415"/>
      <c r="AM43" s="415"/>
      <c r="AN43" s="415"/>
      <c r="AO43" s="415"/>
      <c r="AP43" s="415"/>
      <c r="AQ43" s="415"/>
      <c r="AR43" s="415"/>
      <c r="AS43" s="415"/>
      <c r="AT43" s="415"/>
      <c r="AU43" s="415"/>
      <c r="AV43" s="415"/>
      <c r="AW43" s="415"/>
      <c r="AX43" s="415"/>
      <c r="AY43" s="416"/>
      <c r="AZ43" s="414"/>
      <c r="BA43" s="415"/>
      <c r="BB43" s="415"/>
      <c r="BC43" s="415"/>
      <c r="BD43" s="415"/>
      <c r="BE43" s="415"/>
      <c r="BF43" s="418"/>
    </row>
    <row r="44" spans="3:58" ht="15" customHeight="1">
      <c r="C44" s="431">
        <f>IF(入力!B35="","",入力!B35)</f>
        <v>6</v>
      </c>
      <c r="D44" s="432"/>
      <c r="E44" s="433"/>
      <c r="F44" s="419" t="str">
        <f>IF(入力!C36="","",入力!C35&amp;"　"&amp;入力!E35&amp;"
"&amp;入力!C36&amp;"　"&amp;入力!E36)</f>
        <v>イシダ　マオナ
石田　茉央奈</v>
      </c>
      <c r="G44" s="420"/>
      <c r="H44" s="420"/>
      <c r="I44" s="420"/>
      <c r="J44" s="420"/>
      <c r="K44" s="420"/>
      <c r="L44" s="420"/>
      <c r="M44" s="420"/>
      <c r="N44" s="420"/>
      <c r="O44" s="420"/>
      <c r="P44" s="421"/>
      <c r="Q44" s="411">
        <f>IF(入力!G35="","",入力!G35)</f>
        <v>4</v>
      </c>
      <c r="R44" s="412"/>
      <c r="S44" s="413"/>
      <c r="T44" s="425" t="str">
        <f>IF(入力!I35="","",入力!I35)</f>
        <v>八千代市立大和田小学校</v>
      </c>
      <c r="U44" s="426"/>
      <c r="V44" s="426"/>
      <c r="W44" s="426"/>
      <c r="X44" s="426"/>
      <c r="Y44" s="426"/>
      <c r="Z44" s="426"/>
      <c r="AA44" s="426"/>
      <c r="AB44" s="426"/>
      <c r="AC44" s="426"/>
      <c r="AD44" s="426"/>
      <c r="AE44" s="426"/>
      <c r="AF44" s="426"/>
      <c r="AG44" s="426"/>
      <c r="AH44" s="426"/>
      <c r="AI44" s="427"/>
      <c r="AJ44" s="411">
        <f>IF(入力!M35="","",入力!M35)</f>
        <v>516040446</v>
      </c>
      <c r="AK44" s="412"/>
      <c r="AL44" s="412"/>
      <c r="AM44" s="412"/>
      <c r="AN44" s="412"/>
      <c r="AO44" s="412"/>
      <c r="AP44" s="412"/>
      <c r="AQ44" s="412"/>
      <c r="AR44" s="412"/>
      <c r="AS44" s="412"/>
      <c r="AT44" s="412"/>
      <c r="AU44" s="412"/>
      <c r="AV44" s="412"/>
      <c r="AW44" s="412"/>
      <c r="AX44" s="412"/>
      <c r="AY44" s="413"/>
      <c r="AZ44" s="411">
        <f>IF(入力!P35="","",入力!P35)</f>
        <v>145</v>
      </c>
      <c r="BA44" s="412"/>
      <c r="BB44" s="412"/>
      <c r="BC44" s="412"/>
      <c r="BD44" s="412"/>
      <c r="BE44" s="412"/>
      <c r="BF44" s="417"/>
    </row>
    <row r="45" spans="3:58" ht="15" customHeight="1">
      <c r="C45" s="434"/>
      <c r="D45" s="435"/>
      <c r="E45" s="436"/>
      <c r="F45" s="422"/>
      <c r="G45" s="423"/>
      <c r="H45" s="423"/>
      <c r="I45" s="423"/>
      <c r="J45" s="423"/>
      <c r="K45" s="423"/>
      <c r="L45" s="423"/>
      <c r="M45" s="423"/>
      <c r="N45" s="423"/>
      <c r="O45" s="423"/>
      <c r="P45" s="424"/>
      <c r="Q45" s="414"/>
      <c r="R45" s="415"/>
      <c r="S45" s="416"/>
      <c r="T45" s="428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30"/>
      <c r="AJ45" s="414"/>
      <c r="AK45" s="415"/>
      <c r="AL45" s="415"/>
      <c r="AM45" s="415"/>
      <c r="AN45" s="415"/>
      <c r="AO45" s="415"/>
      <c r="AP45" s="415"/>
      <c r="AQ45" s="415"/>
      <c r="AR45" s="415"/>
      <c r="AS45" s="415"/>
      <c r="AT45" s="415"/>
      <c r="AU45" s="415"/>
      <c r="AV45" s="415"/>
      <c r="AW45" s="415"/>
      <c r="AX45" s="415"/>
      <c r="AY45" s="416"/>
      <c r="AZ45" s="414"/>
      <c r="BA45" s="415"/>
      <c r="BB45" s="415"/>
      <c r="BC45" s="415"/>
      <c r="BD45" s="415"/>
      <c r="BE45" s="415"/>
      <c r="BF45" s="418"/>
    </row>
    <row r="46" spans="3:58" ht="15" customHeight="1">
      <c r="C46" s="431">
        <f>IF(入力!B37="","",入力!B37)</f>
        <v>7</v>
      </c>
      <c r="D46" s="432"/>
      <c r="E46" s="433"/>
      <c r="F46" s="419" t="str">
        <f>IF(入力!C38="","",入力!C37&amp;"　"&amp;入力!E37&amp;"
"&amp;入力!C38&amp;"　"&amp;入力!E38)</f>
        <v>コマツ　モモカ
小松　もも花</v>
      </c>
      <c r="G46" s="420"/>
      <c r="H46" s="420"/>
      <c r="I46" s="420"/>
      <c r="J46" s="420"/>
      <c r="K46" s="420"/>
      <c r="L46" s="420"/>
      <c r="M46" s="420"/>
      <c r="N46" s="420"/>
      <c r="O46" s="420"/>
      <c r="P46" s="421"/>
      <c r="Q46" s="411">
        <f>IF(入力!G37="","",入力!G37)</f>
        <v>4</v>
      </c>
      <c r="R46" s="412"/>
      <c r="S46" s="413"/>
      <c r="T46" s="425" t="str">
        <f>IF(入力!I37="","",入力!I37)</f>
        <v>八千代市立八千代台西小学校</v>
      </c>
      <c r="U46" s="426"/>
      <c r="V46" s="426"/>
      <c r="W46" s="426"/>
      <c r="X46" s="426"/>
      <c r="Y46" s="426"/>
      <c r="Z46" s="426"/>
      <c r="AA46" s="426"/>
      <c r="AB46" s="426"/>
      <c r="AC46" s="426"/>
      <c r="AD46" s="426"/>
      <c r="AE46" s="426"/>
      <c r="AF46" s="426"/>
      <c r="AG46" s="426"/>
      <c r="AH46" s="426"/>
      <c r="AI46" s="427"/>
      <c r="AJ46" s="411">
        <f>IF(入力!M37="","",入力!M37)</f>
        <v>515553480</v>
      </c>
      <c r="AK46" s="412"/>
      <c r="AL46" s="412"/>
      <c r="AM46" s="412"/>
      <c r="AN46" s="412"/>
      <c r="AO46" s="412"/>
      <c r="AP46" s="412"/>
      <c r="AQ46" s="412"/>
      <c r="AR46" s="412"/>
      <c r="AS46" s="412"/>
      <c r="AT46" s="412"/>
      <c r="AU46" s="412"/>
      <c r="AV46" s="412"/>
      <c r="AW46" s="412"/>
      <c r="AX46" s="412"/>
      <c r="AY46" s="413"/>
      <c r="AZ46" s="411">
        <f>IF(入力!P37="","",入力!P37)</f>
        <v>143</v>
      </c>
      <c r="BA46" s="412"/>
      <c r="BB46" s="412"/>
      <c r="BC46" s="412"/>
      <c r="BD46" s="412"/>
      <c r="BE46" s="412"/>
      <c r="BF46" s="417"/>
    </row>
    <row r="47" spans="3:58" ht="15" customHeight="1">
      <c r="C47" s="434"/>
      <c r="D47" s="435"/>
      <c r="E47" s="436"/>
      <c r="F47" s="422"/>
      <c r="G47" s="423"/>
      <c r="H47" s="423"/>
      <c r="I47" s="423"/>
      <c r="J47" s="423"/>
      <c r="K47" s="423"/>
      <c r="L47" s="423"/>
      <c r="M47" s="423"/>
      <c r="N47" s="423"/>
      <c r="O47" s="423"/>
      <c r="P47" s="424"/>
      <c r="Q47" s="414"/>
      <c r="R47" s="415"/>
      <c r="S47" s="416"/>
      <c r="T47" s="428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30"/>
      <c r="AJ47" s="414"/>
      <c r="AK47" s="415"/>
      <c r="AL47" s="415"/>
      <c r="AM47" s="415"/>
      <c r="AN47" s="415"/>
      <c r="AO47" s="415"/>
      <c r="AP47" s="415"/>
      <c r="AQ47" s="415"/>
      <c r="AR47" s="415"/>
      <c r="AS47" s="415"/>
      <c r="AT47" s="415"/>
      <c r="AU47" s="415"/>
      <c r="AV47" s="415"/>
      <c r="AW47" s="415"/>
      <c r="AX47" s="415"/>
      <c r="AY47" s="416"/>
      <c r="AZ47" s="414"/>
      <c r="BA47" s="415"/>
      <c r="BB47" s="415"/>
      <c r="BC47" s="415"/>
      <c r="BD47" s="415"/>
      <c r="BE47" s="415"/>
      <c r="BF47" s="418"/>
    </row>
    <row r="48" spans="3:58" ht="15" customHeight="1">
      <c r="C48" s="431">
        <f>IF(入力!B39="","",入力!B39)</f>
        <v>8</v>
      </c>
      <c r="D48" s="432"/>
      <c r="E48" s="433"/>
      <c r="F48" s="419" t="str">
        <f>IF(入力!C40="","",入力!C39&amp;"　"&amp;入力!E39&amp;"
"&amp;入力!C40&amp;"　"&amp;入力!E40)</f>
        <v>クロキ　ミユリ
黒木　美優莉</v>
      </c>
      <c r="G48" s="420"/>
      <c r="H48" s="420"/>
      <c r="I48" s="420"/>
      <c r="J48" s="420"/>
      <c r="K48" s="420"/>
      <c r="L48" s="420"/>
      <c r="M48" s="420"/>
      <c r="N48" s="420"/>
      <c r="O48" s="420"/>
      <c r="P48" s="421"/>
      <c r="Q48" s="411">
        <f>IF(入力!G39="","",入力!G39)</f>
        <v>4</v>
      </c>
      <c r="R48" s="412"/>
      <c r="S48" s="413"/>
      <c r="T48" s="425" t="str">
        <f>IF(入力!I39="","",入力!I39)</f>
        <v>八千代市立八千代台西小学校</v>
      </c>
      <c r="U48" s="426"/>
      <c r="V48" s="426"/>
      <c r="W48" s="426"/>
      <c r="X48" s="426"/>
      <c r="Y48" s="426"/>
      <c r="Z48" s="426"/>
      <c r="AA48" s="426"/>
      <c r="AB48" s="426"/>
      <c r="AC48" s="426"/>
      <c r="AD48" s="426"/>
      <c r="AE48" s="426"/>
      <c r="AF48" s="426"/>
      <c r="AG48" s="426"/>
      <c r="AH48" s="426"/>
      <c r="AI48" s="427"/>
      <c r="AJ48" s="411">
        <f>IF(入力!M39="","",入力!M39)</f>
        <v>515553473</v>
      </c>
      <c r="AK48" s="412"/>
      <c r="AL48" s="412"/>
      <c r="AM48" s="412"/>
      <c r="AN48" s="412"/>
      <c r="AO48" s="412"/>
      <c r="AP48" s="412"/>
      <c r="AQ48" s="412"/>
      <c r="AR48" s="412"/>
      <c r="AS48" s="412"/>
      <c r="AT48" s="412"/>
      <c r="AU48" s="412"/>
      <c r="AV48" s="412"/>
      <c r="AW48" s="412"/>
      <c r="AX48" s="412"/>
      <c r="AY48" s="413"/>
      <c r="AZ48" s="411">
        <f>IF(入力!P39="","",入力!P39)</f>
        <v>143</v>
      </c>
      <c r="BA48" s="412"/>
      <c r="BB48" s="412"/>
      <c r="BC48" s="412"/>
      <c r="BD48" s="412"/>
      <c r="BE48" s="412"/>
      <c r="BF48" s="417"/>
    </row>
    <row r="49" spans="3:58" ht="15" customHeight="1">
      <c r="C49" s="434"/>
      <c r="D49" s="435"/>
      <c r="E49" s="436"/>
      <c r="F49" s="422"/>
      <c r="G49" s="423"/>
      <c r="H49" s="423"/>
      <c r="I49" s="423"/>
      <c r="J49" s="423"/>
      <c r="K49" s="423"/>
      <c r="L49" s="423"/>
      <c r="M49" s="423"/>
      <c r="N49" s="423"/>
      <c r="O49" s="423"/>
      <c r="P49" s="424"/>
      <c r="Q49" s="414"/>
      <c r="R49" s="415"/>
      <c r="S49" s="416"/>
      <c r="T49" s="428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30"/>
      <c r="AJ49" s="414"/>
      <c r="AK49" s="415"/>
      <c r="AL49" s="415"/>
      <c r="AM49" s="415"/>
      <c r="AN49" s="415"/>
      <c r="AO49" s="415"/>
      <c r="AP49" s="415"/>
      <c r="AQ49" s="415"/>
      <c r="AR49" s="415"/>
      <c r="AS49" s="415"/>
      <c r="AT49" s="415"/>
      <c r="AU49" s="415"/>
      <c r="AV49" s="415"/>
      <c r="AW49" s="415"/>
      <c r="AX49" s="415"/>
      <c r="AY49" s="416"/>
      <c r="AZ49" s="414"/>
      <c r="BA49" s="415"/>
      <c r="BB49" s="415"/>
      <c r="BC49" s="415"/>
      <c r="BD49" s="415"/>
      <c r="BE49" s="415"/>
      <c r="BF49" s="418"/>
    </row>
    <row r="50" spans="3:58" ht="15" customHeight="1">
      <c r="C50" s="431">
        <f>IF(入力!B41="","",入力!B41)</f>
        <v>9</v>
      </c>
      <c r="D50" s="432"/>
      <c r="E50" s="433"/>
      <c r="F50" s="419" t="str">
        <f>IF(入力!C42="","",入力!C41&amp;"　"&amp;入力!E41&amp;"
"&amp;入力!C42&amp;"　"&amp;入力!E42)</f>
        <v>ハヤシ　サラサ
林　更紗</v>
      </c>
      <c r="G50" s="420"/>
      <c r="H50" s="420"/>
      <c r="I50" s="420"/>
      <c r="J50" s="420"/>
      <c r="K50" s="420"/>
      <c r="L50" s="420"/>
      <c r="M50" s="420"/>
      <c r="N50" s="420"/>
      <c r="O50" s="420"/>
      <c r="P50" s="421"/>
      <c r="Q50" s="411">
        <f>IF(入力!G41="","",入力!G41)</f>
        <v>4</v>
      </c>
      <c r="R50" s="412"/>
      <c r="S50" s="413"/>
      <c r="T50" s="425" t="str">
        <f>IF(入力!I41="","",入力!I41)</f>
        <v>八千代市立八千代台西小学校</v>
      </c>
      <c r="U50" s="426"/>
      <c r="V50" s="426"/>
      <c r="W50" s="426"/>
      <c r="X50" s="426"/>
      <c r="Y50" s="426"/>
      <c r="Z50" s="426"/>
      <c r="AA50" s="426"/>
      <c r="AB50" s="426"/>
      <c r="AC50" s="426"/>
      <c r="AD50" s="426"/>
      <c r="AE50" s="426"/>
      <c r="AF50" s="426"/>
      <c r="AG50" s="426"/>
      <c r="AH50" s="426"/>
      <c r="AI50" s="427"/>
      <c r="AJ50" s="411">
        <f>IF(入力!M41="","",入力!M41)</f>
        <v>515553497</v>
      </c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3"/>
      <c r="AZ50" s="411">
        <f>IF(入力!P41="","",入力!P41)</f>
        <v>143</v>
      </c>
      <c r="BA50" s="412"/>
      <c r="BB50" s="412"/>
      <c r="BC50" s="412"/>
      <c r="BD50" s="412"/>
      <c r="BE50" s="412"/>
      <c r="BF50" s="417"/>
    </row>
    <row r="51" spans="3:58" ht="15" customHeight="1">
      <c r="C51" s="434"/>
      <c r="D51" s="435"/>
      <c r="E51" s="436"/>
      <c r="F51" s="422"/>
      <c r="G51" s="423"/>
      <c r="H51" s="423"/>
      <c r="I51" s="423"/>
      <c r="J51" s="423"/>
      <c r="K51" s="423"/>
      <c r="L51" s="423"/>
      <c r="M51" s="423"/>
      <c r="N51" s="423"/>
      <c r="O51" s="423"/>
      <c r="P51" s="424"/>
      <c r="Q51" s="414"/>
      <c r="R51" s="415"/>
      <c r="S51" s="416"/>
      <c r="T51" s="428"/>
      <c r="U51" s="429"/>
      <c r="V51" s="429"/>
      <c r="W51" s="429"/>
      <c r="X51" s="429"/>
      <c r="Y51" s="429"/>
      <c r="Z51" s="429"/>
      <c r="AA51" s="429"/>
      <c r="AB51" s="429"/>
      <c r="AC51" s="429"/>
      <c r="AD51" s="429"/>
      <c r="AE51" s="429"/>
      <c r="AF51" s="429"/>
      <c r="AG51" s="429"/>
      <c r="AH51" s="429"/>
      <c r="AI51" s="430"/>
      <c r="AJ51" s="414"/>
      <c r="AK51" s="415"/>
      <c r="AL51" s="415"/>
      <c r="AM51" s="415"/>
      <c r="AN51" s="415"/>
      <c r="AO51" s="415"/>
      <c r="AP51" s="415"/>
      <c r="AQ51" s="415"/>
      <c r="AR51" s="415"/>
      <c r="AS51" s="415"/>
      <c r="AT51" s="415"/>
      <c r="AU51" s="415"/>
      <c r="AV51" s="415"/>
      <c r="AW51" s="415"/>
      <c r="AX51" s="415"/>
      <c r="AY51" s="416"/>
      <c r="AZ51" s="414"/>
      <c r="BA51" s="415"/>
      <c r="BB51" s="415"/>
      <c r="BC51" s="415"/>
      <c r="BD51" s="415"/>
      <c r="BE51" s="415"/>
      <c r="BF51" s="418"/>
    </row>
    <row r="52" spans="3:58" ht="15" customHeight="1">
      <c r="C52" s="431">
        <f>IF(入力!B43="","",入力!B43)</f>
        <v>10</v>
      </c>
      <c r="D52" s="432"/>
      <c r="E52" s="433"/>
      <c r="F52" s="419" t="str">
        <f>IF(入力!C44="","",入力!C43&amp;"　"&amp;入力!E43&amp;"
"&amp;入力!C44&amp;"　"&amp;入力!E44)</f>
        <v>ナカノ　カユウ
中野　香優</v>
      </c>
      <c r="G52" s="420"/>
      <c r="H52" s="420"/>
      <c r="I52" s="420"/>
      <c r="J52" s="420"/>
      <c r="K52" s="420"/>
      <c r="L52" s="420"/>
      <c r="M52" s="420"/>
      <c r="N52" s="420"/>
      <c r="O52" s="420"/>
      <c r="P52" s="421"/>
      <c r="Q52" s="411">
        <f>IF(入力!G43="","",入力!G43)</f>
        <v>4</v>
      </c>
      <c r="R52" s="412"/>
      <c r="S52" s="413"/>
      <c r="T52" s="425" t="str">
        <f>IF(入力!I43="","",入力!I43)</f>
        <v>八千代市立高津小学校</v>
      </c>
      <c r="U52" s="426"/>
      <c r="V52" s="426"/>
      <c r="W52" s="426"/>
      <c r="X52" s="426"/>
      <c r="Y52" s="426"/>
      <c r="Z52" s="426"/>
      <c r="AA52" s="426"/>
      <c r="AB52" s="426"/>
      <c r="AC52" s="426"/>
      <c r="AD52" s="426"/>
      <c r="AE52" s="426"/>
      <c r="AF52" s="426"/>
      <c r="AG52" s="426"/>
      <c r="AH52" s="426"/>
      <c r="AI52" s="427"/>
      <c r="AJ52" s="411">
        <f>IF(入力!M43="","",入力!M43)</f>
        <v>516658168</v>
      </c>
      <c r="AK52" s="41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  <c r="AV52" s="412"/>
      <c r="AW52" s="412"/>
      <c r="AX52" s="412"/>
      <c r="AY52" s="413"/>
      <c r="AZ52" s="411">
        <f>IF(入力!P43="","",入力!P43)</f>
        <v>145</v>
      </c>
      <c r="BA52" s="412"/>
      <c r="BB52" s="412"/>
      <c r="BC52" s="412"/>
      <c r="BD52" s="412"/>
      <c r="BE52" s="412"/>
      <c r="BF52" s="417"/>
    </row>
    <row r="53" spans="3:58" ht="15" customHeight="1">
      <c r="C53" s="434"/>
      <c r="D53" s="435"/>
      <c r="E53" s="436"/>
      <c r="F53" s="422"/>
      <c r="G53" s="423"/>
      <c r="H53" s="423"/>
      <c r="I53" s="423"/>
      <c r="J53" s="423"/>
      <c r="K53" s="423"/>
      <c r="L53" s="423"/>
      <c r="M53" s="423"/>
      <c r="N53" s="423"/>
      <c r="O53" s="423"/>
      <c r="P53" s="424"/>
      <c r="Q53" s="414"/>
      <c r="R53" s="415"/>
      <c r="S53" s="416"/>
      <c r="T53" s="428"/>
      <c r="U53" s="429"/>
      <c r="V53" s="429"/>
      <c r="W53" s="429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30"/>
      <c r="AJ53" s="414"/>
      <c r="AK53" s="415"/>
      <c r="AL53" s="415"/>
      <c r="AM53" s="415"/>
      <c r="AN53" s="415"/>
      <c r="AO53" s="415"/>
      <c r="AP53" s="415"/>
      <c r="AQ53" s="415"/>
      <c r="AR53" s="415"/>
      <c r="AS53" s="415"/>
      <c r="AT53" s="415"/>
      <c r="AU53" s="415"/>
      <c r="AV53" s="415"/>
      <c r="AW53" s="415"/>
      <c r="AX53" s="415"/>
      <c r="AY53" s="416"/>
      <c r="AZ53" s="414"/>
      <c r="BA53" s="415"/>
      <c r="BB53" s="415"/>
      <c r="BC53" s="415"/>
      <c r="BD53" s="415"/>
      <c r="BE53" s="415"/>
      <c r="BF53" s="418"/>
    </row>
    <row r="54" spans="3:58" ht="15" customHeight="1">
      <c r="C54" s="431">
        <f>IF(入力!B45="","",入力!B45)</f>
        <v>11</v>
      </c>
      <c r="D54" s="432"/>
      <c r="E54" s="433"/>
      <c r="F54" s="419" t="str">
        <f>IF(入力!C46="","",入力!C45&amp;"　"&amp;入力!E45&amp;"
"&amp;入力!C46&amp;"　"&amp;入力!E46)</f>
        <v>イシダ　ユイナ
石田　唯衣奈</v>
      </c>
      <c r="G54" s="420"/>
      <c r="H54" s="420"/>
      <c r="I54" s="420"/>
      <c r="J54" s="420"/>
      <c r="K54" s="420"/>
      <c r="L54" s="420"/>
      <c r="M54" s="420"/>
      <c r="N54" s="420"/>
      <c r="O54" s="420"/>
      <c r="P54" s="421"/>
      <c r="Q54" s="411">
        <f>IF(入力!G45="","",入力!G45)</f>
        <v>4</v>
      </c>
      <c r="R54" s="412"/>
      <c r="S54" s="413"/>
      <c r="T54" s="425" t="str">
        <f>IF(入力!I45="","",入力!I45)</f>
        <v>八千代市立大和田小学校</v>
      </c>
      <c r="U54" s="426"/>
      <c r="V54" s="426"/>
      <c r="W54" s="426"/>
      <c r="X54" s="426"/>
      <c r="Y54" s="426"/>
      <c r="Z54" s="426"/>
      <c r="AA54" s="426"/>
      <c r="AB54" s="426"/>
      <c r="AC54" s="426"/>
      <c r="AD54" s="426"/>
      <c r="AE54" s="426"/>
      <c r="AF54" s="426"/>
      <c r="AG54" s="426"/>
      <c r="AH54" s="426"/>
      <c r="AI54" s="427"/>
      <c r="AJ54" s="411">
        <f>IF(入力!M45="","",入力!M45)</f>
        <v>516041492</v>
      </c>
      <c r="AK54" s="412"/>
      <c r="AL54" s="412"/>
      <c r="AM54" s="412"/>
      <c r="AN54" s="412"/>
      <c r="AO54" s="412"/>
      <c r="AP54" s="412"/>
      <c r="AQ54" s="412"/>
      <c r="AR54" s="412"/>
      <c r="AS54" s="412"/>
      <c r="AT54" s="412"/>
      <c r="AU54" s="412"/>
      <c r="AV54" s="412"/>
      <c r="AW54" s="412"/>
      <c r="AX54" s="412"/>
      <c r="AY54" s="413"/>
      <c r="AZ54" s="411">
        <f>IF(入力!P45="","",入力!P45)</f>
        <v>145</v>
      </c>
      <c r="BA54" s="412"/>
      <c r="BB54" s="412"/>
      <c r="BC54" s="412"/>
      <c r="BD54" s="412"/>
      <c r="BE54" s="412"/>
      <c r="BF54" s="417"/>
    </row>
    <row r="55" spans="3:58" ht="15" customHeight="1">
      <c r="C55" s="434"/>
      <c r="D55" s="435"/>
      <c r="E55" s="436"/>
      <c r="F55" s="422"/>
      <c r="G55" s="423"/>
      <c r="H55" s="423"/>
      <c r="I55" s="423"/>
      <c r="J55" s="423"/>
      <c r="K55" s="423"/>
      <c r="L55" s="423"/>
      <c r="M55" s="423"/>
      <c r="N55" s="423"/>
      <c r="O55" s="423"/>
      <c r="P55" s="424"/>
      <c r="Q55" s="414"/>
      <c r="R55" s="415"/>
      <c r="S55" s="416"/>
      <c r="T55" s="428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30"/>
      <c r="AJ55" s="414"/>
      <c r="AK55" s="415"/>
      <c r="AL55" s="415"/>
      <c r="AM55" s="415"/>
      <c r="AN55" s="415"/>
      <c r="AO55" s="415"/>
      <c r="AP55" s="415"/>
      <c r="AQ55" s="415"/>
      <c r="AR55" s="415"/>
      <c r="AS55" s="415"/>
      <c r="AT55" s="415"/>
      <c r="AU55" s="415"/>
      <c r="AV55" s="415"/>
      <c r="AW55" s="415"/>
      <c r="AX55" s="415"/>
      <c r="AY55" s="416"/>
      <c r="AZ55" s="414"/>
      <c r="BA55" s="415"/>
      <c r="BB55" s="415"/>
      <c r="BC55" s="415"/>
      <c r="BD55" s="415"/>
      <c r="BE55" s="415"/>
      <c r="BF55" s="418"/>
    </row>
    <row r="56" spans="3:58" ht="15" customHeight="1">
      <c r="C56" s="431">
        <f>IF(入力!B47="","",入力!B47)</f>
        <v>12</v>
      </c>
      <c r="D56" s="432"/>
      <c r="E56" s="433"/>
      <c r="F56" s="419" t="str">
        <f>IF(入力!C48="","",入力!C47&amp;"　"&amp;入力!E47&amp;"
"&amp;入力!C48&amp;"　"&amp;入力!E48)</f>
        <v>ハヤカワ　リン
早川　凛</v>
      </c>
      <c r="G56" s="420"/>
      <c r="H56" s="420"/>
      <c r="I56" s="420"/>
      <c r="J56" s="420"/>
      <c r="K56" s="420"/>
      <c r="L56" s="420"/>
      <c r="M56" s="420"/>
      <c r="N56" s="420"/>
      <c r="O56" s="420"/>
      <c r="P56" s="421"/>
      <c r="Q56" s="411">
        <f>IF(入力!G47="","",入力!G47)</f>
        <v>4</v>
      </c>
      <c r="R56" s="412"/>
      <c r="S56" s="413"/>
      <c r="T56" s="425" t="str">
        <f>IF(入力!I47="","",入力!I47)</f>
        <v>八千代市立西高津小学校</v>
      </c>
      <c r="U56" s="426"/>
      <c r="V56" s="426"/>
      <c r="W56" s="426"/>
      <c r="X56" s="426"/>
      <c r="Y56" s="426"/>
      <c r="Z56" s="426"/>
      <c r="AA56" s="426"/>
      <c r="AB56" s="426"/>
      <c r="AC56" s="426"/>
      <c r="AD56" s="426"/>
      <c r="AE56" s="426"/>
      <c r="AF56" s="426"/>
      <c r="AG56" s="426"/>
      <c r="AH56" s="426"/>
      <c r="AI56" s="427"/>
      <c r="AJ56" s="411">
        <f>IF(入力!M47="","",入力!M47)</f>
        <v>516959658</v>
      </c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3"/>
      <c r="AZ56" s="411">
        <f>IF(入力!P47="","",入力!P47)</f>
        <v>150</v>
      </c>
      <c r="BA56" s="412"/>
      <c r="BB56" s="412"/>
      <c r="BC56" s="412"/>
      <c r="BD56" s="412"/>
      <c r="BE56" s="412"/>
      <c r="BF56" s="417"/>
    </row>
    <row r="57" spans="3:58" ht="15" customHeight="1">
      <c r="C57" s="437"/>
      <c r="D57" s="438"/>
      <c r="E57" s="439"/>
      <c r="F57" s="440"/>
      <c r="G57" s="441"/>
      <c r="H57" s="441"/>
      <c r="I57" s="441"/>
      <c r="J57" s="441"/>
      <c r="K57" s="441"/>
      <c r="L57" s="441"/>
      <c r="M57" s="441"/>
      <c r="N57" s="441"/>
      <c r="O57" s="441"/>
      <c r="P57" s="442"/>
      <c r="Q57" s="443"/>
      <c r="R57" s="444"/>
      <c r="S57" s="445"/>
      <c r="T57" s="446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  <c r="AH57" s="447"/>
      <c r="AI57" s="448"/>
      <c r="AJ57" s="443"/>
      <c r="AK57" s="444"/>
      <c r="AL57" s="444"/>
      <c r="AM57" s="444"/>
      <c r="AN57" s="444"/>
      <c r="AO57" s="444"/>
      <c r="AP57" s="444"/>
      <c r="AQ57" s="444"/>
      <c r="AR57" s="444"/>
      <c r="AS57" s="444"/>
      <c r="AT57" s="444"/>
      <c r="AU57" s="444"/>
      <c r="AV57" s="444"/>
      <c r="AW57" s="444"/>
      <c r="AX57" s="444"/>
      <c r="AY57" s="445"/>
      <c r="AZ57" s="443"/>
      <c r="BA57" s="444"/>
      <c r="BB57" s="444"/>
      <c r="BC57" s="444"/>
      <c r="BD57" s="444"/>
      <c r="BE57" s="444"/>
      <c r="BF57" s="449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200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201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202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203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204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60"/>
      <c r="AS63" s="360"/>
      <c r="AT63" s="360"/>
      <c r="AU63" s="360"/>
      <c r="AV63" s="360"/>
      <c r="AW63" s="360"/>
      <c r="AX63" s="360"/>
      <c r="AY63" s="360"/>
      <c r="AZ63" s="360"/>
      <c r="BA63" s="360"/>
      <c r="BB63" s="360"/>
      <c r="BC63" s="360"/>
      <c r="BD63" s="360"/>
      <c r="BE63" s="360" t="s">
        <v>205</v>
      </c>
      <c r="BF63" s="360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206</v>
      </c>
      <c r="AL64" s="7"/>
      <c r="AM64" s="7"/>
      <c r="AN64" s="7"/>
      <c r="AO64" s="7"/>
      <c r="AP64" s="7"/>
      <c r="AQ64" s="7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52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50" t="s">
        <v>207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45" customHeight="1">
      <c r="A2" s="282" t="s">
        <v>150</v>
      </c>
      <c r="B2" s="282"/>
      <c r="C2" s="285" t="str">
        <f>IF(入力!C3="","",入力!C3)</f>
        <v>八千代台VBC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151</v>
      </c>
      <c r="B4" s="282"/>
      <c r="C4" s="286">
        <f>IF(入力!C4="","",IF(入力!C5="",入力!C4,入力!C4&amp;"　　"&amp;入力!C5))</f>
        <v>43006178</v>
      </c>
      <c r="D4" s="287"/>
      <c r="E4" s="287"/>
      <c r="F4" s="287"/>
      <c r="G4" s="287"/>
      <c r="H4" s="287"/>
      <c r="I4" s="287"/>
      <c r="J4" s="3"/>
      <c r="K4" s="3"/>
      <c r="L4" s="3"/>
      <c r="M4" s="3"/>
      <c r="N4" s="3"/>
      <c r="O4" s="4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79" t="s">
        <v>152</v>
      </c>
      <c r="K5" s="279"/>
      <c r="L5" s="279"/>
      <c r="M5" s="279"/>
      <c r="N5" s="279"/>
      <c r="O5" s="280"/>
    </row>
    <row r="6" spans="1:15" ht="12" customHeight="1">
      <c r="A6" s="282" t="s">
        <v>153</v>
      </c>
      <c r="B6" s="282"/>
      <c r="C6" s="292" t="str">
        <f>IF(入力!C8="","",入力!C8&amp;"　"&amp;入力!E8)</f>
        <v>会田　智美</v>
      </c>
      <c r="D6" s="293"/>
      <c r="E6" s="293"/>
      <c r="F6" s="293"/>
      <c r="G6" s="281" t="s">
        <v>154</v>
      </c>
      <c r="H6" s="281"/>
      <c r="I6" s="281"/>
      <c r="J6" s="281" t="s">
        <v>155</v>
      </c>
      <c r="K6" s="281"/>
      <c r="L6" s="281"/>
      <c r="M6" s="281" t="s">
        <v>156</v>
      </c>
      <c r="N6" s="281"/>
      <c r="O6" s="281"/>
    </row>
    <row r="7" spans="1:15" ht="13.5" customHeight="1">
      <c r="A7" s="282"/>
      <c r="B7" s="282"/>
      <c r="C7" s="296"/>
      <c r="D7" s="297"/>
      <c r="E7" s="297"/>
      <c r="F7" s="297"/>
      <c r="G7" s="290">
        <f>IF(入力!G7="","",入力!G7)</f>
        <v>507374491</v>
      </c>
      <c r="H7" s="290"/>
      <c r="I7" s="290"/>
      <c r="J7" s="290">
        <f>IF(入力!J7="","",入力!J7)</f>
        <v>18472</v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2"/>
      <c r="B8" s="282"/>
      <c r="C8" s="294"/>
      <c r="D8" s="295"/>
      <c r="E8" s="295"/>
      <c r="F8" s="295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157</v>
      </c>
      <c r="B9" s="282"/>
      <c r="C9" s="292" t="str">
        <f>IF(入力!C10="","",入力!C10&amp;"　"&amp;入力!E10)</f>
        <v>松崎　智幸</v>
      </c>
      <c r="D9" s="293"/>
      <c r="E9" s="293"/>
      <c r="F9" s="293"/>
      <c r="G9" s="290">
        <f>IF(入力!G9="","",入力!G9)</f>
        <v>513652779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2"/>
      <c r="B10" s="282"/>
      <c r="C10" s="294"/>
      <c r="D10" s="295"/>
      <c r="E10" s="295"/>
      <c r="F10" s="295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158</v>
      </c>
      <c r="B11" s="282"/>
      <c r="C11" s="292" t="str">
        <f>IF(入力!C12="","",入力!C12&amp;"　"&amp;入力!E12)</f>
        <v>松山　弥生</v>
      </c>
      <c r="D11" s="293"/>
      <c r="E11" s="293"/>
      <c r="F11" s="293"/>
      <c r="G11" s="290">
        <f>IF(入力!G11="","",入力!G11)</f>
        <v>509569210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2"/>
      <c r="B12" s="282"/>
      <c r="C12" s="294"/>
      <c r="D12" s="295"/>
      <c r="E12" s="295"/>
      <c r="F12" s="295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159</v>
      </c>
      <c r="B13" s="282"/>
      <c r="C13" s="292" t="str">
        <f>IF(入力!C14="","",入力!C14&amp;"　"&amp;入力!E14)</f>
        <v>会田　智美</v>
      </c>
      <c r="D13" s="293"/>
      <c r="E13" s="293"/>
      <c r="F13" s="293"/>
      <c r="G13" s="291"/>
      <c r="H13" s="291"/>
      <c r="I13" s="291"/>
      <c r="J13" s="291"/>
      <c r="K13" s="291"/>
      <c r="L13" s="291"/>
      <c r="M13" s="291"/>
      <c r="N13" s="291"/>
      <c r="O13" s="291"/>
    </row>
    <row r="14" spans="1:15" ht="15" customHeight="1">
      <c r="A14" s="282"/>
      <c r="B14" s="282"/>
      <c r="C14" s="294"/>
      <c r="D14" s="295"/>
      <c r="E14" s="295"/>
      <c r="F14" s="295"/>
      <c r="G14" s="291"/>
      <c r="H14" s="291"/>
      <c r="I14" s="291"/>
      <c r="J14" s="291"/>
      <c r="K14" s="291"/>
      <c r="L14" s="291"/>
      <c r="M14" s="291"/>
      <c r="N14" s="291"/>
      <c r="O14" s="291"/>
    </row>
    <row r="15" spans="1:15" ht="15" customHeight="1">
      <c r="A15" s="282" t="s">
        <v>160</v>
      </c>
      <c r="B15" s="282"/>
      <c r="C15" s="292" t="str">
        <f>IF(入力!C16="","",入力!C16&amp;"　"&amp;入力!E16)</f>
        <v>会田　智美</v>
      </c>
      <c r="D15" s="293"/>
      <c r="E15" s="293"/>
      <c r="F15" s="283" t="s">
        <v>161</v>
      </c>
      <c r="G15" s="291"/>
      <c r="H15" s="291"/>
      <c r="I15" s="291"/>
      <c r="J15" s="291"/>
      <c r="K15" s="291"/>
      <c r="L15" s="291"/>
      <c r="M15" s="291"/>
      <c r="N15" s="291"/>
      <c r="O15" s="291"/>
    </row>
    <row r="16" spans="1:15" ht="15" customHeight="1">
      <c r="A16" s="282"/>
      <c r="B16" s="282"/>
      <c r="C16" s="294"/>
      <c r="D16" s="295"/>
      <c r="E16" s="295"/>
      <c r="F16" s="284"/>
      <c r="G16" s="291"/>
      <c r="H16" s="291"/>
      <c r="I16" s="291"/>
      <c r="J16" s="291"/>
      <c r="K16" s="291"/>
      <c r="L16" s="291"/>
      <c r="M16" s="291"/>
      <c r="N16" s="291"/>
      <c r="O16" s="291"/>
    </row>
    <row r="17" spans="1:15" ht="14.45" customHeight="1">
      <c r="A17" s="282" t="s">
        <v>162</v>
      </c>
      <c r="B17" s="282"/>
      <c r="C17" s="285" t="str">
        <f>IF(入力!C17="","",入力!C17&amp;"　"&amp;入力!E17)</f>
        <v>千葉県八千代市八千代台北9-12-6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163</v>
      </c>
      <c r="B19" s="282"/>
      <c r="C19" s="285" t="str">
        <f>IF(入力!C19="","",入力!C19&amp;"　"&amp;入力!E19)</f>
        <v>047-486-6775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164</v>
      </c>
      <c r="B21" s="282"/>
      <c r="C21" s="285" t="str">
        <f>IF(入力!C21="","",入力!C21&amp;"－"&amp;入力!E21&amp;"－"&amp;入力!G21)</f>
        <v>90－5527－3208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71</v>
      </c>
      <c r="C23" s="282" t="s">
        <v>165</v>
      </c>
      <c r="D23" s="282"/>
      <c r="E23" s="282"/>
      <c r="F23" s="282"/>
      <c r="G23" s="282" t="s">
        <v>74</v>
      </c>
      <c r="H23" s="282"/>
      <c r="I23" s="282" t="s">
        <v>75</v>
      </c>
      <c r="J23" s="282"/>
      <c r="K23" s="282"/>
      <c r="L23" s="282"/>
      <c r="M23" s="282" t="s">
        <v>76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 t="str">
        <f>IF(入力!B25="","",入力!B25)</f>
        <v>①</v>
      </c>
      <c r="C25" s="292" t="str">
        <f>IF(入力!C26="","",入力!C26&amp;"　"&amp;入力!E26)</f>
        <v>遠藤　杏紗</v>
      </c>
      <c r="D25" s="293"/>
      <c r="E25" s="293"/>
      <c r="F25" s="293"/>
      <c r="G25" s="282">
        <f>IF(入力!G25="","",入力!G25)</f>
        <v>5</v>
      </c>
      <c r="H25" s="282" t="str">
        <f>IF(入力!H25="","",入力!H25)</f>
        <v/>
      </c>
      <c r="I25" s="282" t="str">
        <f>IF(入力!I25="","",入力!I25)</f>
        <v>八千代市立萱田小学校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512597969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4"/>
      <c r="D26" s="295"/>
      <c r="E26" s="295"/>
      <c r="F26" s="295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2" t="str">
        <f>IF(入力!C28="","",入力!C28&amp;"　"&amp;入力!E28)</f>
        <v>吉田　夏渚</v>
      </c>
      <c r="D27" s="293"/>
      <c r="E27" s="293"/>
      <c r="F27" s="293"/>
      <c r="G27" s="282">
        <f>IF(入力!G27="","",入力!G27)</f>
        <v>5</v>
      </c>
      <c r="H27" s="282" t="str">
        <f>IF(入力!H27="","",入力!H27)</f>
        <v/>
      </c>
      <c r="I27" s="282" t="str">
        <f>IF(入力!I27="","",入力!I27)</f>
        <v>八千代市立大和田西小学校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514858716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4"/>
      <c r="D28" s="295"/>
      <c r="E28" s="295"/>
      <c r="F28" s="295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2" t="str">
        <f>IF(入力!C30="","",入力!C30&amp;"　"&amp;入力!E30)</f>
        <v>竹澤　沙希</v>
      </c>
      <c r="D29" s="293"/>
      <c r="E29" s="293"/>
      <c r="F29" s="293"/>
      <c r="G29" s="282">
        <f>IF(入力!G29="","",入力!G29)</f>
        <v>5</v>
      </c>
      <c r="H29" s="282" t="str">
        <f>IF(入力!H29="","",入力!H29)</f>
        <v/>
      </c>
      <c r="I29" s="282" t="str">
        <f>IF(入力!I29="","",入力!I29)</f>
        <v>八千代市立西高津小学校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515553466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4"/>
      <c r="D30" s="295"/>
      <c r="E30" s="295"/>
      <c r="F30" s="295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2" t="str">
        <f>IF(入力!C32="","",入力!C32&amp;"　"&amp;入力!E32)</f>
        <v>高橋　香奈</v>
      </c>
      <c r="D31" s="293"/>
      <c r="E31" s="293"/>
      <c r="F31" s="293"/>
      <c r="G31" s="282">
        <f>IF(入力!G31="","",入力!G31)</f>
        <v>4</v>
      </c>
      <c r="H31" s="282" t="str">
        <f>IF(入力!H31="","",入力!H31)</f>
        <v/>
      </c>
      <c r="I31" s="282" t="str">
        <f>IF(入力!I31="","",入力!I31)</f>
        <v>八千代市立勝田台南小学校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514592238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4"/>
      <c r="D32" s="295"/>
      <c r="E32" s="295"/>
      <c r="F32" s="295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2" t="str">
        <f>IF(入力!C34="","",入力!C34&amp;"　"&amp;入力!E34)</f>
        <v>古川　あき</v>
      </c>
      <c r="D33" s="293"/>
      <c r="E33" s="293"/>
      <c r="F33" s="293"/>
      <c r="G33" s="282">
        <f>IF(入力!G33="","",入力!G33)</f>
        <v>4</v>
      </c>
      <c r="H33" s="282" t="str">
        <f>IF(入力!H33="","",入力!H33)</f>
        <v/>
      </c>
      <c r="I33" s="282" t="str">
        <f>IF(入力!I33="","",入力!I33)</f>
        <v>八千代市立大和田小学校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515553508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4"/>
      <c r="D34" s="295"/>
      <c r="E34" s="295"/>
      <c r="F34" s="295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2" t="str">
        <f>IF(入力!C36="","",入力!C36&amp;"　"&amp;入力!E36)</f>
        <v>石田　茉央奈</v>
      </c>
      <c r="D35" s="293"/>
      <c r="E35" s="293"/>
      <c r="F35" s="293"/>
      <c r="G35" s="282">
        <f>IF(入力!G35="","",入力!G35)</f>
        <v>4</v>
      </c>
      <c r="H35" s="282" t="str">
        <f>IF(入力!H35="","",入力!H35)</f>
        <v/>
      </c>
      <c r="I35" s="282" t="str">
        <f>IF(入力!I35="","",入力!I35)</f>
        <v>八千代市立大和田小学校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516040446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4"/>
      <c r="D36" s="295"/>
      <c r="E36" s="295"/>
      <c r="F36" s="295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2" t="str">
        <f>IF(入力!C38="","",入力!C38&amp;"　"&amp;入力!E38)</f>
        <v>小松　もも花</v>
      </c>
      <c r="D37" s="293"/>
      <c r="E37" s="293"/>
      <c r="F37" s="293"/>
      <c r="G37" s="282">
        <f>IF(入力!G37="","",入力!G37)</f>
        <v>4</v>
      </c>
      <c r="H37" s="282" t="str">
        <f>IF(入力!H37="","",入力!H37)</f>
        <v/>
      </c>
      <c r="I37" s="282" t="str">
        <f>IF(入力!I37="","",入力!I37)</f>
        <v>八千代市立八千代台西小学校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515553480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4"/>
      <c r="D38" s="295"/>
      <c r="E38" s="295"/>
      <c r="F38" s="295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2" t="str">
        <f>IF(入力!C40="","",入力!C40&amp;"　"&amp;入力!E40)</f>
        <v>黒木　美優莉</v>
      </c>
      <c r="D39" s="293"/>
      <c r="E39" s="293"/>
      <c r="F39" s="293"/>
      <c r="G39" s="282">
        <f>IF(入力!G39="","",入力!G39)</f>
        <v>4</v>
      </c>
      <c r="H39" s="282" t="str">
        <f>IF(入力!H39="","",入力!H39)</f>
        <v/>
      </c>
      <c r="I39" s="282" t="str">
        <f>IF(入力!I39="","",入力!I39)</f>
        <v>八千代市立八千代台西小学校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515553473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4"/>
      <c r="D40" s="295"/>
      <c r="E40" s="295"/>
      <c r="F40" s="295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2" t="str">
        <f>IF(入力!C42="","",入力!C42&amp;"　"&amp;入力!E42)</f>
        <v>林　更紗</v>
      </c>
      <c r="D41" s="293"/>
      <c r="E41" s="293"/>
      <c r="F41" s="293"/>
      <c r="G41" s="282">
        <f>IF(入力!G41="","",入力!G41)</f>
        <v>4</v>
      </c>
      <c r="H41" s="282" t="str">
        <f>IF(入力!H41="","",入力!H41)</f>
        <v/>
      </c>
      <c r="I41" s="282" t="str">
        <f>IF(入力!I41="","",入力!I41)</f>
        <v>八千代市立八千代台西小学校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515553497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4"/>
      <c r="D42" s="295"/>
      <c r="E42" s="295"/>
      <c r="F42" s="295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2" t="str">
        <f>IF(入力!C44="","",入力!C44&amp;"　"&amp;入力!E44)</f>
        <v>中野　香優</v>
      </c>
      <c r="D43" s="293"/>
      <c r="E43" s="293"/>
      <c r="F43" s="293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八千代市立高津小学校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516658168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4"/>
      <c r="D44" s="295"/>
      <c r="E44" s="295"/>
      <c r="F44" s="295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92" t="str">
        <f>IF(入力!C46="","",入力!C46&amp;"　"&amp;入力!E46)</f>
        <v>石田　唯衣奈</v>
      </c>
      <c r="D45" s="293"/>
      <c r="E45" s="293"/>
      <c r="F45" s="293"/>
      <c r="G45" s="282">
        <f>IF(入力!G45="","",入力!G45)</f>
        <v>4</v>
      </c>
      <c r="H45" s="282" t="str">
        <f>IF(入力!H45="","",入力!H45)</f>
        <v/>
      </c>
      <c r="I45" s="282" t="str">
        <f>IF(入力!I45="","",入力!I45)</f>
        <v>八千代市立大和田小学校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516041492</v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4"/>
      <c r="D46" s="295"/>
      <c r="E46" s="295"/>
      <c r="F46" s="295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12</v>
      </c>
      <c r="C47" s="292" t="str">
        <f>IF(入力!C48="","",入力!C48&amp;"　"&amp;入力!E48)</f>
        <v>早川　凛</v>
      </c>
      <c r="D47" s="293"/>
      <c r="E47" s="293"/>
      <c r="F47" s="293"/>
      <c r="G47" s="282">
        <f>IF(入力!G47="","",入力!G47)</f>
        <v>4</v>
      </c>
      <c r="H47" s="282" t="str">
        <f>IF(入力!H47="","",入力!H47)</f>
        <v/>
      </c>
      <c r="I47" s="282" t="str">
        <f>IF(入力!I47="","",入力!I47)</f>
        <v>八千代市立西高津小学校</v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>
        <f>IF(入力!M47="","",入力!M47)</f>
        <v>516959658</v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4"/>
      <c r="D48" s="295"/>
      <c r="E48" s="295"/>
      <c r="F48" s="295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>
        <f>IF(入力!B49="","",入力!B49)</f>
        <v>13</v>
      </c>
      <c r="C49" s="292" t="str">
        <f>IF(入力!C50="","",入力!C50&amp;"　"&amp;入力!E50)</f>
        <v>相川　星絆</v>
      </c>
      <c r="D49" s="293"/>
      <c r="E49" s="293"/>
      <c r="F49" s="293"/>
      <c r="G49" s="282">
        <f>IF(入力!G49="","",入力!G49)</f>
        <v>2</v>
      </c>
      <c r="H49" s="282" t="str">
        <f>IF(入力!H49="","",入力!H49)</f>
        <v/>
      </c>
      <c r="I49" s="282" t="str">
        <f>IF(入力!I49="","",入力!I49)</f>
        <v>八千代市立南高津小学校</v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>
        <f>IF(入力!M49="","",入力!M49)</f>
        <v>516040510</v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4"/>
      <c r="D50" s="295"/>
      <c r="E50" s="295"/>
      <c r="F50" s="295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>
        <f>IF(入力!B51="","",入力!B51)</f>
        <v>14</v>
      </c>
      <c r="C51" s="292" t="str">
        <f>IF(入力!C52="","",入力!C52&amp;"　"&amp;入力!E52)</f>
        <v>野村　奈南</v>
      </c>
      <c r="D51" s="293"/>
      <c r="E51" s="293"/>
      <c r="F51" s="293"/>
      <c r="G51" s="282">
        <f>IF(入力!G51="","",入力!G51)</f>
        <v>2</v>
      </c>
      <c r="H51" s="282" t="str">
        <f>IF(入力!H51="","",入力!H51)</f>
        <v/>
      </c>
      <c r="I51" s="282" t="str">
        <f>IF(入力!I51="","",入力!I51)</f>
        <v>八千代市立八千代台小学校</v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>
        <f>IF(入力!M51="","",入力!M51)</f>
        <v>515553513</v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4"/>
      <c r="D52" s="295"/>
      <c r="E52" s="295"/>
      <c r="F52" s="295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52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50" t="s">
        <v>208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45" customHeight="1">
      <c r="A2" s="282" t="s">
        <v>150</v>
      </c>
      <c r="B2" s="282"/>
      <c r="C2" s="285" t="str">
        <f>IF(入力!C3="","",入力!C3)</f>
        <v>八千代台VBC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151</v>
      </c>
      <c r="B4" s="282"/>
      <c r="C4" s="286">
        <f>IF(入力!C4="","",IF(入力!C5="",入力!C4,入力!C4&amp;"　　"&amp;入力!C5))</f>
        <v>43006178</v>
      </c>
      <c r="D4" s="287"/>
      <c r="E4" s="287"/>
      <c r="F4" s="287"/>
      <c r="G4" s="287"/>
      <c r="H4" s="287"/>
      <c r="I4" s="287"/>
      <c r="J4" s="3"/>
      <c r="K4" s="3"/>
      <c r="L4" s="3"/>
      <c r="M4" s="3"/>
      <c r="N4" s="3"/>
      <c r="O4" s="4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79" t="s">
        <v>152</v>
      </c>
      <c r="K5" s="279"/>
      <c r="L5" s="279"/>
      <c r="M5" s="279"/>
      <c r="N5" s="279"/>
      <c r="O5" s="280"/>
    </row>
    <row r="6" spans="1:15" ht="12" customHeight="1">
      <c r="A6" s="282" t="s">
        <v>153</v>
      </c>
      <c r="B6" s="282"/>
      <c r="C6" s="292" t="str">
        <f>IF(入力!C8="","",入力!C8&amp;"　"&amp;入力!E8)</f>
        <v>会田　智美</v>
      </c>
      <c r="D6" s="293"/>
      <c r="E6" s="293"/>
      <c r="F6" s="293"/>
      <c r="G6" s="281" t="s">
        <v>154</v>
      </c>
      <c r="H6" s="281"/>
      <c r="I6" s="281"/>
      <c r="J6" s="281" t="s">
        <v>155</v>
      </c>
      <c r="K6" s="281"/>
      <c r="L6" s="281"/>
      <c r="M6" s="281" t="s">
        <v>156</v>
      </c>
      <c r="N6" s="281"/>
      <c r="O6" s="281"/>
    </row>
    <row r="7" spans="1:15" ht="13.5" customHeight="1">
      <c r="A7" s="282"/>
      <c r="B7" s="282"/>
      <c r="C7" s="296"/>
      <c r="D7" s="297"/>
      <c r="E7" s="297"/>
      <c r="F7" s="297"/>
      <c r="G7" s="290">
        <f>IF(入力!G7="","",入力!G7)</f>
        <v>507374491</v>
      </c>
      <c r="H7" s="290"/>
      <c r="I7" s="290"/>
      <c r="J7" s="290">
        <f>IF(入力!J7="","",入力!J7)</f>
        <v>18472</v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2"/>
      <c r="B8" s="282"/>
      <c r="C8" s="294"/>
      <c r="D8" s="295"/>
      <c r="E8" s="295"/>
      <c r="F8" s="295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2" t="s">
        <v>157</v>
      </c>
      <c r="B9" s="282"/>
      <c r="C9" s="292" t="str">
        <f>IF(入力!C10="","",入力!C10&amp;"　"&amp;入力!E10)</f>
        <v>松崎　智幸</v>
      </c>
      <c r="D9" s="293"/>
      <c r="E9" s="293"/>
      <c r="F9" s="293"/>
      <c r="G9" s="290">
        <f>IF(入力!G9="","",入力!G9)</f>
        <v>513652779</v>
      </c>
      <c r="H9" s="290"/>
      <c r="I9" s="290"/>
      <c r="J9" s="290" t="str">
        <f>IF(入力!J9="","",入力!J9)</f>
        <v/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2"/>
      <c r="B10" s="282"/>
      <c r="C10" s="294"/>
      <c r="D10" s="295"/>
      <c r="E10" s="295"/>
      <c r="F10" s="295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2" t="s">
        <v>158</v>
      </c>
      <c r="B11" s="282"/>
      <c r="C11" s="292" t="str">
        <f>IF(入力!C12="","",入力!C12&amp;"　"&amp;入力!E12)</f>
        <v>松山　弥生</v>
      </c>
      <c r="D11" s="293"/>
      <c r="E11" s="293"/>
      <c r="F11" s="293"/>
      <c r="G11" s="290">
        <f>IF(入力!G11="","",入力!G11)</f>
        <v>509569210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2"/>
      <c r="B12" s="282"/>
      <c r="C12" s="294"/>
      <c r="D12" s="295"/>
      <c r="E12" s="295"/>
      <c r="F12" s="295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2" t="s">
        <v>159</v>
      </c>
      <c r="B13" s="282"/>
      <c r="C13" s="292" t="str">
        <f>IF(入力!C14="","",入力!C14&amp;"　"&amp;入力!E14)</f>
        <v>会田　智美</v>
      </c>
      <c r="D13" s="293"/>
      <c r="E13" s="293"/>
      <c r="F13" s="293"/>
      <c r="G13" s="291"/>
      <c r="H13" s="291"/>
      <c r="I13" s="291"/>
      <c r="J13" s="291"/>
      <c r="K13" s="291"/>
      <c r="L13" s="291"/>
      <c r="M13" s="291"/>
      <c r="N13" s="291"/>
      <c r="O13" s="291"/>
    </row>
    <row r="14" spans="1:15" ht="15" customHeight="1">
      <c r="A14" s="282"/>
      <c r="B14" s="282"/>
      <c r="C14" s="294"/>
      <c r="D14" s="295"/>
      <c r="E14" s="295"/>
      <c r="F14" s="295"/>
      <c r="G14" s="291"/>
      <c r="H14" s="291"/>
      <c r="I14" s="291"/>
      <c r="J14" s="291"/>
      <c r="K14" s="291"/>
      <c r="L14" s="291"/>
      <c r="M14" s="291"/>
      <c r="N14" s="291"/>
      <c r="O14" s="291"/>
    </row>
    <row r="15" spans="1:15" ht="15" customHeight="1">
      <c r="A15" s="282" t="s">
        <v>160</v>
      </c>
      <c r="B15" s="282"/>
      <c r="C15" s="292" t="str">
        <f>IF(入力!C16="","",入力!C16&amp;"　"&amp;入力!E16)</f>
        <v>会田　智美</v>
      </c>
      <c r="D15" s="293"/>
      <c r="E15" s="293"/>
      <c r="F15" s="283" t="s">
        <v>161</v>
      </c>
      <c r="G15" s="291"/>
      <c r="H15" s="291"/>
      <c r="I15" s="291"/>
      <c r="J15" s="291"/>
      <c r="K15" s="291"/>
      <c r="L15" s="291"/>
      <c r="M15" s="291"/>
      <c r="N15" s="291"/>
      <c r="O15" s="291"/>
    </row>
    <row r="16" spans="1:15" ht="15" customHeight="1">
      <c r="A16" s="282"/>
      <c r="B16" s="282"/>
      <c r="C16" s="294"/>
      <c r="D16" s="295"/>
      <c r="E16" s="295"/>
      <c r="F16" s="284"/>
      <c r="G16" s="291"/>
      <c r="H16" s="291"/>
      <c r="I16" s="291"/>
      <c r="J16" s="291"/>
      <c r="K16" s="291"/>
      <c r="L16" s="291"/>
      <c r="M16" s="291"/>
      <c r="N16" s="291"/>
      <c r="O16" s="291"/>
    </row>
    <row r="17" spans="1:15" ht="14.45" customHeight="1">
      <c r="A17" s="282" t="s">
        <v>162</v>
      </c>
      <c r="B17" s="282"/>
      <c r="C17" s="285" t="str">
        <f>IF(入力!C17="","",入力!C17&amp;"　"&amp;入力!E17)</f>
        <v>千葉県八千代市八千代台北9-12-6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163</v>
      </c>
      <c r="B19" s="282"/>
      <c r="C19" s="285" t="str">
        <f>IF(入力!C19="","",入力!C19&amp;"　"&amp;入力!E19)</f>
        <v>047-486-6775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164</v>
      </c>
      <c r="B21" s="282"/>
      <c r="C21" s="285" t="str">
        <f>IF(入力!C21="","",入力!C21&amp;"－"&amp;入力!E21&amp;"－"&amp;入力!G21)</f>
        <v>90－5527－3208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71</v>
      </c>
      <c r="C23" s="282" t="s">
        <v>165</v>
      </c>
      <c r="D23" s="282"/>
      <c r="E23" s="282"/>
      <c r="F23" s="282"/>
      <c r="G23" s="282" t="s">
        <v>74</v>
      </c>
      <c r="H23" s="282"/>
      <c r="I23" s="282" t="s">
        <v>75</v>
      </c>
      <c r="J23" s="282"/>
      <c r="K23" s="282"/>
      <c r="L23" s="282"/>
      <c r="M23" s="282" t="s">
        <v>76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 t="str">
        <f>IF(入力!B25="","",入力!B25)</f>
        <v>①</v>
      </c>
      <c r="C25" s="292" t="str">
        <f>IF(入力!C26="","",入力!C26&amp;"　"&amp;入力!E26)</f>
        <v>遠藤　杏紗</v>
      </c>
      <c r="D25" s="293"/>
      <c r="E25" s="293"/>
      <c r="F25" s="293"/>
      <c r="G25" s="282">
        <f>IF(入力!G25="","",入力!G25)</f>
        <v>5</v>
      </c>
      <c r="H25" s="282" t="str">
        <f>IF(入力!H25="","",入力!H25)</f>
        <v/>
      </c>
      <c r="I25" s="282" t="str">
        <f>IF(入力!I25="","",入力!I25)</f>
        <v>八千代市立萱田小学校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512597969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4"/>
      <c r="D26" s="295"/>
      <c r="E26" s="295"/>
      <c r="F26" s="295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2" t="str">
        <f>IF(入力!C28="","",入力!C28&amp;"　"&amp;入力!E28)</f>
        <v>吉田　夏渚</v>
      </c>
      <c r="D27" s="293"/>
      <c r="E27" s="293"/>
      <c r="F27" s="293"/>
      <c r="G27" s="282">
        <f>IF(入力!G27="","",入力!G27)</f>
        <v>5</v>
      </c>
      <c r="H27" s="282" t="str">
        <f>IF(入力!H27="","",入力!H27)</f>
        <v/>
      </c>
      <c r="I27" s="282" t="str">
        <f>IF(入力!I27="","",入力!I27)</f>
        <v>八千代市立大和田西小学校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514858716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4"/>
      <c r="D28" s="295"/>
      <c r="E28" s="295"/>
      <c r="F28" s="295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2" t="str">
        <f>IF(入力!C30="","",入力!C30&amp;"　"&amp;入力!E30)</f>
        <v>竹澤　沙希</v>
      </c>
      <c r="D29" s="293"/>
      <c r="E29" s="293"/>
      <c r="F29" s="293"/>
      <c r="G29" s="282">
        <f>IF(入力!G29="","",入力!G29)</f>
        <v>5</v>
      </c>
      <c r="H29" s="282" t="str">
        <f>IF(入力!H29="","",入力!H29)</f>
        <v/>
      </c>
      <c r="I29" s="282" t="str">
        <f>IF(入力!I29="","",入力!I29)</f>
        <v>八千代市立西高津小学校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515553466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4"/>
      <c r="D30" s="295"/>
      <c r="E30" s="295"/>
      <c r="F30" s="295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2" t="str">
        <f>IF(入力!C32="","",入力!C32&amp;"　"&amp;入力!E32)</f>
        <v>高橋　香奈</v>
      </c>
      <c r="D31" s="293"/>
      <c r="E31" s="293"/>
      <c r="F31" s="293"/>
      <c r="G31" s="282">
        <f>IF(入力!G31="","",入力!G31)</f>
        <v>4</v>
      </c>
      <c r="H31" s="282" t="str">
        <f>IF(入力!H31="","",入力!H31)</f>
        <v/>
      </c>
      <c r="I31" s="282" t="str">
        <f>IF(入力!I31="","",入力!I31)</f>
        <v>八千代市立勝田台南小学校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514592238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4"/>
      <c r="D32" s="295"/>
      <c r="E32" s="295"/>
      <c r="F32" s="295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2" t="str">
        <f>IF(入力!C34="","",入力!C34&amp;"　"&amp;入力!E34)</f>
        <v>古川　あき</v>
      </c>
      <c r="D33" s="293"/>
      <c r="E33" s="293"/>
      <c r="F33" s="293"/>
      <c r="G33" s="282">
        <f>IF(入力!G33="","",入力!G33)</f>
        <v>4</v>
      </c>
      <c r="H33" s="282" t="str">
        <f>IF(入力!H33="","",入力!H33)</f>
        <v/>
      </c>
      <c r="I33" s="282" t="str">
        <f>IF(入力!I33="","",入力!I33)</f>
        <v>八千代市立大和田小学校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515553508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4"/>
      <c r="D34" s="295"/>
      <c r="E34" s="295"/>
      <c r="F34" s="295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2" t="str">
        <f>IF(入力!C36="","",入力!C36&amp;"　"&amp;入力!E36)</f>
        <v>石田　茉央奈</v>
      </c>
      <c r="D35" s="293"/>
      <c r="E35" s="293"/>
      <c r="F35" s="293"/>
      <c r="G35" s="282">
        <f>IF(入力!G35="","",入力!G35)</f>
        <v>4</v>
      </c>
      <c r="H35" s="282" t="str">
        <f>IF(入力!H35="","",入力!H35)</f>
        <v/>
      </c>
      <c r="I35" s="282" t="str">
        <f>IF(入力!I35="","",入力!I35)</f>
        <v>八千代市立大和田小学校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516040446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4"/>
      <c r="D36" s="295"/>
      <c r="E36" s="295"/>
      <c r="F36" s="295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2" t="str">
        <f>IF(入力!C38="","",入力!C38&amp;"　"&amp;入力!E38)</f>
        <v>小松　もも花</v>
      </c>
      <c r="D37" s="293"/>
      <c r="E37" s="293"/>
      <c r="F37" s="293"/>
      <c r="G37" s="282">
        <f>IF(入力!G37="","",入力!G37)</f>
        <v>4</v>
      </c>
      <c r="H37" s="282" t="str">
        <f>IF(入力!H37="","",入力!H37)</f>
        <v/>
      </c>
      <c r="I37" s="282" t="str">
        <f>IF(入力!I37="","",入力!I37)</f>
        <v>八千代市立八千代台西小学校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515553480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4"/>
      <c r="D38" s="295"/>
      <c r="E38" s="295"/>
      <c r="F38" s="295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2" t="str">
        <f>IF(入力!C40="","",入力!C40&amp;"　"&amp;入力!E40)</f>
        <v>黒木　美優莉</v>
      </c>
      <c r="D39" s="293"/>
      <c r="E39" s="293"/>
      <c r="F39" s="293"/>
      <c r="G39" s="282">
        <f>IF(入力!G39="","",入力!G39)</f>
        <v>4</v>
      </c>
      <c r="H39" s="282" t="str">
        <f>IF(入力!H39="","",入力!H39)</f>
        <v/>
      </c>
      <c r="I39" s="282" t="str">
        <f>IF(入力!I39="","",入力!I39)</f>
        <v>八千代市立八千代台西小学校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515553473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4"/>
      <c r="D40" s="295"/>
      <c r="E40" s="295"/>
      <c r="F40" s="295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2" t="str">
        <f>IF(入力!C42="","",入力!C42&amp;"　"&amp;入力!E42)</f>
        <v>林　更紗</v>
      </c>
      <c r="D41" s="293"/>
      <c r="E41" s="293"/>
      <c r="F41" s="293"/>
      <c r="G41" s="282">
        <f>IF(入力!G41="","",入力!G41)</f>
        <v>4</v>
      </c>
      <c r="H41" s="282" t="str">
        <f>IF(入力!H41="","",入力!H41)</f>
        <v/>
      </c>
      <c r="I41" s="282" t="str">
        <f>IF(入力!I41="","",入力!I41)</f>
        <v>八千代市立八千代台西小学校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515553497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4"/>
      <c r="D42" s="295"/>
      <c r="E42" s="295"/>
      <c r="F42" s="295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2" t="str">
        <f>IF(入力!C44="","",入力!C44&amp;"　"&amp;入力!E44)</f>
        <v>中野　香優</v>
      </c>
      <c r="D43" s="293"/>
      <c r="E43" s="293"/>
      <c r="F43" s="293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八千代市立高津小学校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516658168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4"/>
      <c r="D44" s="295"/>
      <c r="E44" s="295"/>
      <c r="F44" s="295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92" t="str">
        <f>IF(入力!C46="","",入力!C46&amp;"　"&amp;入力!E46)</f>
        <v>石田　唯衣奈</v>
      </c>
      <c r="D45" s="293"/>
      <c r="E45" s="293"/>
      <c r="F45" s="293"/>
      <c r="G45" s="282">
        <f>IF(入力!G45="","",入力!G45)</f>
        <v>4</v>
      </c>
      <c r="H45" s="282" t="str">
        <f>IF(入力!H45="","",入力!H45)</f>
        <v/>
      </c>
      <c r="I45" s="282" t="str">
        <f>IF(入力!I45="","",入力!I45)</f>
        <v>八千代市立大和田小学校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516041492</v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4"/>
      <c r="D46" s="295"/>
      <c r="E46" s="295"/>
      <c r="F46" s="295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12</v>
      </c>
      <c r="C47" s="292" t="str">
        <f>IF(入力!C48="","",入力!C48&amp;"　"&amp;入力!E48)</f>
        <v>早川　凛</v>
      </c>
      <c r="D47" s="293"/>
      <c r="E47" s="293"/>
      <c r="F47" s="293"/>
      <c r="G47" s="282">
        <f>IF(入力!G47="","",入力!G47)</f>
        <v>4</v>
      </c>
      <c r="H47" s="282" t="str">
        <f>IF(入力!H47="","",入力!H47)</f>
        <v/>
      </c>
      <c r="I47" s="282" t="str">
        <f>IF(入力!I47="","",入力!I47)</f>
        <v>八千代市立西高津小学校</v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>
        <f>IF(入力!M47="","",入力!M47)</f>
        <v>516959658</v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4"/>
      <c r="D48" s="295"/>
      <c r="E48" s="295"/>
      <c r="F48" s="295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>
        <f>IF(入力!B49="","",入力!B49)</f>
        <v>13</v>
      </c>
      <c r="C49" s="292" t="str">
        <f>IF(入力!C50="","",入力!C50&amp;"　"&amp;入力!E50)</f>
        <v>相川　星絆</v>
      </c>
      <c r="D49" s="293"/>
      <c r="E49" s="293"/>
      <c r="F49" s="293"/>
      <c r="G49" s="282">
        <f>IF(入力!G49="","",入力!G49)</f>
        <v>2</v>
      </c>
      <c r="H49" s="282" t="str">
        <f>IF(入力!H49="","",入力!H49)</f>
        <v/>
      </c>
      <c r="I49" s="282" t="str">
        <f>IF(入力!I49="","",入力!I49)</f>
        <v>八千代市立南高津小学校</v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>
        <f>IF(入力!M49="","",入力!M49)</f>
        <v>516040510</v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4"/>
      <c r="D50" s="295"/>
      <c r="E50" s="295"/>
      <c r="F50" s="295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>
        <f>IF(入力!B51="","",入力!B51)</f>
        <v>14</v>
      </c>
      <c r="C51" s="292" t="str">
        <f>IF(入力!C52="","",入力!C52&amp;"　"&amp;入力!E52)</f>
        <v>野村　奈南</v>
      </c>
      <c r="D51" s="293"/>
      <c r="E51" s="293"/>
      <c r="F51" s="293"/>
      <c r="G51" s="282">
        <f>IF(入力!G51="","",入力!G51)</f>
        <v>2</v>
      </c>
      <c r="H51" s="282" t="str">
        <f>IF(入力!H51="","",入力!H51)</f>
        <v/>
      </c>
      <c r="I51" s="282" t="str">
        <f>IF(入力!I51="","",入力!I51)</f>
        <v>八千代市立八千代台小学校</v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>
        <f>IF(入力!M51="","",入力!M51)</f>
        <v>515553513</v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4"/>
      <c r="D52" s="295"/>
      <c r="E52" s="295"/>
      <c r="F52" s="295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52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61" t="s">
        <v>209</v>
      </c>
      <c r="B1" s="461"/>
      <c r="D1" s="22" t="s">
        <v>210</v>
      </c>
      <c r="E1" s="23" t="s">
        <v>211</v>
      </c>
      <c r="F1" s="24" t="s">
        <v>212</v>
      </c>
      <c r="G1" s="22" t="s">
        <v>210</v>
      </c>
      <c r="H1" s="23" t="s">
        <v>213</v>
      </c>
      <c r="I1" s="24" t="s">
        <v>214</v>
      </c>
      <c r="J1" s="22" t="s">
        <v>210</v>
      </c>
      <c r="K1" s="23" t="s">
        <v>213</v>
      </c>
      <c r="L1" s="24" t="s">
        <v>214</v>
      </c>
      <c r="M1" s="22" t="s">
        <v>210</v>
      </c>
      <c r="N1" s="23" t="s">
        <v>213</v>
      </c>
      <c r="O1" s="24" t="s">
        <v>214</v>
      </c>
      <c r="P1" s="22" t="s">
        <v>210</v>
      </c>
      <c r="Q1" s="23" t="s">
        <v>213</v>
      </c>
      <c r="R1" s="24" t="s">
        <v>214</v>
      </c>
      <c r="S1" s="22" t="s">
        <v>210</v>
      </c>
      <c r="T1" s="23" t="s">
        <v>213</v>
      </c>
      <c r="U1" s="24" t="s">
        <v>214</v>
      </c>
      <c r="V1" s="22" t="s">
        <v>210</v>
      </c>
      <c r="W1" s="23" t="s">
        <v>213</v>
      </c>
      <c r="X1" s="24" t="s">
        <v>214</v>
      </c>
      <c r="Y1" s="22" t="s">
        <v>210</v>
      </c>
      <c r="Z1" s="23" t="s">
        <v>213</v>
      </c>
      <c r="AA1" s="24" t="s">
        <v>214</v>
      </c>
      <c r="AB1" s="22" t="s">
        <v>210</v>
      </c>
      <c r="AC1" s="23" t="s">
        <v>213</v>
      </c>
      <c r="AD1" s="24" t="s">
        <v>214</v>
      </c>
      <c r="AE1" s="22" t="s">
        <v>210</v>
      </c>
      <c r="AF1" s="23" t="s">
        <v>213</v>
      </c>
      <c r="AG1" s="24" t="s">
        <v>214</v>
      </c>
      <c r="AH1" s="22" t="s">
        <v>210</v>
      </c>
      <c r="AI1" s="23" t="s">
        <v>213</v>
      </c>
      <c r="AJ1" s="24" t="s">
        <v>214</v>
      </c>
    </row>
    <row r="2" spans="1:41">
      <c r="A2" s="461"/>
      <c r="B2" s="461"/>
      <c r="C2" s="25"/>
      <c r="D2" s="26">
        <v>1</v>
      </c>
      <c r="E2" s="27" t="s">
        <v>215</v>
      </c>
      <c r="F2" s="28">
        <v>42443</v>
      </c>
      <c r="G2" s="26">
        <v>1.01</v>
      </c>
      <c r="H2" s="27" t="s">
        <v>215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51" t="s">
        <v>216</v>
      </c>
      <c r="B4" s="452"/>
      <c r="C4" s="452"/>
      <c r="D4" s="452"/>
      <c r="E4" s="452"/>
      <c r="F4" s="452"/>
      <c r="G4" s="453"/>
      <c r="H4" s="23" t="s">
        <v>217</v>
      </c>
      <c r="I4" s="23" t="s">
        <v>80</v>
      </c>
      <c r="J4" s="454" t="s">
        <v>218</v>
      </c>
      <c r="K4" s="452"/>
      <c r="L4" s="452"/>
      <c r="M4" s="452"/>
      <c r="N4" s="452"/>
      <c r="O4" s="452"/>
      <c r="P4" s="452"/>
      <c r="Q4" s="453"/>
    </row>
    <row r="5" spans="1:41" ht="72" customHeight="1">
      <c r="A5" s="455"/>
      <c r="B5" s="456"/>
      <c r="C5" s="456"/>
      <c r="D5" s="456"/>
      <c r="E5" s="456"/>
      <c r="F5" s="456"/>
      <c r="G5" s="457"/>
      <c r="H5" s="27" t="str">
        <f>IF(入力!J3="","",入力!J3)</f>
        <v>女子</v>
      </c>
      <c r="I5" s="27">
        <f>入力!Y25</f>
        <v>16</v>
      </c>
      <c r="J5" s="458" t="str">
        <f>IF(入力!A55="","",入力!A55)</f>
        <v>３人の５年生が新チームを牽引する！小柄だがベテランで安定感の遠藤を中心に、オールマイティーで努力家の吉田、長身で下級生の面倒見ナンバーワンの竹澤がゲームの鍵を握る。９人の４年生と２人の２年生と心ひとつにして勝利をつかめ！！</v>
      </c>
      <c r="K5" s="459"/>
      <c r="L5" s="459"/>
      <c r="M5" s="459"/>
      <c r="N5" s="459"/>
      <c r="O5" s="459"/>
      <c r="P5" s="459"/>
      <c r="Q5" s="460"/>
    </row>
    <row r="6" spans="1:41">
      <c r="A6" s="22" t="s">
        <v>219</v>
      </c>
      <c r="B6" s="23" t="s">
        <v>9</v>
      </c>
      <c r="C6" s="23" t="s">
        <v>220</v>
      </c>
      <c r="D6" s="23" t="s">
        <v>221</v>
      </c>
      <c r="E6" s="23" t="s">
        <v>217</v>
      </c>
      <c r="F6" s="23" t="s">
        <v>222</v>
      </c>
      <c r="G6" s="23" t="s">
        <v>223</v>
      </c>
      <c r="H6" s="23" t="s">
        <v>171</v>
      </c>
      <c r="I6" s="23" t="s">
        <v>224</v>
      </c>
      <c r="J6" s="23" t="s">
        <v>225</v>
      </c>
      <c r="K6" s="23" t="s">
        <v>226</v>
      </c>
      <c r="L6" s="23" t="s">
        <v>227</v>
      </c>
      <c r="M6" s="23" t="s">
        <v>228</v>
      </c>
      <c r="N6" s="23" t="s">
        <v>229</v>
      </c>
      <c r="O6" s="23" t="s">
        <v>230</v>
      </c>
      <c r="P6" s="23" t="s">
        <v>231</v>
      </c>
      <c r="Q6" s="23" t="s">
        <v>232</v>
      </c>
      <c r="R6" s="23" t="s">
        <v>233</v>
      </c>
      <c r="S6" s="23" t="s">
        <v>234</v>
      </c>
      <c r="T6" s="23" t="s">
        <v>235</v>
      </c>
      <c r="U6" s="23" t="s">
        <v>236</v>
      </c>
      <c r="V6" s="23" t="s">
        <v>236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237</v>
      </c>
      <c r="B15" s="23" t="s">
        <v>238</v>
      </c>
      <c r="C15" s="23" t="s">
        <v>239</v>
      </c>
      <c r="D15" s="23" t="s">
        <v>240</v>
      </c>
      <c r="E15" s="23" t="s">
        <v>241</v>
      </c>
      <c r="F15" s="23" t="s">
        <v>242</v>
      </c>
      <c r="G15" s="23" t="s">
        <v>243</v>
      </c>
      <c r="H15" s="23" t="s">
        <v>244</v>
      </c>
      <c r="I15" s="23" t="s">
        <v>245</v>
      </c>
      <c r="J15" s="23" t="s">
        <v>246</v>
      </c>
      <c r="K15" s="23" t="s">
        <v>247</v>
      </c>
      <c r="L15" s="23" t="s">
        <v>33</v>
      </c>
      <c r="M15" s="23" t="s">
        <v>248</v>
      </c>
      <c r="N15" s="23" t="s">
        <v>249</v>
      </c>
      <c r="O15" s="23" t="s">
        <v>250</v>
      </c>
      <c r="P15" s="23" t="s">
        <v>251</v>
      </c>
      <c r="Q15" s="23" t="s">
        <v>252</v>
      </c>
      <c r="R15" s="23" t="s">
        <v>222</v>
      </c>
      <c r="S15" s="23" t="s">
        <v>223</v>
      </c>
      <c r="T15" s="23" t="s">
        <v>68</v>
      </c>
      <c r="U15" s="23" t="s">
        <v>253</v>
      </c>
      <c r="V15" s="23" t="s">
        <v>254</v>
      </c>
      <c r="W15" s="23" t="s">
        <v>255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44">
        <v>1</v>
      </c>
      <c r="B16" s="43" t="s">
        <v>25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 t="str">
        <f>IF(入力!M7="","",入力!M7)</f>
        <v/>
      </c>
      <c r="J16" s="31"/>
      <c r="K16" s="31"/>
      <c r="L16" s="31">
        <f>IF(入力!AT7="","",入力!AT7)</f>
        <v>52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千葉県八千代市八千代台北9-12-6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44">
        <v>2</v>
      </c>
      <c r="B17" s="43" t="s">
        <v>256</v>
      </c>
      <c r="C17" s="31" t="str">
        <f>IF(入力!C10="","",入力!C10)</f>
        <v>松崎</v>
      </c>
      <c r="D17" s="31" t="str">
        <f>IF(入力!E10="","",入力!E10)</f>
        <v>智幸</v>
      </c>
      <c r="E17" s="31" t="str">
        <f>IF(入力!C9="","",入力!C9)</f>
        <v>マツザキ</v>
      </c>
      <c r="F17" s="31" t="str">
        <f>IF(入力!E9="","",入力!E9)</f>
        <v>トモユキ</v>
      </c>
      <c r="G17" s="31">
        <f>IF(入力!G9="","",入力!G9)</f>
        <v>513652779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42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千葉県八千代市八千代台北9-13-13</v>
      </c>
      <c r="U17" s="31" t="str">
        <f>IF(入力!AL9="","",入力!AL9)</f>
        <v>047</v>
      </c>
      <c r="V17" s="31" t="str">
        <f>IF(入力!AK10="","",入力!AK10)</f>
        <v>409</v>
      </c>
      <c r="W17" s="31" t="str">
        <f>IF(入力!AP10="","",入力!AP10)</f>
        <v>7122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44">
        <v>3</v>
      </c>
      <c r="B18" s="43" t="s">
        <v>257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44">
        <v>4</v>
      </c>
      <c r="B19" s="43" t="s">
        <v>258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44">
        <v>5</v>
      </c>
      <c r="B20" s="43" t="s">
        <v>57</v>
      </c>
      <c r="C20" s="31" t="str">
        <f>IF(入力!C12="","",入力!C12)</f>
        <v>松山</v>
      </c>
      <c r="D20" s="31" t="str">
        <f>IF(入力!E12="","",入力!E12)</f>
        <v>弥生</v>
      </c>
      <c r="E20" s="31" t="str">
        <f>IF(入力!C11="","",入力!C11)</f>
        <v>マツヤマ</v>
      </c>
      <c r="F20" s="31" t="str">
        <f>IF(入力!E11="","",入力!E11)</f>
        <v>ヤヨイ</v>
      </c>
      <c r="G20" s="31">
        <f>IF(入力!G11="","",入力!G11)</f>
        <v>509569210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54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千葉県八千代市八千代台東5-17-10</v>
      </c>
      <c r="U20" s="31" t="str">
        <f>IF(入力!AL11="","",入力!AL11)</f>
        <v>047</v>
      </c>
      <c r="V20" s="31" t="str">
        <f>IF(入力!AK12="","",入力!AK12)</f>
        <v>486</v>
      </c>
      <c r="W20" s="31" t="str">
        <f>IF(入力!AP12="","",入力!AP12)</f>
        <v>4270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44">
        <v>6</v>
      </c>
      <c r="B21" s="43" t="s">
        <v>259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44">
        <v>7</v>
      </c>
      <c r="B22" s="43" t="s">
        <v>260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52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44">
        <v>8</v>
      </c>
      <c r="B23" s="43" t="s">
        <v>65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44">
        <v>9</v>
      </c>
      <c r="B24" s="43" t="s">
        <v>102</v>
      </c>
      <c r="C24" s="43" t="str">
        <f>VLOOKUP($B$51,$A$53:$F$352,3)</f>
        <v>遠藤</v>
      </c>
      <c r="D24" s="43" t="str">
        <f>VLOOKUP($B$51,$A$53:$F$352,4)</f>
        <v>杏紗</v>
      </c>
      <c r="E24" s="43" t="str">
        <f>VLOOKUP($B$51,$A$53:$F$352,5)</f>
        <v>エンドウ</v>
      </c>
      <c r="F24" s="43" t="str">
        <f>VLOOKUP($B$51,$A$53:$F$352,6)</f>
        <v>アズサ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42" t="s">
        <v>261</v>
      </c>
      <c r="B51" s="37">
        <f>IF(入力!Y33="","",入力!Y33)</f>
        <v>1</v>
      </c>
    </row>
    <row r="52" spans="1:41">
      <c r="A52" s="38" t="s">
        <v>262</v>
      </c>
      <c r="B52" s="39" t="s">
        <v>194</v>
      </c>
      <c r="C52" s="23" t="s">
        <v>263</v>
      </c>
      <c r="D52" s="23" t="s">
        <v>264</v>
      </c>
      <c r="E52" s="23" t="s">
        <v>265</v>
      </c>
      <c r="F52" s="23" t="s">
        <v>266</v>
      </c>
      <c r="G52" s="23" t="s">
        <v>243</v>
      </c>
      <c r="H52" s="23" t="s">
        <v>267</v>
      </c>
      <c r="I52" s="23" t="s">
        <v>196</v>
      </c>
      <c r="J52" s="23" t="s">
        <v>268</v>
      </c>
      <c r="K52" s="23" t="s">
        <v>269</v>
      </c>
      <c r="L52" s="23" t="s">
        <v>270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遠藤</v>
      </c>
      <c r="D53" s="31" t="str">
        <f>IF(入力!E26="","",入力!E26)</f>
        <v>杏紗</v>
      </c>
      <c r="E53" s="31" t="str">
        <f>IF(入力!C25="","",入力!C25)</f>
        <v>エンドウ</v>
      </c>
      <c r="F53" s="31" t="str">
        <f>IF(入力!E25="","",入力!E25)</f>
        <v>アズサ</v>
      </c>
      <c r="G53" s="31">
        <f>IF(入力!M25="","",入力!M25)</f>
        <v>512597969</v>
      </c>
      <c r="H53" s="31" t="str">
        <f>IF(入力!I25="","",入力!I25)</f>
        <v>八千代市立萱田小学校</v>
      </c>
      <c r="I53" s="31">
        <f>IF(入力!G25="","",入力!G25)</f>
        <v>5</v>
      </c>
      <c r="J53" s="31">
        <f>IF(入力!P25="","",入力!P25)</f>
        <v>145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吉田</v>
      </c>
      <c r="D54" s="31" t="str">
        <f>IF(入力!E28="","",入力!E28)</f>
        <v>夏渚</v>
      </c>
      <c r="E54" s="31" t="str">
        <f>IF(入力!C27="","",入力!C27)</f>
        <v>ヨシダ</v>
      </c>
      <c r="F54" s="31" t="str">
        <f>IF(入力!E27="","",入力!E27)</f>
        <v>ナナ</v>
      </c>
      <c r="G54" s="31">
        <f>IF(入力!M27="","",入力!M27)</f>
        <v>514858716</v>
      </c>
      <c r="H54" s="31" t="str">
        <f>IF(入力!I27="","",入力!I27)</f>
        <v>八千代市立大和田西小学校</v>
      </c>
      <c r="I54" s="31">
        <f>IF(入力!G27="","",入力!G27)</f>
        <v>5</v>
      </c>
      <c r="J54" s="31">
        <f>IF(入力!P27="","",入力!P27)</f>
        <v>150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竹澤</v>
      </c>
      <c r="D55" s="31" t="str">
        <f>IF(入力!E30="","",入力!E30)</f>
        <v>沙希</v>
      </c>
      <c r="E55" s="31" t="str">
        <f>IF(入力!C29="","",入力!C29)</f>
        <v>タケザワ</v>
      </c>
      <c r="F55" s="31" t="str">
        <f>IF(入力!E29="","",入力!E29)</f>
        <v>サキ</v>
      </c>
      <c r="G55" s="31">
        <f>IF(入力!M29="","",入力!M29)</f>
        <v>515553466</v>
      </c>
      <c r="H55" s="31" t="str">
        <f>IF(入力!I29="","",入力!I29)</f>
        <v>八千代市立西高津小学校</v>
      </c>
      <c r="I55" s="31">
        <f>IF(入力!G29="","",入力!G29)</f>
        <v>5</v>
      </c>
      <c r="J55" s="31">
        <f>IF(入力!P29="","",入力!P29)</f>
        <v>155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高橋</v>
      </c>
      <c r="D56" s="31" t="str">
        <f>IF(入力!E32="","",入力!E32)</f>
        <v>香奈</v>
      </c>
      <c r="E56" s="31" t="str">
        <f>IF(入力!C31="","",入力!C31)</f>
        <v>タカハシ</v>
      </c>
      <c r="F56" s="31" t="str">
        <f>IF(入力!E31="","",入力!E31)</f>
        <v>カナ</v>
      </c>
      <c r="G56" s="31">
        <f>IF(入力!M31="","",入力!M31)</f>
        <v>514592238</v>
      </c>
      <c r="H56" s="31" t="str">
        <f>IF(入力!I31="","",入力!I31)</f>
        <v>八千代市立勝田台南小学校</v>
      </c>
      <c r="I56" s="31">
        <f>IF(入力!G31="","",入力!G31)</f>
        <v>4</v>
      </c>
      <c r="J56" s="31">
        <f>IF(入力!P31="","",入力!P31)</f>
        <v>150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古川</v>
      </c>
      <c r="D57" s="31" t="str">
        <f>IF(入力!E34="","",入力!E34)</f>
        <v>あき</v>
      </c>
      <c r="E57" s="31" t="str">
        <f>IF(入力!C33="","",入力!C33)</f>
        <v>フルカワ</v>
      </c>
      <c r="F57" s="31" t="str">
        <f>IF(入力!E33="","",入力!E33)</f>
        <v>アキ</v>
      </c>
      <c r="G57" s="31">
        <f>IF(入力!M33="","",入力!M33)</f>
        <v>515553508</v>
      </c>
      <c r="H57" s="31" t="str">
        <f>IF(入力!I33="","",入力!I33)</f>
        <v>八千代市立大和田小学校</v>
      </c>
      <c r="I57" s="31">
        <f>IF(入力!G33="","",入力!G33)</f>
        <v>4</v>
      </c>
      <c r="J57" s="31">
        <f>IF(入力!P33="","",入力!P33)</f>
        <v>145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石田</v>
      </c>
      <c r="D58" s="31" t="str">
        <f>IF(入力!E36="","",入力!E36)</f>
        <v>茉央奈</v>
      </c>
      <c r="E58" s="31" t="str">
        <f>IF(入力!C35="","",入力!C35)</f>
        <v>イシダ</v>
      </c>
      <c r="F58" s="31" t="str">
        <f>IF(入力!E35="","",入力!E35)</f>
        <v>マオナ</v>
      </c>
      <c r="G58" s="31">
        <f>IF(入力!M35="","",入力!M35)</f>
        <v>516040446</v>
      </c>
      <c r="H58" s="31" t="str">
        <f>IF(入力!I35="","",入力!I35)</f>
        <v>八千代市立大和田小学校</v>
      </c>
      <c r="I58" s="31">
        <f>IF(入力!G35="","",入力!G35)</f>
        <v>4</v>
      </c>
      <c r="J58" s="31">
        <f>IF(入力!P35="","",入力!P35)</f>
        <v>145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小松</v>
      </c>
      <c r="D59" s="31" t="str">
        <f>IF(入力!E38="","",入力!E38)</f>
        <v>もも花</v>
      </c>
      <c r="E59" s="31" t="str">
        <f>IF(入力!C37="","",入力!C37)</f>
        <v>コマツ</v>
      </c>
      <c r="F59" s="31" t="str">
        <f>IF(入力!E37="","",入力!E37)</f>
        <v>モモカ</v>
      </c>
      <c r="G59" s="31">
        <f>IF(入力!M37="","",入力!M37)</f>
        <v>515553480</v>
      </c>
      <c r="H59" s="31" t="str">
        <f>IF(入力!I37="","",入力!I37)</f>
        <v>八千代市立八千代台西小学校</v>
      </c>
      <c r="I59" s="31">
        <f>IF(入力!G37="","",入力!G37)</f>
        <v>4</v>
      </c>
      <c r="J59" s="31">
        <f>IF(入力!P37="","",入力!P37)</f>
        <v>143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黒木</v>
      </c>
      <c r="D60" s="31" t="str">
        <f>IF(入力!E40="","",入力!E40)</f>
        <v>美優莉</v>
      </c>
      <c r="E60" s="31" t="str">
        <f>IF(入力!C39="","",入力!C39)</f>
        <v>クロキ</v>
      </c>
      <c r="F60" s="31" t="str">
        <f>IF(入力!E39="","",入力!E39)</f>
        <v>ミユリ</v>
      </c>
      <c r="G60" s="31">
        <f>IF(入力!M39="","",入力!M39)</f>
        <v>515553473</v>
      </c>
      <c r="H60" s="31" t="str">
        <f>IF(入力!I39="","",入力!I39)</f>
        <v>八千代市立八千代台西小学校</v>
      </c>
      <c r="I60" s="31">
        <f>IF(入力!G39="","",入力!G39)</f>
        <v>4</v>
      </c>
      <c r="J60" s="31">
        <f>IF(入力!P39="","",入力!P39)</f>
        <v>143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林</v>
      </c>
      <c r="D61" s="31" t="str">
        <f>IF(入力!E42="","",入力!E42)</f>
        <v>更紗</v>
      </c>
      <c r="E61" s="31" t="str">
        <f>IF(入力!C41="","",入力!C41)</f>
        <v>ハヤシ</v>
      </c>
      <c r="F61" s="31" t="str">
        <f>IF(入力!E41="","",入力!E41)</f>
        <v>サラサ</v>
      </c>
      <c r="G61" s="31">
        <f>IF(入力!M41="","",入力!M41)</f>
        <v>515553497</v>
      </c>
      <c r="H61" s="31" t="str">
        <f>IF(入力!I41="","",入力!I41)</f>
        <v>八千代市立八千代台西小学校</v>
      </c>
      <c r="I61" s="31">
        <f>IF(入力!G41="","",入力!G41)</f>
        <v>4</v>
      </c>
      <c r="J61" s="31">
        <f>IF(入力!P41="","",入力!P41)</f>
        <v>143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中野</v>
      </c>
      <c r="D62" s="31" t="str">
        <f>IF(入力!E44="","",入力!E44)</f>
        <v>香優</v>
      </c>
      <c r="E62" s="31" t="str">
        <f>IF(入力!C43="","",入力!C43)</f>
        <v>ナカノ</v>
      </c>
      <c r="F62" s="31" t="str">
        <f>IF(入力!E43="","",入力!E43)</f>
        <v>カユウ</v>
      </c>
      <c r="G62" s="31">
        <f>IF(入力!M43="","",入力!M43)</f>
        <v>516658168</v>
      </c>
      <c r="H62" s="31" t="str">
        <f>IF(入力!I43="","",入力!I43)</f>
        <v>八千代市立高津小学校</v>
      </c>
      <c r="I62" s="31">
        <f>IF(入力!G43="","",入力!G43)</f>
        <v>4</v>
      </c>
      <c r="J62" s="31">
        <f>IF(入力!P43="","",入力!P43)</f>
        <v>145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石田</v>
      </c>
      <c r="D63" s="31" t="str">
        <f>IF(入力!E46="","",入力!E46)</f>
        <v>唯衣奈</v>
      </c>
      <c r="E63" s="31" t="str">
        <f>IF(入力!C45="","",入力!C45)</f>
        <v>イシダ</v>
      </c>
      <c r="F63" s="31" t="str">
        <f>IF(入力!E45="","",入力!E45)</f>
        <v>ユイナ</v>
      </c>
      <c r="G63" s="31">
        <f>IF(入力!M45="","",入力!M45)</f>
        <v>516041492</v>
      </c>
      <c r="H63" s="31" t="str">
        <f>IF(入力!I45="","",入力!I45)</f>
        <v>八千代市立大和田小学校</v>
      </c>
      <c r="I63" s="31">
        <f>IF(入力!G45="","",入力!G45)</f>
        <v>4</v>
      </c>
      <c r="J63" s="31">
        <f>IF(入力!P45="","",入力!P45)</f>
        <v>145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早川</v>
      </c>
      <c r="D64" s="31" t="str">
        <f>IF(入力!E48="","",入力!E48)</f>
        <v>凛</v>
      </c>
      <c r="E64" s="31" t="str">
        <f>IF(入力!C47="","",入力!C47)</f>
        <v>ハヤカワ</v>
      </c>
      <c r="F64" s="31" t="str">
        <f>IF(入力!E47="","",入力!E47)</f>
        <v>リン</v>
      </c>
      <c r="G64" s="31">
        <f>IF(入力!M47="","",入力!M47)</f>
        <v>516959658</v>
      </c>
      <c r="H64" s="31" t="str">
        <f>IF(入力!I47="","",入力!I47)</f>
        <v>八千代市立西高津小学校</v>
      </c>
      <c r="I64" s="31">
        <f>IF(入力!G47="","",入力!G47)</f>
        <v>4</v>
      </c>
      <c r="J64" s="31">
        <f>IF(入力!P47="","",入力!P47)</f>
        <v>150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>
        <f>IF(入力!B49="","",入力!B49)</f>
        <v>13</v>
      </c>
      <c r="C65" s="31" t="str">
        <f>IF(入力!C50="","",入力!C50)</f>
        <v>相川</v>
      </c>
      <c r="D65" s="31" t="str">
        <f>IF(入力!E50="","",入力!E50)</f>
        <v>星絆</v>
      </c>
      <c r="E65" s="31" t="str">
        <f>IF(入力!C49="","",入力!C49)</f>
        <v>アイカワ</v>
      </c>
      <c r="F65" s="31" t="str">
        <f>IF(入力!E49="","",入力!E49)</f>
        <v>セイナ</v>
      </c>
      <c r="G65" s="31">
        <f>IF(入力!M49="","",入力!M49)</f>
        <v>516040510</v>
      </c>
      <c r="H65" s="31" t="str">
        <f>IF(入力!I49="","",入力!I49)</f>
        <v>八千代市立南高津小学校</v>
      </c>
      <c r="I65" s="31">
        <f>IF(入力!G49="","",入力!G49)</f>
        <v>2</v>
      </c>
      <c r="J65" s="31">
        <f>IF(入力!P49="","",入力!P49)</f>
        <v>140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>
        <f>IF(入力!B51="","",入力!B51)</f>
        <v>14</v>
      </c>
      <c r="C66" s="31" t="str">
        <f>IF(入力!C52="","",入力!C52)</f>
        <v>野村</v>
      </c>
      <c r="D66" s="31" t="str">
        <f>IF(入力!E52="","",入力!E52)</f>
        <v>奈南</v>
      </c>
      <c r="E66" s="31" t="str">
        <f>IF(入力!C51="","",入力!C51)</f>
        <v>ノムラ</v>
      </c>
      <c r="F66" s="31" t="str">
        <f>IF(入力!E51="","",入力!E51)</f>
        <v>ナナミ</v>
      </c>
      <c r="G66" s="31">
        <f>IF(入力!M51="","",入力!M51)</f>
        <v>515553513</v>
      </c>
      <c r="H66" s="31" t="str">
        <f>IF(入力!I51="","",入力!I51)</f>
        <v>八千代市立八千代台小学校</v>
      </c>
      <c r="I66" s="31">
        <f>IF(入力!G51="","",入力!G51)</f>
        <v>2</v>
      </c>
      <c r="J66" s="31">
        <f>IF(入力!P51="","",入力!P51)</f>
        <v>125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52"/>
  <pageMargins left="0.69930555555555551" right="0.69930555555555551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Miki</cp:lastModifiedBy>
  <cp:revision/>
  <cp:lastPrinted>1899-12-30T00:00:00Z</cp:lastPrinted>
  <dcterms:created xsi:type="dcterms:W3CDTF">2014-04-05T09:56:00Z</dcterms:created>
  <dcterms:modified xsi:type="dcterms:W3CDTF">2018-02-05T13:35:25Z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