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千葉県小学生連盟\2019年度\全国大会\プログラム\"/>
    </mc:Choice>
  </mc:AlternateContent>
  <xr:revisionPtr revIDLastSave="0" documentId="8_{E2761B93-1B08-4ED0-8FD0-A0D923A209F5}" xr6:coauthVersionLast="43" xr6:coauthVersionMax="43" xr10:uidLastSave="{00000000-0000-0000-0000-000000000000}"/>
  <workbookProtection lockStructure="1"/>
  <bookViews>
    <workbookView xWindow="2340" yWindow="600" windowWidth="21975" windowHeight="1560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externalReferences>
    <externalReference r:id="rId7"/>
  </externalReferences>
  <definedNames>
    <definedName name="_xlnm.Print_Area" localSheetId="2">'全日本申込書(県大会用)'!$A$1:$BH$64</definedName>
    <definedName name="_xlnm.Print_Area" localSheetId="0">入力!$A$1:$AT$55</definedName>
    <definedName name="カテゴリー">[1]入力!$AV$2:$AV$5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F24" i="6" s="1"/>
  <c r="B53" i="6"/>
  <c r="C53" i="6"/>
  <c r="D53" i="6"/>
  <c r="E53" i="6"/>
  <c r="F53" i="6"/>
  <c r="G53" i="6"/>
  <c r="H53" i="6"/>
  <c r="I53" i="6"/>
  <c r="J53" i="6"/>
  <c r="A54" i="6"/>
  <c r="B54" i="6"/>
  <c r="C54" i="6"/>
  <c r="D54" i="6"/>
  <c r="E54" i="6"/>
  <c r="F54" i="6"/>
  <c r="G54" i="6"/>
  <c r="H54" i="6"/>
  <c r="I54" i="6"/>
  <c r="J54" i="6"/>
  <c r="A55" i="6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B55" i="6"/>
  <c r="C55" i="6"/>
  <c r="D55" i="6"/>
  <c r="E55" i="6"/>
  <c r="F55" i="6"/>
  <c r="G55" i="6"/>
  <c r="H55" i="6"/>
  <c r="I55" i="6"/>
  <c r="J55" i="6"/>
  <c r="B56" i="6"/>
  <c r="C56" i="6"/>
  <c r="D56" i="6"/>
  <c r="E56" i="6"/>
  <c r="F56" i="6"/>
  <c r="G56" i="6"/>
  <c r="H56" i="6"/>
  <c r="I56" i="6"/>
  <c r="J56" i="6"/>
  <c r="B57" i="6"/>
  <c r="C57" i="6"/>
  <c r="D57" i="6"/>
  <c r="E57" i="6"/>
  <c r="F57" i="6"/>
  <c r="G57" i="6"/>
  <c r="H57" i="6"/>
  <c r="I57" i="6"/>
  <c r="J57" i="6"/>
  <c r="B58" i="6"/>
  <c r="C58" i="6"/>
  <c r="D58" i="6"/>
  <c r="E58" i="6"/>
  <c r="F58" i="6"/>
  <c r="G58" i="6"/>
  <c r="H58" i="6"/>
  <c r="I58" i="6"/>
  <c r="J58" i="6"/>
  <c r="B59" i="6"/>
  <c r="C59" i="6"/>
  <c r="D59" i="6"/>
  <c r="E59" i="6"/>
  <c r="F59" i="6"/>
  <c r="G59" i="6"/>
  <c r="H59" i="6"/>
  <c r="I59" i="6"/>
  <c r="J59" i="6"/>
  <c r="B60" i="6"/>
  <c r="C60" i="6"/>
  <c r="D60" i="6"/>
  <c r="E60" i="6"/>
  <c r="F60" i="6"/>
  <c r="G60" i="6"/>
  <c r="H60" i="6"/>
  <c r="I60" i="6"/>
  <c r="J60" i="6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19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17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17" i="2"/>
  <c r="C19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4" s="1"/>
  <c r="C19" i="1"/>
  <c r="C19" i="5" s="1"/>
  <c r="V55" i="1"/>
  <c r="E24" i="6" l="1"/>
  <c r="D24" i="6"/>
  <c r="C24" i="6"/>
</calcChain>
</file>

<file path=xl/sharedStrings.xml><?xml version="1.0" encoding="utf-8"?>
<sst xmlns="http://schemas.openxmlformats.org/spreadsheetml/2006/main" count="432" uniqueCount="256">
  <si>
    <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</si>
  <si>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t>フリガナ</t>
  </si>
  <si>
    <t>ヤチヨダイバレーボールクラブ</t>
  </si>
  <si>
    <r>
      <t>性別</t>
    </r>
    <r>
      <rPr>
        <sz val="10"/>
        <color indexed="8"/>
        <rFont val="Calibri"/>
      </rPr>
      <t>(</t>
    </r>
    <r>
      <rPr>
        <sz val="10"/>
        <color indexed="8"/>
        <rFont val="ＭＳ Ｐゴシック"/>
        <charset val="128"/>
      </rPr>
      <t>男子・女子・女子Ｂ・男女混合</t>
    </r>
    <r>
      <rPr>
        <sz val="10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</si>
  <si>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</si>
  <si>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</si>
  <si>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</si>
  <si>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</si>
  <si>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</si>
  <si>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</si>
  <si>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</si>
  <si>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女子</t>
  </si>
  <si>
    <t>八千代市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</si>
  <si>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</si>
  <si>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</si>
  <si>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</si>
  <si>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</si>
  <si>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</si>
  <si>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</si>
  <si>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</rPr>
      <t>B</t>
    </r>
  </si>
  <si>
    <t>MRSチームID(混合用)</t>
  </si>
  <si>
    <t>京成</t>
  </si>
  <si>
    <t>八千代台</t>
  </si>
  <si>
    <t>男女混合</t>
  </si>
  <si>
    <t>支部なし</t>
  </si>
  <si>
    <t>監督</t>
  </si>
  <si>
    <t>ミョウジ
苗字</t>
  </si>
  <si>
    <t>ナマエ
名前</t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</si>
  <si>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</si>
  <si>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t>日小連講習受講</t>
    </r>
    <r>
      <rPr>
        <sz val="10"/>
        <color indexed="8"/>
        <rFont val="Calibri"/>
      </rPr>
      <t>No.</t>
    </r>
  </si>
  <si>
    <r>
      <t>日体協資格</t>
    </r>
    <r>
      <rPr>
        <sz val="11"/>
        <color indexed="8"/>
        <rFont val="Calibri"/>
      </rPr>
      <t>No.</t>
    </r>
  </si>
  <si>
    <t>自宅住所</t>
  </si>
  <si>
    <t>電話番号</t>
  </si>
  <si>
    <t>年齢</t>
  </si>
  <si>
    <t>アイダ</t>
  </si>
  <si>
    <t>サトミ</t>
  </si>
  <si>
    <t>〒</t>
  </si>
  <si>
    <t>276</t>
  </si>
  <si>
    <t>―</t>
  </si>
  <si>
    <t>0031</t>
  </si>
  <si>
    <t>（</t>
  </si>
  <si>
    <t>090</t>
  </si>
  <si>
    <t>）</t>
  </si>
  <si>
    <t>会田</t>
  </si>
  <si>
    <t>智美</t>
  </si>
  <si>
    <t>八千代市八千代台北9-12-6</t>
  </si>
  <si>
    <t>5527</t>
  </si>
  <si>
    <t>3208</t>
  </si>
  <si>
    <t>コーチ</t>
  </si>
  <si>
    <t>ナカノ</t>
  </si>
  <si>
    <t>カツオ</t>
  </si>
  <si>
    <t>0046</t>
  </si>
  <si>
    <t>047</t>
  </si>
  <si>
    <t>中野</t>
  </si>
  <si>
    <t>勝男</t>
  </si>
  <si>
    <t>八千代市大和田新田127-106</t>
  </si>
  <si>
    <t>751</t>
  </si>
  <si>
    <t>2684</t>
  </si>
  <si>
    <t>マネージャー</t>
  </si>
  <si>
    <t>ノムラ</t>
  </si>
  <si>
    <t>カズヒロ</t>
  </si>
  <si>
    <t>野村</t>
  </si>
  <si>
    <t>和宏</t>
  </si>
  <si>
    <t>八千代市八千代台北13-14-3</t>
  </si>
  <si>
    <t>487</t>
  </si>
  <si>
    <t>2024</t>
  </si>
  <si>
    <t>帯同員</t>
  </si>
  <si>
    <r>
      <t xml:space="preserve">申込責任者
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</rPr>
      <t>)</t>
    </r>
  </si>
  <si>
    <t>住所</t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</si>
  <si>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</si>
  <si>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</si>
  <si>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</si>
  <si>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</si>
  <si>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</si>
  <si>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</si>
  <si>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</si>
  <si>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</si>
  <si>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</si>
  <si>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</si>
  <si>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</si>
  <si>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</si>
  <si>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</si>
  <si>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タカハシ</t>
  </si>
  <si>
    <t>カナ</t>
  </si>
  <si>
    <t>八千代市立勝田台南小学校</t>
  </si>
  <si>
    <t>高橋</t>
  </si>
  <si>
    <t>香奈</t>
  </si>
  <si>
    <t>イシダ</t>
  </si>
  <si>
    <t>マオナ</t>
  </si>
  <si>
    <t>八千代市立大和田小学校</t>
  </si>
  <si>
    <t>石田</t>
  </si>
  <si>
    <t>茉央奈</t>
  </si>
  <si>
    <t>フルカワ</t>
  </si>
  <si>
    <t>アキ</t>
  </si>
  <si>
    <t>古川</t>
  </si>
  <si>
    <t>あき</t>
  </si>
  <si>
    <t>ハヤシ</t>
  </si>
  <si>
    <t>サラサ</t>
  </si>
  <si>
    <t>八千代市立八千代台西小学校</t>
  </si>
  <si>
    <t>林</t>
  </si>
  <si>
    <t>更紗</t>
  </si>
  <si>
    <t>キャプテン</t>
  </si>
  <si>
    <t>ハヤカワ</t>
  </si>
  <si>
    <t>リン</t>
  </si>
  <si>
    <t>八千代市立南高津小学校</t>
  </si>
  <si>
    <t>早川</t>
  </si>
  <si>
    <t>凜</t>
  </si>
  <si>
    <t>コマツ</t>
  </si>
  <si>
    <t>モモカ</t>
  </si>
  <si>
    <t>小松</t>
  </si>
  <si>
    <t>もも花</t>
  </si>
  <si>
    <t>カユウ</t>
  </si>
  <si>
    <t>八千代市立高津小学校</t>
  </si>
  <si>
    <t>香優</t>
  </si>
  <si>
    <t>クロキ</t>
  </si>
  <si>
    <t>ミユリ</t>
  </si>
  <si>
    <t>黒木</t>
  </si>
  <si>
    <t>美優莉</t>
  </si>
  <si>
    <t>ユイナ</t>
  </si>
  <si>
    <t>唯衣奈</t>
  </si>
  <si>
    <t>オノ</t>
  </si>
  <si>
    <t>ミツキ</t>
  </si>
  <si>
    <t>小野</t>
  </si>
  <si>
    <t>美月</t>
  </si>
  <si>
    <t>アイカワ</t>
  </si>
  <si>
    <t>セイナ</t>
  </si>
  <si>
    <t>相川</t>
  </si>
  <si>
    <t>星絆</t>
  </si>
  <si>
    <t>ヤナギ</t>
  </si>
  <si>
    <t>ココロ</t>
  </si>
  <si>
    <t>柳</t>
  </si>
  <si>
    <t>こころ</t>
  </si>
  <si>
    <r>
      <t>チーム紹介コメント</t>
    </r>
    <r>
      <rPr>
        <sz val="11"/>
        <color indexed="8"/>
        <rFont val="Calibri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</rPr>
      <t>)</t>
    </r>
  </si>
  <si>
    <t>コメント文字数</t>
  </si>
  <si>
    <t>平成最後の新人戦準優勝はチーム始まって以来の快挙！多くの人の応援に心から感謝！令和最初の県大会は、自分たちの力で目の前の一戦一戦に全力を尽くし、流した汗と涙を忘れず勝利をつかめ！！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</si>
  <si>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</si>
  <si>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</si>
  <si>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</si>
  <si>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</si>
  <si>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監督</t>
    </r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</si>
  <si>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</si>
  <si>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</si>
  <si>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</rPr>
      <t>No.</t>
    </r>
  </si>
  <si>
    <r>
      <rPr>
        <sz val="11"/>
        <color indexed="8"/>
        <rFont val="ＭＳ Ｐゴシック"/>
        <charset val="128"/>
      </rPr>
      <t>コーチ</t>
    </r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</si>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</sst>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_);[Red]\(#,##0\)"/>
    <numFmt numFmtId="181" formatCode="0_ &quot;冊&quot;"/>
  </numFmts>
  <fonts count="54">
    <font>
      <sz val="11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0"/>
      <color indexed="8"/>
      <name val="Calibri"/>
    </font>
    <font>
      <sz val="10"/>
      <color indexed="8"/>
      <name val="ＭＳ Ｐゴシック"/>
      <charset val="128"/>
    </font>
    <font>
      <sz val="11"/>
      <color indexed="8"/>
      <name val="Calibri"/>
    </font>
    <font>
      <sz val="11"/>
      <color indexed="8"/>
      <name val="ＭＳ Ｐゴシック"/>
      <charset val="128"/>
    </font>
    <font>
      <sz val="11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20"/>
      <color indexed="8"/>
      <name val="ＭＳ Ｐゴシック"/>
      <charset val="128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charset val="128"/>
    </font>
    <font>
      <sz val="22"/>
      <color indexed="8"/>
      <name val="Calibri"/>
    </font>
    <font>
      <sz val="11"/>
      <name val="ＭＳ Ｐゴシック"/>
      <charset val="128"/>
    </font>
    <font>
      <sz val="16"/>
      <color indexed="8"/>
      <name val="Calibri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24"/>
      <color indexed="8"/>
      <name val="ＭＳ Ｐゴシック"/>
      <charset val="128"/>
    </font>
    <font>
      <sz val="24"/>
      <color indexed="8"/>
      <name val="Calibri"/>
    </font>
    <font>
      <sz val="12"/>
      <color indexed="8"/>
      <name val="Calibri"/>
    </font>
    <font>
      <sz val="16"/>
      <color indexed="8"/>
      <name val="ＭＳ Ｐゴシック"/>
      <charset val="128"/>
    </font>
    <font>
      <sz val="14"/>
      <color indexed="8"/>
      <name val="Century"/>
    </font>
    <font>
      <sz val="12"/>
      <color indexed="8"/>
      <name val="Century"/>
    </font>
    <font>
      <sz val="10"/>
      <color indexed="8"/>
      <name val="ＪＳＰ明朝"/>
      <charset val="128"/>
    </font>
    <font>
      <sz val="11"/>
      <color indexed="8"/>
      <name val="Century"/>
    </font>
    <font>
      <sz val="10"/>
      <color indexed="8"/>
      <name val="Century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Calibri"/>
    </font>
    <font>
      <sz val="16"/>
      <color indexed="8"/>
      <name val="Calibri"/>
    </font>
    <font>
      <sz val="10"/>
      <color indexed="8"/>
      <name val="ＪＳＰ明朝"/>
      <charset val="128"/>
    </font>
    <font>
      <sz val="8"/>
      <color indexed="8"/>
      <name val="Calibri"/>
    </font>
    <font>
      <sz val="8"/>
      <color indexed="8"/>
      <name val="ＭＳ Ｐゴシック"/>
      <charset val="128"/>
    </font>
    <font>
      <sz val="9"/>
      <color indexed="8"/>
      <name val="Calibri"/>
    </font>
    <font>
      <sz val="12"/>
      <color indexed="8"/>
      <name val="Calibri"/>
    </font>
    <font>
      <sz val="16"/>
      <color indexed="8"/>
      <name val="ＭＳ ゴシック"/>
      <charset val="128"/>
    </font>
    <font>
      <sz val="16"/>
      <color indexed="8"/>
      <name val="ＭＳ Ｐゴシック"/>
      <charset val="128"/>
    </font>
    <font>
      <sz val="11"/>
      <color indexed="8"/>
      <name val="ＭＳ ゴシック"/>
      <charset val="128"/>
    </font>
    <font>
      <sz val="10"/>
      <color indexed="8"/>
      <name val="Calibri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>
      <alignment vertical="center"/>
    </xf>
  </cellStyleXfs>
  <cellXfs count="473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20" fillId="0" borderId="1" xfId="0" applyNumberFormat="1" applyFont="1" applyFill="1" applyBorder="1" applyAlignment="1" applyProtection="1">
      <alignment vertical="center"/>
    </xf>
    <xf numFmtId="0" fontId="20" fillId="0" borderId="2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vertical="center"/>
    </xf>
    <xf numFmtId="0" fontId="23" fillId="0" borderId="3" xfId="0" applyNumberFormat="1" applyFont="1" applyFill="1" applyBorder="1" applyAlignment="1" applyProtection="1">
      <alignment vertical="center"/>
    </xf>
    <xf numFmtId="0" fontId="23" fillId="0" borderId="4" xfId="0" applyNumberFormat="1" applyFont="1" applyFill="1" applyBorder="1" applyAlignment="1" applyProtection="1">
      <alignment vertical="center"/>
    </xf>
    <xf numFmtId="0" fontId="21" fillId="0" borderId="1" xfId="0" applyNumberFormat="1" applyFont="1" applyFill="1" applyBorder="1" applyAlignment="1" applyProtection="1">
      <alignment vertical="center"/>
    </xf>
    <xf numFmtId="180" fontId="23" fillId="0" borderId="1" xfId="0" applyNumberFormat="1" applyFont="1" applyFill="1" applyBorder="1" applyAlignment="1" applyProtection="1">
      <alignment vertical="center"/>
    </xf>
    <xf numFmtId="0" fontId="23" fillId="0" borderId="4" xfId="0" applyNumberFormat="1" applyFont="1" applyFill="1" applyBorder="1" applyAlignment="1" applyProtection="1">
      <alignment horizontal="left" vertical="center"/>
    </xf>
    <xf numFmtId="0" fontId="23" fillId="0" borderId="5" xfId="0" applyNumberFormat="1" applyFont="1" applyFill="1" applyBorder="1" applyAlignment="1" applyProtection="1">
      <alignment horizontal="left" vertical="center"/>
    </xf>
    <xf numFmtId="0" fontId="23" fillId="0" borderId="6" xfId="0" applyNumberFormat="1" applyFont="1" applyFill="1" applyBorder="1" applyAlignment="1" applyProtection="1">
      <alignment horizontal="left" vertical="center"/>
    </xf>
    <xf numFmtId="0" fontId="24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19" fillId="0" borderId="0" xfId="1" applyNumberFormat="1" applyFont="1" applyFill="1" applyBorder="1" applyAlignment="1" applyProtection="1">
      <alignment vertical="center" shrinkToFit="1"/>
    </xf>
    <xf numFmtId="0" fontId="19" fillId="3" borderId="7" xfId="1" applyNumberFormat="1" applyFont="1" applyFill="1" applyBorder="1" applyAlignment="1" applyProtection="1">
      <alignment vertical="center" shrinkToFit="1"/>
    </xf>
    <xf numFmtId="0" fontId="19" fillId="3" borderId="8" xfId="1" applyNumberFormat="1" applyFont="1" applyFill="1" applyBorder="1" applyAlignment="1" applyProtection="1">
      <alignment vertical="center" shrinkToFit="1"/>
    </xf>
    <xf numFmtId="0" fontId="19" fillId="3" borderId="9" xfId="1" applyNumberFormat="1" applyFont="1" applyFill="1" applyBorder="1" applyAlignment="1" applyProtection="1">
      <alignment vertical="center" shrinkToFit="1"/>
    </xf>
    <xf numFmtId="2" fontId="19" fillId="0" borderId="0" xfId="1" applyNumberFormat="1" applyFont="1" applyFill="1" applyBorder="1" applyAlignment="1" applyProtection="1">
      <alignment vertical="center" shrinkToFit="1"/>
    </xf>
    <xf numFmtId="2" fontId="19" fillId="0" borderId="10" xfId="1" applyNumberFormat="1" applyFont="1" applyFill="1" applyBorder="1" applyAlignment="1" applyProtection="1">
      <alignment vertical="center" shrinkToFit="1"/>
    </xf>
    <xf numFmtId="0" fontId="19" fillId="0" borderId="11" xfId="1" applyNumberFormat="1" applyFont="1" applyFill="1" applyBorder="1" applyAlignment="1" applyProtection="1">
      <alignment vertical="center" shrinkToFit="1"/>
    </xf>
    <xf numFmtId="14" fontId="19" fillId="0" borderId="12" xfId="1" applyNumberFormat="1" applyFont="1" applyFill="1" applyBorder="1" applyAlignment="1" applyProtection="1">
      <alignment vertical="center" shrinkToFit="1"/>
    </xf>
    <xf numFmtId="14" fontId="19" fillId="0" borderId="0" xfId="1" applyNumberFormat="1" applyFont="1" applyFill="1" applyBorder="1" applyAlignment="1" applyProtection="1">
      <alignment vertical="center" shrinkToFit="1"/>
    </xf>
    <xf numFmtId="0" fontId="19" fillId="0" borderId="13" xfId="1" applyNumberFormat="1" applyFont="1" applyFill="1" applyBorder="1" applyAlignment="1" applyProtection="1">
      <alignment vertical="center" shrinkToFit="1"/>
    </xf>
    <xf numFmtId="0" fontId="19" fillId="0" borderId="14" xfId="1" applyNumberFormat="1" applyFont="1" applyFill="1" applyBorder="1" applyAlignment="1" applyProtection="1">
      <alignment vertical="center" shrinkToFit="1"/>
    </xf>
    <xf numFmtId="0" fontId="19" fillId="0" borderId="15" xfId="1" applyNumberFormat="1" applyFont="1" applyFill="1" applyBorder="1" applyAlignment="1" applyProtection="1">
      <alignment vertical="center" shrinkToFit="1"/>
    </xf>
    <xf numFmtId="0" fontId="19" fillId="0" borderId="10" xfId="1" applyNumberFormat="1" applyFont="1" applyFill="1" applyBorder="1" applyAlignment="1" applyProtection="1">
      <alignment vertical="center" shrinkToFit="1"/>
    </xf>
    <xf numFmtId="0" fontId="19" fillId="0" borderId="12" xfId="1" applyNumberFormat="1" applyFont="1" applyFill="1" applyBorder="1" applyAlignment="1" applyProtection="1">
      <alignment vertical="center" shrinkToFit="1"/>
    </xf>
    <xf numFmtId="0" fontId="19" fillId="0" borderId="16" xfId="1" applyNumberFormat="1" applyFont="1" applyFill="1" applyBorder="1" applyAlignment="1" applyProtection="1">
      <alignment vertical="center" shrinkToFit="1"/>
    </xf>
    <xf numFmtId="0" fontId="19" fillId="0" borderId="17" xfId="1" applyNumberFormat="1" applyFont="1" applyFill="1" applyBorder="1" applyAlignment="1" applyProtection="1">
      <alignment vertical="center" shrinkToFit="1"/>
    </xf>
    <xf numFmtId="0" fontId="19" fillId="0" borderId="18" xfId="1" applyNumberFormat="1" applyFont="1" applyFill="1" applyBorder="1" applyAlignment="1" applyProtection="1">
      <alignment vertical="center" shrinkToFit="1"/>
    </xf>
    <xf numFmtId="0" fontId="19" fillId="3" borderId="19" xfId="1" applyNumberFormat="1" applyFont="1" applyFill="1" applyBorder="1" applyAlignment="1" applyProtection="1">
      <alignment vertical="center" shrinkToFit="1"/>
    </xf>
    <xf numFmtId="0" fontId="19" fillId="3" borderId="20" xfId="1" applyNumberFormat="1" applyFont="1" applyFill="1" applyBorder="1" applyAlignment="1" applyProtection="1">
      <alignment vertical="center" shrinkToFi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Fill="1" applyBorder="1" applyAlignment="1" applyProtection="1">
      <alignment vertical="center"/>
      <protection locked="0"/>
    </xf>
    <xf numFmtId="0" fontId="20" fillId="0" borderId="2" xfId="0" applyNumberFormat="1" applyFont="1" applyFill="1" applyBorder="1" applyAlignment="1" applyProtection="1">
      <alignment vertical="center"/>
      <protection locked="0"/>
    </xf>
    <xf numFmtId="0" fontId="20" fillId="0" borderId="21" xfId="0" applyNumberFormat="1" applyFont="1" applyFill="1" applyBorder="1" applyAlignment="1" applyProtection="1">
      <alignment vertical="center"/>
      <protection locked="0"/>
    </xf>
    <xf numFmtId="0" fontId="20" fillId="0" borderId="22" xfId="0" applyNumberFormat="1" applyFont="1" applyFill="1" applyBorder="1" applyAlignment="1" applyProtection="1">
      <alignment vertical="center"/>
      <protection locked="0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7" fillId="4" borderId="23" xfId="0" applyNumberFormat="1" applyFont="1" applyFill="1" applyBorder="1" applyAlignment="1" applyProtection="1">
      <alignment vertical="center"/>
    </xf>
    <xf numFmtId="0" fontId="0" fillId="4" borderId="24" xfId="0" applyNumberFormat="1" applyFont="1" applyFill="1" applyBorder="1" applyAlignment="1" applyProtection="1">
      <alignment vertical="center"/>
    </xf>
    <xf numFmtId="0" fontId="0" fillId="4" borderId="21" xfId="0" applyNumberFormat="1" applyFont="1" applyFill="1" applyBorder="1" applyAlignment="1" applyProtection="1">
      <alignment vertical="center"/>
    </xf>
    <xf numFmtId="0" fontId="7" fillId="4" borderId="25" xfId="0" applyNumberFormat="1" applyFont="1" applyFill="1" applyBorder="1" applyAlignment="1" applyProtection="1">
      <alignment vertical="center"/>
    </xf>
    <xf numFmtId="0" fontId="23" fillId="0" borderId="21" xfId="0" applyNumberFormat="1" applyFont="1" applyFill="1" applyBorder="1" applyAlignment="1" applyProtection="1">
      <alignment horizontal="left" vertical="center"/>
    </xf>
    <xf numFmtId="0" fontId="19" fillId="3" borderId="26" xfId="1" applyNumberFormat="1" applyFont="1" applyFill="1" applyBorder="1" applyAlignment="1" applyProtection="1">
      <alignment vertical="center" shrinkToFit="1"/>
    </xf>
    <xf numFmtId="0" fontId="19" fillId="5" borderId="14" xfId="1" applyNumberFormat="1" applyFont="1" applyFill="1" applyBorder="1" applyAlignment="1" applyProtection="1">
      <alignment vertical="center" shrinkToFit="1"/>
    </xf>
    <xf numFmtId="0" fontId="19" fillId="5" borderId="13" xfId="1" applyNumberFormat="1" applyFont="1" applyFill="1" applyBorder="1" applyAlignment="1" applyProtection="1">
      <alignment vertical="center" shrinkToFit="1"/>
    </xf>
    <xf numFmtId="180" fontId="40" fillId="0" borderId="1" xfId="0" applyNumberFormat="1" applyFont="1" applyFill="1" applyBorder="1" applyAlignment="1" applyProtection="1">
      <alignment vertical="center"/>
    </xf>
    <xf numFmtId="0" fontId="40" fillId="0" borderId="4" xfId="0" applyNumberFormat="1" applyFont="1" applyFill="1" applyBorder="1" applyAlignment="1" applyProtection="1">
      <alignment horizontal="left" vertical="center"/>
    </xf>
    <xf numFmtId="0" fontId="40" fillId="0" borderId="6" xfId="0" applyNumberFormat="1" applyFont="1" applyFill="1" applyBorder="1" applyAlignment="1" applyProtection="1">
      <alignment horizontal="left" vertical="center"/>
    </xf>
    <xf numFmtId="0" fontId="40" fillId="4" borderId="4" xfId="0" applyNumberFormat="1" applyFont="1" applyFill="1" applyBorder="1" applyAlignment="1" applyProtection="1">
      <alignment vertical="center"/>
    </xf>
    <xf numFmtId="0" fontId="41" fillId="4" borderId="1" xfId="0" applyNumberFormat="1" applyFont="1" applyFill="1" applyBorder="1" applyAlignment="1" applyProtection="1">
      <alignment vertical="center"/>
    </xf>
    <xf numFmtId="180" fontId="40" fillId="4" borderId="1" xfId="0" applyNumberFormat="1" applyFont="1" applyFill="1" applyBorder="1" applyAlignment="1" applyProtection="1">
      <alignment vertical="center"/>
    </xf>
    <xf numFmtId="0" fontId="42" fillId="4" borderId="9" xfId="0" applyNumberFormat="1" applyFont="1" applyFill="1" applyBorder="1" applyAlignment="1" applyProtection="1">
      <alignment vertical="center"/>
    </xf>
    <xf numFmtId="0" fontId="42" fillId="4" borderId="15" xfId="0" applyNumberFormat="1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vertical="center"/>
    </xf>
    <xf numFmtId="0" fontId="40" fillId="0" borderId="2" xfId="0" applyNumberFormat="1" applyFont="1" applyFill="1" applyBorder="1" applyAlignment="1" applyProtection="1">
      <alignment horizontal="left" vertical="center"/>
    </xf>
    <xf numFmtId="0" fontId="40" fillId="4" borderId="4" xfId="0" applyNumberFormat="1" applyFont="1" applyFill="1" applyBorder="1" applyAlignment="1" applyProtection="1">
      <alignment horizontal="left" vertical="center"/>
    </xf>
    <xf numFmtId="0" fontId="40" fillId="4" borderId="2" xfId="0" applyNumberFormat="1" applyFont="1" applyFill="1" applyBorder="1" applyAlignment="1" applyProtection="1">
      <alignment horizontal="left" vertical="center"/>
    </xf>
    <xf numFmtId="0" fontId="40" fillId="4" borderId="6" xfId="0" applyNumberFormat="1" applyFont="1" applyFill="1" applyBorder="1" applyAlignment="1" applyProtection="1">
      <alignment horizontal="left" vertical="center"/>
    </xf>
    <xf numFmtId="0" fontId="6" fillId="4" borderId="4" xfId="0" applyNumberFormat="1" applyFont="1" applyFill="1" applyBorder="1" applyAlignment="1" applyProtection="1">
      <alignment vertical="center"/>
    </xf>
    <xf numFmtId="0" fontId="6" fillId="4" borderId="1" xfId="0" applyNumberFormat="1" applyFont="1" applyFill="1" applyBorder="1" applyAlignment="1" applyProtection="1">
      <alignment vertical="center"/>
    </xf>
    <xf numFmtId="0" fontId="42" fillId="4" borderId="5" xfId="0" applyNumberFormat="1" applyFont="1" applyFill="1" applyBorder="1" applyAlignment="1" applyProtection="1">
      <alignment vertical="center"/>
    </xf>
    <xf numFmtId="0" fontId="6" fillId="4" borderId="17" xfId="0" applyNumberFormat="1" applyFont="1" applyFill="1" applyBorder="1" applyAlignment="1" applyProtection="1">
      <alignment vertical="center"/>
    </xf>
    <xf numFmtId="0" fontId="6" fillId="4" borderId="0" xfId="0" applyNumberFormat="1" applyFont="1" applyFill="1" applyBorder="1" applyAlignment="1" applyProtection="1">
      <alignment vertical="center"/>
    </xf>
    <xf numFmtId="0" fontId="42" fillId="4" borderId="23" xfId="0" applyNumberFormat="1" applyFont="1" applyFill="1" applyBorder="1" applyAlignment="1" applyProtection="1">
      <alignment vertical="center"/>
    </xf>
    <xf numFmtId="0" fontId="28" fillId="0" borderId="0" xfId="0" applyNumberFormat="1" applyFont="1" applyFill="1" applyBorder="1" applyAlignment="1" applyProtection="1">
      <alignment horizontal="left" vertical="center"/>
    </xf>
    <xf numFmtId="0" fontId="29" fillId="0" borderId="0" xfId="0" applyNumberFormat="1" applyFont="1" applyFill="1" applyBorder="1" applyAlignment="1" applyProtection="1">
      <alignment horizontal="left" vertical="center"/>
    </xf>
    <xf numFmtId="0" fontId="42" fillId="3" borderId="87" xfId="0" applyNumberFormat="1" applyFont="1" applyFill="1" applyBorder="1" applyAlignment="1" applyProtection="1">
      <alignment horizontal="center" vertical="center" wrapText="1"/>
    </xf>
    <xf numFmtId="0" fontId="42" fillId="3" borderId="67" xfId="0" applyNumberFormat="1" applyFont="1" applyFill="1" applyBorder="1" applyAlignment="1" applyProtection="1">
      <alignment horizontal="center" vertical="center" wrapText="1"/>
    </xf>
    <xf numFmtId="0" fontId="49" fillId="0" borderId="82" xfId="0" applyNumberFormat="1" applyFont="1" applyFill="1" applyBorder="1" applyAlignment="1" applyProtection="1">
      <alignment horizontal="center" vertical="center"/>
      <protection locked="0"/>
    </xf>
    <xf numFmtId="0" fontId="43" fillId="0" borderId="68" xfId="0" applyNumberFormat="1" applyFont="1" applyFill="1" applyBorder="1" applyAlignment="1" applyProtection="1">
      <alignment horizontal="center" vertical="center"/>
      <protection locked="0"/>
    </xf>
    <xf numFmtId="0" fontId="52" fillId="0" borderId="67" xfId="0" applyNumberFormat="1" applyFont="1" applyFill="1" applyBorder="1" applyAlignment="1" applyProtection="1">
      <alignment horizontal="center" vertical="center"/>
      <protection locked="0"/>
    </xf>
    <xf numFmtId="0" fontId="4" fillId="3" borderId="64" xfId="0" applyNumberFormat="1" applyFont="1" applyFill="1" applyBorder="1" applyAlignment="1" applyProtection="1">
      <alignment horizontal="center" vertical="center"/>
    </xf>
    <xf numFmtId="0" fontId="52" fillId="3" borderId="28" xfId="0" applyNumberFormat="1" applyFont="1" applyFill="1" applyBorder="1" applyAlignment="1" applyProtection="1">
      <alignment horizontal="center" vertical="center"/>
    </xf>
    <xf numFmtId="0" fontId="42" fillId="3" borderId="28" xfId="0" applyNumberFormat="1" applyFont="1" applyFill="1" applyBorder="1" applyAlignment="1" applyProtection="1">
      <alignment horizontal="center" vertical="center"/>
    </xf>
    <xf numFmtId="0" fontId="42" fillId="3" borderId="81" xfId="0" applyNumberFormat="1" applyFont="1" applyFill="1" applyBorder="1" applyAlignment="1" applyProtection="1">
      <alignment horizontal="center" vertical="center"/>
    </xf>
    <xf numFmtId="0" fontId="6" fillId="3" borderId="64" xfId="0" applyNumberFormat="1" applyFont="1" applyFill="1" applyBorder="1" applyAlignment="1" applyProtection="1">
      <alignment horizontal="center" vertical="center"/>
    </xf>
    <xf numFmtId="0" fontId="6" fillId="3" borderId="28" xfId="0" applyNumberFormat="1" applyFont="1" applyFill="1" applyBorder="1" applyAlignment="1" applyProtection="1">
      <alignment horizontal="center" vertical="center"/>
    </xf>
    <xf numFmtId="0" fontId="6" fillId="3" borderId="8" xfId="0" applyNumberFormat="1" applyFont="1" applyFill="1" applyBorder="1" applyAlignment="1" applyProtection="1">
      <alignment horizontal="center" vertical="center"/>
    </xf>
    <xf numFmtId="0" fontId="6" fillId="3" borderId="55" xfId="0" applyNumberFormat="1" applyFont="1" applyFill="1" applyBorder="1" applyAlignment="1" applyProtection="1">
      <alignment horizontal="center" vertical="center"/>
    </xf>
    <xf numFmtId="0" fontId="42" fillId="3" borderId="41" xfId="0" applyNumberFormat="1" applyFont="1" applyFill="1" applyBorder="1" applyAlignment="1" applyProtection="1">
      <alignment horizontal="center" vertical="center"/>
    </xf>
    <xf numFmtId="0" fontId="50" fillId="0" borderId="40" xfId="0" applyNumberFormat="1" applyFont="1" applyFill="1" applyBorder="1" applyAlignment="1" applyProtection="1">
      <alignment horizontal="center" vertical="center"/>
      <protection locked="0"/>
    </xf>
    <xf numFmtId="0" fontId="43" fillId="0" borderId="6" xfId="0" applyNumberFormat="1" applyFont="1" applyFill="1" applyBorder="1" applyAlignment="1" applyProtection="1">
      <alignment horizontal="center" vertical="center"/>
      <protection locked="0"/>
    </xf>
    <xf numFmtId="0" fontId="52" fillId="0" borderId="41" xfId="0" applyNumberFormat="1" applyFont="1" applyFill="1" applyBorder="1" applyAlignment="1" applyProtection="1">
      <alignment horizontal="center" vertical="center"/>
      <protection locked="0"/>
    </xf>
    <xf numFmtId="0" fontId="4" fillId="7" borderId="40" xfId="0" applyNumberFormat="1" applyFont="1" applyFill="1" applyBorder="1" applyAlignment="1" applyProtection="1">
      <alignment horizontal="center" vertical="center"/>
      <protection locked="0"/>
    </xf>
    <xf numFmtId="0" fontId="52" fillId="7" borderId="6" xfId="0" applyNumberFormat="1" applyFont="1" applyFill="1" applyBorder="1" applyAlignment="1" applyProtection="1">
      <alignment horizontal="center" vertical="center"/>
      <protection locked="0"/>
    </xf>
    <xf numFmtId="0" fontId="42" fillId="7" borderId="6" xfId="0" applyNumberFormat="1" applyFont="1" applyFill="1" applyBorder="1" applyAlignment="1" applyProtection="1">
      <alignment horizontal="center" vertical="center"/>
      <protection locked="0"/>
    </xf>
    <xf numFmtId="0" fontId="42" fillId="7" borderId="41" xfId="0" applyNumberFormat="1" applyFont="1" applyFill="1" applyBorder="1" applyAlignment="1" applyProtection="1">
      <alignment horizontal="center" vertical="center"/>
      <protection locked="0"/>
    </xf>
    <xf numFmtId="0" fontId="6" fillId="0" borderId="69" xfId="0" applyNumberFormat="1" applyFont="1" applyFill="1" applyBorder="1" applyAlignment="1" applyProtection="1">
      <alignment horizontal="center" vertical="center"/>
      <protection locked="0"/>
    </xf>
    <xf numFmtId="0" fontId="6" fillId="0" borderId="70" xfId="0" applyNumberFormat="1" applyFont="1" applyFill="1" applyBorder="1" applyAlignment="1" applyProtection="1">
      <alignment horizontal="center" vertical="center"/>
      <protection locked="0"/>
    </xf>
    <xf numFmtId="0" fontId="6" fillId="7" borderId="14" xfId="0" applyNumberFormat="1" applyFont="1" applyFill="1" applyBorder="1" applyAlignment="1" applyProtection="1">
      <alignment horizontal="center" vertical="center"/>
      <protection locked="0"/>
    </xf>
    <xf numFmtId="0" fontId="6" fillId="7" borderId="69" xfId="0" applyNumberFormat="1" applyFont="1" applyFill="1" applyBorder="1" applyAlignment="1" applyProtection="1">
      <alignment horizontal="center" vertical="center"/>
      <protection locked="0"/>
    </xf>
    <xf numFmtId="0" fontId="6" fillId="3" borderId="74" xfId="0" applyNumberFormat="1" applyFont="1" applyFill="1" applyBorder="1" applyAlignment="1" applyProtection="1">
      <alignment horizontal="center" vertical="center" shrinkToFit="1"/>
    </xf>
    <xf numFmtId="0" fontId="42" fillId="3" borderId="75" xfId="0" applyNumberFormat="1" applyFont="1" applyFill="1" applyBorder="1" applyAlignment="1" applyProtection="1">
      <alignment horizontal="center" vertical="center" shrinkToFit="1"/>
    </xf>
    <xf numFmtId="0" fontId="43" fillId="0" borderId="78" xfId="0" applyNumberFormat="1" applyFont="1" applyFill="1" applyBorder="1" applyAlignment="1" applyProtection="1">
      <alignment horizontal="center" vertical="center"/>
      <protection locked="0"/>
    </xf>
    <xf numFmtId="0" fontId="43" fillId="0" borderId="79" xfId="0" applyNumberFormat="1" applyFont="1" applyFill="1" applyBorder="1" applyAlignment="1" applyProtection="1">
      <alignment horizontal="center" vertical="center"/>
      <protection locked="0"/>
    </xf>
    <xf numFmtId="0" fontId="52" fillId="0" borderId="75" xfId="0" applyNumberFormat="1" applyFont="1" applyFill="1" applyBorder="1" applyAlignment="1" applyProtection="1">
      <alignment horizontal="center" vertical="center"/>
      <protection locked="0"/>
    </xf>
    <xf numFmtId="0" fontId="4" fillId="3" borderId="69" xfId="0" applyNumberFormat="1" applyFont="1" applyFill="1" applyBorder="1" applyAlignment="1" applyProtection="1">
      <alignment horizontal="center" vertical="center" shrinkToFit="1"/>
    </xf>
    <xf numFmtId="0" fontId="52" fillId="3" borderId="70" xfId="0" applyNumberFormat="1" applyFont="1" applyFill="1" applyBorder="1" applyAlignment="1" applyProtection="1">
      <alignment horizontal="center" vertical="center" shrinkToFit="1"/>
    </xf>
    <xf numFmtId="0" fontId="42" fillId="3" borderId="70" xfId="0" applyNumberFormat="1" applyFont="1" applyFill="1" applyBorder="1" applyAlignment="1" applyProtection="1">
      <alignment horizontal="center" vertical="center" shrinkToFit="1"/>
    </xf>
    <xf numFmtId="0" fontId="42" fillId="3" borderId="80" xfId="0" applyNumberFormat="1" applyFont="1" applyFill="1" applyBorder="1" applyAlignment="1" applyProtection="1">
      <alignment horizontal="center" vertical="center" shrinkToFit="1"/>
    </xf>
    <xf numFmtId="0" fontId="6" fillId="3" borderId="14" xfId="0" applyNumberFormat="1" applyFont="1" applyFill="1" applyBorder="1" applyAlignment="1" applyProtection="1">
      <alignment horizontal="center" vertical="center"/>
    </xf>
    <xf numFmtId="0" fontId="6" fillId="3" borderId="69" xfId="0" applyNumberFormat="1" applyFont="1" applyFill="1" applyBorder="1" applyAlignment="1" applyProtection="1">
      <alignment horizontal="center" vertical="center"/>
    </xf>
    <xf numFmtId="0" fontId="6" fillId="3" borderId="76" xfId="0" applyNumberFormat="1" applyFont="1" applyFill="1" applyBorder="1" applyAlignment="1" applyProtection="1">
      <alignment horizontal="center" vertical="center" shrinkToFit="1"/>
    </xf>
    <xf numFmtId="0" fontId="42" fillId="3" borderId="77" xfId="0" applyNumberFormat="1" applyFont="1" applyFill="1" applyBorder="1" applyAlignment="1" applyProtection="1">
      <alignment horizontal="center" vertical="center" shrinkToFit="1"/>
    </xf>
    <xf numFmtId="0" fontId="43" fillId="5" borderId="40" xfId="0" applyNumberFormat="1" applyFont="1" applyFill="1" applyBorder="1" applyAlignment="1" applyProtection="1">
      <alignment horizontal="center" vertical="center"/>
      <protection locked="0"/>
    </xf>
    <xf numFmtId="0" fontId="43" fillId="5" borderId="6" xfId="0" applyNumberFormat="1" applyFont="1" applyFill="1" applyBorder="1" applyAlignment="1" applyProtection="1">
      <alignment horizontal="center" vertical="center"/>
      <protection locked="0"/>
    </xf>
    <xf numFmtId="0" fontId="52" fillId="5" borderId="41" xfId="0" applyNumberFormat="1" applyFont="1" applyFill="1" applyBorder="1" applyAlignment="1" applyProtection="1">
      <alignment horizontal="center" vertical="center"/>
      <protection locked="0"/>
    </xf>
    <xf numFmtId="0" fontId="52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42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46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45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45" fillId="0" borderId="32" xfId="0" applyNumberFormat="1" applyFont="1" applyFill="1" applyBorder="1" applyAlignment="1" applyProtection="1">
      <alignment horizontal="center" vertical="center" shrinkToFit="1"/>
      <protection locked="0"/>
    </xf>
    <xf numFmtId="0" fontId="45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46" fillId="0" borderId="71" xfId="0" applyNumberFormat="1" applyFont="1" applyFill="1" applyBorder="1" applyAlignment="1" applyProtection="1">
      <alignment horizontal="center" vertical="center" wrapText="1" shrinkToFit="1"/>
    </xf>
    <xf numFmtId="0" fontId="45" fillId="0" borderId="72" xfId="0" applyNumberFormat="1" applyFont="1" applyFill="1" applyBorder="1" applyAlignment="1" applyProtection="1">
      <alignment horizontal="center" vertical="center" shrinkToFit="1"/>
    </xf>
    <xf numFmtId="0" fontId="46" fillId="0" borderId="72" xfId="0" applyNumberFormat="1" applyFont="1" applyFill="1" applyBorder="1" applyAlignment="1" applyProtection="1">
      <alignment horizontal="center" vertical="center" wrapText="1" shrinkToFit="1"/>
    </xf>
    <xf numFmtId="0" fontId="45" fillId="0" borderId="73" xfId="0" applyNumberFormat="1" applyFont="1" applyFill="1" applyBorder="1" applyAlignment="1" applyProtection="1">
      <alignment horizontal="center" vertical="center" shrinkToFit="1"/>
    </xf>
    <xf numFmtId="0" fontId="47" fillId="3" borderId="14" xfId="0" applyNumberFormat="1" applyFont="1" applyFill="1" applyBorder="1" applyAlignment="1" applyProtection="1">
      <alignment horizontal="center" vertical="center"/>
    </xf>
    <xf numFmtId="0" fontId="52" fillId="3" borderId="14" xfId="0" applyNumberFormat="1" applyFont="1" applyFill="1" applyBorder="1" applyAlignment="1" applyProtection="1">
      <alignment horizontal="center" vertical="center"/>
    </xf>
    <xf numFmtId="0" fontId="4" fillId="3" borderId="14" xfId="0" applyNumberFormat="1" applyFont="1" applyFill="1" applyBorder="1" applyAlignment="1" applyProtection="1">
      <alignment horizontal="center" vertical="center"/>
    </xf>
    <xf numFmtId="0" fontId="42" fillId="3" borderId="14" xfId="0" applyNumberFormat="1" applyFont="1" applyFill="1" applyBorder="1" applyAlignment="1" applyProtection="1">
      <alignment horizontal="center" vertical="center"/>
    </xf>
    <xf numFmtId="0" fontId="6" fillId="3" borderId="70" xfId="0" applyNumberFormat="1" applyFont="1" applyFill="1" applyBorder="1" applyAlignment="1" applyProtection="1">
      <alignment horizontal="center" vertical="center"/>
    </xf>
    <xf numFmtId="0" fontId="6" fillId="3" borderId="32" xfId="0" applyNumberFormat="1" applyFont="1" applyFill="1" applyBorder="1" applyAlignment="1" applyProtection="1">
      <alignment horizontal="center" vertical="center"/>
    </xf>
    <xf numFmtId="0" fontId="51" fillId="0" borderId="34" xfId="0" applyNumberFormat="1" applyFont="1" applyFill="1" applyBorder="1" applyAlignment="1" applyProtection="1">
      <alignment horizontal="center" vertical="center"/>
      <protection locked="0"/>
    </xf>
    <xf numFmtId="0" fontId="42" fillId="0" borderId="35" xfId="0" applyNumberFormat="1" applyFont="1" applyFill="1" applyBorder="1" applyAlignment="1" applyProtection="1">
      <alignment horizontal="center" vertical="center"/>
      <protection locked="0"/>
    </xf>
    <xf numFmtId="0" fontId="51" fillId="0" borderId="35" xfId="0" applyNumberFormat="1" applyFont="1" applyFill="1" applyBorder="1" applyAlignment="1" applyProtection="1">
      <alignment horizontal="center" vertical="center"/>
      <protection locked="0"/>
    </xf>
    <xf numFmtId="0" fontId="42" fillId="0" borderId="36" xfId="0" applyNumberFormat="1" applyFont="1" applyFill="1" applyBorder="1" applyAlignment="1" applyProtection="1">
      <alignment horizontal="center" vertical="center"/>
      <protection locked="0"/>
    </xf>
    <xf numFmtId="0" fontId="40" fillId="0" borderId="4" xfId="0" applyNumberFormat="1" applyFont="1" applyFill="1" applyBorder="1" applyAlignment="1" applyProtection="1">
      <alignment horizontal="center" vertical="center"/>
    </xf>
    <xf numFmtId="0" fontId="40" fillId="0" borderId="1" xfId="0" applyNumberFormat="1" applyFont="1" applyFill="1" applyBorder="1" applyAlignment="1" applyProtection="1">
      <alignment horizontal="center" vertical="center"/>
    </xf>
    <xf numFmtId="49" fontId="40" fillId="0" borderId="1" xfId="0" applyNumberFormat="1" applyFont="1" applyFill="1" applyBorder="1" applyAlignment="1" applyProtection="1">
      <alignment horizontal="right" vertical="center"/>
      <protection locked="0"/>
    </xf>
    <xf numFmtId="49" fontId="40" fillId="0" borderId="1" xfId="0" applyNumberFormat="1" applyFont="1" applyFill="1" applyBorder="1" applyAlignment="1" applyProtection="1">
      <alignment horizontal="left" vertical="center"/>
      <protection locked="0"/>
    </xf>
    <xf numFmtId="49" fontId="40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42" xfId="0" applyNumberFormat="1" applyFont="1" applyFill="1" applyBorder="1" applyAlignment="1" applyProtection="1">
      <alignment horizontal="center" vertical="center"/>
      <protection locked="0"/>
    </xf>
    <xf numFmtId="0" fontId="42" fillId="0" borderId="43" xfId="0" applyNumberFormat="1" applyFont="1" applyFill="1" applyBorder="1" applyAlignment="1" applyProtection="1">
      <alignment horizontal="center" vertical="center"/>
      <protection locked="0"/>
    </xf>
    <xf numFmtId="0" fontId="6" fillId="0" borderId="43" xfId="0" applyNumberFormat="1" applyFont="1" applyFill="1" applyBorder="1" applyAlignment="1" applyProtection="1">
      <alignment horizontal="center" vertical="center"/>
      <protection locked="0"/>
    </xf>
    <xf numFmtId="0" fontId="42" fillId="0" borderId="44" xfId="0" applyNumberFormat="1" applyFont="1" applyFill="1" applyBorder="1" applyAlignment="1" applyProtection="1">
      <alignment horizontal="center" vertical="center"/>
      <protection locked="0"/>
    </xf>
    <xf numFmtId="0" fontId="44" fillId="0" borderId="40" xfId="0" applyNumberFormat="1" applyFont="1" applyFill="1" applyBorder="1" applyAlignment="1" applyProtection="1">
      <alignment horizontal="center" vertical="center"/>
      <protection locked="0"/>
    </xf>
    <xf numFmtId="0" fontId="44" fillId="0" borderId="6" xfId="0" applyNumberFormat="1" applyFont="1" applyFill="1" applyBorder="1" applyAlignment="1" applyProtection="1">
      <alignment horizontal="center" vertical="center"/>
      <protection locked="0"/>
    </xf>
    <xf numFmtId="49" fontId="40" fillId="0" borderId="40" xfId="0" applyNumberFormat="1" applyFont="1" applyFill="1" applyBorder="1" applyAlignment="1" applyProtection="1">
      <alignment horizontal="center" vertical="center"/>
      <protection locked="0"/>
    </xf>
    <xf numFmtId="49" fontId="40" fillId="0" borderId="6" xfId="0" applyNumberFormat="1" applyFont="1" applyFill="1" applyBorder="1" applyAlignment="1" applyProtection="1">
      <alignment horizontal="center" vertical="center"/>
      <protection locked="0"/>
    </xf>
    <xf numFmtId="49" fontId="40" fillId="0" borderId="41" xfId="0" applyNumberFormat="1" applyFont="1" applyFill="1" applyBorder="1" applyAlignment="1" applyProtection="1">
      <alignment horizontal="center" vertical="center"/>
      <protection locked="0"/>
    </xf>
    <xf numFmtId="49" fontId="40" fillId="0" borderId="2" xfId="0" applyNumberFormat="1" applyFont="1" applyFill="1" applyBorder="1" applyAlignment="1" applyProtection="1">
      <alignment horizontal="left" vertical="center"/>
      <protection locked="0"/>
    </xf>
    <xf numFmtId="0" fontId="44" fillId="0" borderId="41" xfId="0" applyNumberFormat="1" applyFont="1" applyFill="1" applyBorder="1" applyAlignment="1" applyProtection="1">
      <alignment horizontal="center" vertical="center"/>
      <protection locked="0"/>
    </xf>
    <xf numFmtId="0" fontId="40" fillId="4" borderId="1" xfId="0" applyNumberFormat="1" applyFont="1" applyFill="1" applyBorder="1" applyAlignment="1" applyProtection="1">
      <alignment horizontal="center" vertical="center"/>
    </xf>
    <xf numFmtId="0" fontId="40" fillId="4" borderId="2" xfId="0" applyNumberFormat="1" applyFont="1" applyFill="1" applyBorder="1" applyAlignment="1" applyProtection="1">
      <alignment horizontal="center" vertical="center"/>
    </xf>
    <xf numFmtId="49" fontId="40" fillId="4" borderId="1" xfId="0" applyNumberFormat="1" applyFont="1" applyFill="1" applyBorder="1" applyAlignment="1" applyProtection="1">
      <alignment horizontal="center" vertical="center"/>
      <protection locked="0"/>
    </xf>
    <xf numFmtId="0" fontId="44" fillId="4" borderId="17" xfId="0" applyNumberFormat="1" applyFont="1" applyFill="1" applyBorder="1" applyAlignment="1" applyProtection="1">
      <alignment horizontal="center" vertical="center"/>
    </xf>
    <xf numFmtId="0" fontId="44" fillId="4" borderId="0" xfId="0" applyNumberFormat="1" applyFont="1" applyFill="1" applyBorder="1" applyAlignment="1" applyProtection="1">
      <alignment horizontal="center" vertical="center"/>
    </xf>
    <xf numFmtId="0" fontId="44" fillId="4" borderId="59" xfId="0" applyNumberFormat="1" applyFont="1" applyFill="1" applyBorder="1" applyAlignment="1" applyProtection="1">
      <alignment horizontal="center" vertical="center"/>
    </xf>
    <xf numFmtId="49" fontId="40" fillId="4" borderId="40" xfId="0" applyNumberFormat="1" applyFont="1" applyFill="1" applyBorder="1" applyAlignment="1" applyProtection="1">
      <alignment horizontal="center" vertical="center"/>
      <protection locked="0"/>
    </xf>
    <xf numFmtId="49" fontId="40" fillId="4" borderId="6" xfId="0" applyNumberFormat="1" applyFont="1" applyFill="1" applyBorder="1" applyAlignment="1" applyProtection="1">
      <alignment horizontal="center" vertical="center"/>
      <protection locked="0"/>
    </xf>
    <xf numFmtId="49" fontId="40" fillId="4" borderId="41" xfId="0" applyNumberFormat="1" applyFont="1" applyFill="1" applyBorder="1" applyAlignment="1" applyProtection="1">
      <alignment horizontal="center" vertical="center"/>
      <protection locked="0"/>
    </xf>
    <xf numFmtId="0" fontId="0" fillId="3" borderId="51" xfId="0" applyNumberFormat="1" applyFont="1" applyFill="1" applyBorder="1" applyAlignment="1" applyProtection="1">
      <alignment horizontal="center" vertical="center"/>
    </xf>
    <xf numFmtId="0" fontId="7" fillId="3" borderId="52" xfId="0" applyNumberFormat="1" applyFont="1" applyFill="1" applyBorder="1" applyAlignment="1" applyProtection="1">
      <alignment horizontal="center" vertical="center"/>
    </xf>
    <xf numFmtId="0" fontId="0" fillId="3" borderId="52" xfId="0" applyNumberFormat="1" applyFont="1" applyFill="1" applyBorder="1" applyAlignment="1" applyProtection="1">
      <alignment horizontal="center" vertical="center"/>
    </xf>
    <xf numFmtId="0" fontId="7" fillId="3" borderId="53" xfId="0" applyNumberFormat="1" applyFont="1" applyFill="1" applyBorder="1" applyAlignment="1" applyProtection="1">
      <alignment horizontal="center" vertical="center"/>
    </xf>
    <xf numFmtId="0" fontId="0" fillId="3" borderId="42" xfId="0" applyNumberFormat="1" applyFont="1" applyFill="1" applyBorder="1" applyAlignment="1" applyProtection="1">
      <alignment horizontal="center" vertical="center"/>
    </xf>
    <xf numFmtId="0" fontId="7" fillId="3" borderId="43" xfId="0" applyNumberFormat="1" applyFont="1" applyFill="1" applyBorder="1" applyAlignment="1" applyProtection="1">
      <alignment horizontal="center" vertical="center"/>
    </xf>
    <xf numFmtId="0" fontId="0" fillId="3" borderId="43" xfId="0" applyNumberFormat="1" applyFont="1" applyFill="1" applyBorder="1" applyAlignment="1" applyProtection="1">
      <alignment horizontal="center" vertical="center"/>
    </xf>
    <xf numFmtId="0" fontId="7" fillId="3" borderId="44" xfId="0" applyNumberFormat="1" applyFont="1" applyFill="1" applyBorder="1" applyAlignment="1" applyProtection="1">
      <alignment horizontal="center" vertical="center"/>
    </xf>
    <xf numFmtId="0" fontId="0" fillId="3" borderId="27" xfId="0" applyNumberFormat="1" applyFont="1" applyFill="1" applyBorder="1" applyAlignment="1" applyProtection="1">
      <alignment horizontal="center" vertical="center"/>
    </xf>
    <xf numFmtId="0" fontId="0" fillId="3" borderId="28" xfId="0" applyNumberFormat="1" applyFont="1" applyFill="1" applyBorder="1" applyAlignment="1" applyProtection="1">
      <alignment horizontal="center" vertical="center"/>
    </xf>
    <xf numFmtId="0" fontId="0" fillId="3" borderId="29" xfId="0" applyNumberFormat="1" applyFont="1" applyFill="1" applyBorder="1" applyAlignment="1" applyProtection="1">
      <alignment horizontal="center" vertical="center"/>
    </xf>
    <xf numFmtId="0" fontId="6" fillId="0" borderId="34" xfId="0" applyNumberFormat="1" applyFont="1" applyFill="1" applyBorder="1" applyAlignment="1" applyProtection="1">
      <alignment horizontal="center" vertical="center"/>
      <protection locked="0"/>
    </xf>
    <xf numFmtId="0" fontId="51" fillId="0" borderId="43" xfId="0" applyNumberFormat="1" applyFont="1" applyFill="1" applyBorder="1" applyAlignment="1" applyProtection="1">
      <alignment horizontal="center" vertical="center"/>
      <protection locked="0"/>
    </xf>
    <xf numFmtId="0" fontId="6" fillId="0" borderId="85" xfId="0" applyNumberFormat="1" applyFont="1" applyFill="1" applyBorder="1" applyAlignment="1" applyProtection="1">
      <alignment horizontal="center" vertical="center"/>
      <protection locked="0"/>
    </xf>
    <xf numFmtId="0" fontId="42" fillId="0" borderId="84" xfId="0" applyNumberFormat="1" applyFont="1" applyFill="1" applyBorder="1" applyAlignment="1" applyProtection="1">
      <alignment horizontal="center" vertical="center"/>
      <protection locked="0"/>
    </xf>
    <xf numFmtId="0" fontId="6" fillId="0" borderId="84" xfId="0" applyNumberFormat="1" applyFont="1" applyFill="1" applyBorder="1" applyAlignment="1" applyProtection="1">
      <alignment horizontal="center" vertical="center"/>
      <protection locked="0"/>
    </xf>
    <xf numFmtId="0" fontId="42" fillId="0" borderId="83" xfId="0" applyNumberFormat="1" applyFont="1" applyFill="1" applyBorder="1" applyAlignment="1" applyProtection="1">
      <alignment horizontal="center" vertical="center"/>
      <protection locked="0"/>
    </xf>
    <xf numFmtId="0" fontId="51" fillId="0" borderId="86" xfId="0" applyNumberFormat="1" applyFont="1" applyFill="1" applyBorder="1" applyAlignment="1" applyProtection="1">
      <alignment horizontal="center" vertical="center"/>
      <protection locked="0"/>
    </xf>
    <xf numFmtId="0" fontId="42" fillId="0" borderId="86" xfId="0" applyNumberFormat="1" applyFont="1" applyFill="1" applyBorder="1" applyAlignment="1" applyProtection="1">
      <alignment horizontal="center" vertical="center"/>
      <protection locked="0"/>
    </xf>
    <xf numFmtId="0" fontId="6" fillId="0" borderId="20" xfId="0" applyNumberFormat="1" applyFont="1" applyFill="1" applyBorder="1" applyAlignment="1" applyProtection="1">
      <alignment horizontal="center" vertical="center"/>
      <protection locked="0"/>
    </xf>
    <xf numFmtId="0" fontId="42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6" borderId="34" xfId="0" applyNumberFormat="1" applyFont="1" applyFill="1" applyBorder="1" applyAlignment="1" applyProtection="1">
      <alignment horizontal="center" vertical="center"/>
      <protection locked="0"/>
    </xf>
    <xf numFmtId="0" fontId="7" fillId="6" borderId="35" xfId="0" applyNumberFormat="1" applyFont="1" applyFill="1" applyBorder="1" applyAlignment="1" applyProtection="1">
      <alignment horizontal="center" vertical="center"/>
      <protection locked="0"/>
    </xf>
    <xf numFmtId="0" fontId="7" fillId="6" borderId="36" xfId="0" applyNumberFormat="1" applyFont="1" applyFill="1" applyBorder="1" applyAlignment="1" applyProtection="1">
      <alignment horizontal="center" vertical="center"/>
      <protection locked="0"/>
    </xf>
    <xf numFmtId="0" fontId="7" fillId="6" borderId="42" xfId="0" applyNumberFormat="1" applyFont="1" applyFill="1" applyBorder="1" applyAlignment="1" applyProtection="1">
      <alignment horizontal="center" vertical="center"/>
      <protection locked="0"/>
    </xf>
    <xf numFmtId="0" fontId="7" fillId="6" borderId="43" xfId="0" applyNumberFormat="1" applyFont="1" applyFill="1" applyBorder="1" applyAlignment="1" applyProtection="1">
      <alignment horizontal="center" vertical="center"/>
      <protection locked="0"/>
    </xf>
    <xf numFmtId="0" fontId="7" fillId="6" borderId="44" xfId="0" applyNumberFormat="1" applyFont="1" applyFill="1" applyBorder="1" applyAlignment="1" applyProtection="1">
      <alignment horizontal="center" vertical="center"/>
      <protection locked="0"/>
    </xf>
    <xf numFmtId="0" fontId="7" fillId="6" borderId="37" xfId="0" applyNumberFormat="1" applyFont="1" applyFill="1" applyBorder="1" applyAlignment="1" applyProtection="1">
      <alignment horizontal="center" vertical="center"/>
      <protection locked="0"/>
    </xf>
    <xf numFmtId="0" fontId="7" fillId="6" borderId="38" xfId="0" applyNumberFormat="1" applyFont="1" applyFill="1" applyBorder="1" applyAlignment="1" applyProtection="1">
      <alignment horizontal="center" vertical="center"/>
      <protection locked="0"/>
    </xf>
    <xf numFmtId="0" fontId="7" fillId="6" borderId="39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7" fillId="3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23" fillId="3" borderId="7" xfId="0" applyNumberFormat="1" applyFont="1" applyFill="1" applyBorder="1" applyAlignment="1" applyProtection="1">
      <alignment horizontal="center" vertical="center"/>
    </xf>
    <xf numFmtId="0" fontId="23" fillId="3" borderId="8" xfId="0" applyNumberFormat="1" applyFont="1" applyFill="1" applyBorder="1" applyAlignment="1" applyProtection="1">
      <alignment horizontal="center" vertical="center"/>
    </xf>
    <xf numFmtId="0" fontId="23" fillId="3" borderId="9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49" fontId="0" fillId="0" borderId="48" xfId="0" applyNumberFormat="1" applyFont="1" applyFill="1" applyBorder="1" applyAlignment="1" applyProtection="1">
      <alignment horizontal="left" vertical="top" wrapText="1"/>
      <protection locked="0"/>
    </xf>
    <xf numFmtId="49" fontId="7" fillId="0" borderId="49" xfId="0" applyNumberFormat="1" applyFont="1" applyFill="1" applyBorder="1" applyAlignment="1" applyProtection="1">
      <alignment horizontal="left" vertical="top" wrapText="1"/>
      <protection locked="0"/>
    </xf>
    <xf numFmtId="49" fontId="7" fillId="0" borderId="50" xfId="0" applyNumberFormat="1" applyFont="1" applyFill="1" applyBorder="1" applyAlignment="1" applyProtection="1">
      <alignment horizontal="left" vertical="top" wrapText="1"/>
      <protection locked="0"/>
    </xf>
    <xf numFmtId="0" fontId="27" fillId="5" borderId="10" xfId="0" applyNumberFormat="1" applyFont="1" applyFill="1" applyBorder="1" applyAlignment="1" applyProtection="1">
      <alignment horizontal="center" vertical="center"/>
    </xf>
    <xf numFmtId="0" fontId="27" fillId="5" borderId="11" xfId="0" applyNumberFormat="1" applyFont="1" applyFill="1" applyBorder="1" applyAlignment="1" applyProtection="1">
      <alignment horizontal="center" vertical="center"/>
    </xf>
    <xf numFmtId="0" fontId="27" fillId="5" borderId="12" xfId="0" applyNumberFormat="1" applyFont="1" applyFill="1" applyBorder="1" applyAlignment="1" applyProtection="1">
      <alignment horizontal="center" vertical="center"/>
    </xf>
    <xf numFmtId="0" fontId="0" fillId="3" borderId="54" xfId="0" applyNumberFormat="1" applyFont="1" applyFill="1" applyBorder="1" applyAlignment="1" applyProtection="1">
      <alignment horizontal="center" vertical="center" wrapText="1"/>
    </xf>
    <xf numFmtId="0" fontId="7" fillId="3" borderId="19" xfId="0" applyNumberFormat="1" applyFont="1" applyFill="1" applyBorder="1" applyAlignment="1" applyProtection="1">
      <alignment horizontal="center" vertical="center" wrapText="1"/>
    </xf>
    <xf numFmtId="0" fontId="7" fillId="3" borderId="45" xfId="0" applyNumberFormat="1" applyFont="1" applyFill="1" applyBorder="1" applyAlignment="1" applyProtection="1">
      <alignment horizontal="center" vertical="center"/>
    </xf>
    <xf numFmtId="0" fontId="7" fillId="3" borderId="19" xfId="0" applyNumberFormat="1" applyFont="1" applyFill="1" applyBorder="1" applyAlignment="1" applyProtection="1">
      <alignment horizontal="center" vertical="center"/>
    </xf>
    <xf numFmtId="0" fontId="7" fillId="3" borderId="46" xfId="0" applyNumberFormat="1" applyFont="1" applyFill="1" applyBorder="1" applyAlignment="1" applyProtection="1">
      <alignment horizontal="center" vertical="center"/>
    </xf>
    <xf numFmtId="0" fontId="7" fillId="3" borderId="7" xfId="0" applyNumberFormat="1" applyFont="1" applyFill="1" applyBorder="1" applyAlignment="1" applyProtection="1">
      <alignment horizontal="center" vertical="center"/>
    </xf>
    <xf numFmtId="0" fontId="7" fillId="3" borderId="13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20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42" fillId="0" borderId="32" xfId="0" applyNumberFormat="1" applyFont="1" applyFill="1" applyBorder="1" applyAlignment="1" applyProtection="1">
      <alignment horizontal="center" vertical="center"/>
      <protection locked="0"/>
    </xf>
    <xf numFmtId="0" fontId="42" fillId="0" borderId="4" xfId="0" applyNumberFormat="1" applyFont="1" applyFill="1" applyBorder="1" applyAlignment="1" applyProtection="1">
      <alignment horizontal="center" vertical="center"/>
      <protection locked="0"/>
    </xf>
    <xf numFmtId="0" fontId="42" fillId="0" borderId="40" xfId="0" applyNumberFormat="1" applyFont="1" applyFill="1" applyBorder="1" applyAlignment="1" applyProtection="1">
      <alignment horizontal="center" vertical="center"/>
      <protection locked="0"/>
    </xf>
    <xf numFmtId="0" fontId="42" fillId="0" borderId="33" xfId="0" applyNumberFormat="1" applyFont="1" applyFill="1" applyBorder="1" applyAlignment="1" applyProtection="1">
      <alignment horizontal="center" vertical="center"/>
      <protection locked="0"/>
    </xf>
    <xf numFmtId="0" fontId="7" fillId="6" borderId="32" xfId="0" applyNumberFormat="1" applyFont="1" applyFill="1" applyBorder="1" applyAlignment="1" applyProtection="1">
      <alignment horizontal="center" vertical="center"/>
      <protection locked="0"/>
    </xf>
    <xf numFmtId="0" fontId="7" fillId="6" borderId="20" xfId="0" applyNumberFormat="1" applyFont="1" applyFill="1" applyBorder="1" applyAlignment="1" applyProtection="1">
      <alignment horizontal="center" vertical="center"/>
      <protection locked="0"/>
    </xf>
    <xf numFmtId="0" fontId="7" fillId="6" borderId="33" xfId="0" applyNumberFormat="1" applyFont="1" applyFill="1" applyBorder="1" applyAlignment="1" applyProtection="1">
      <alignment horizontal="center" vertical="center"/>
      <protection locked="0"/>
    </xf>
    <xf numFmtId="0" fontId="42" fillId="0" borderId="66" xfId="0" applyNumberFormat="1" applyFont="1" applyFill="1" applyBorder="1" applyAlignment="1" applyProtection="1">
      <alignment horizontal="center" vertical="center"/>
      <protection locked="0"/>
    </xf>
    <xf numFmtId="0" fontId="42" fillId="0" borderId="15" xfId="0" applyNumberFormat="1" applyFont="1" applyFill="1" applyBorder="1" applyAlignment="1" applyProtection="1">
      <alignment horizontal="center" vertical="center"/>
      <protection locked="0"/>
    </xf>
    <xf numFmtId="0" fontId="42" fillId="4" borderId="15" xfId="0" applyNumberFormat="1" applyFont="1" applyFill="1" applyBorder="1" applyAlignment="1" applyProtection="1">
      <alignment horizontal="center" vertical="center"/>
    </xf>
    <xf numFmtId="0" fontId="20" fillId="0" borderId="4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24" xfId="0" applyNumberFormat="1" applyFont="1" applyFill="1" applyBorder="1" applyAlignment="1" applyProtection="1">
      <alignment horizontal="center" vertical="center"/>
      <protection locked="0"/>
    </xf>
    <xf numFmtId="0" fontId="20" fillId="0" borderId="21" xfId="0" applyNumberFormat="1" applyFont="1" applyFill="1" applyBorder="1" applyAlignment="1" applyProtection="1">
      <alignment horizontal="center" vertical="center"/>
      <protection locked="0"/>
    </xf>
    <xf numFmtId="181" fontId="7" fillId="0" borderId="30" xfId="0" applyNumberFormat="1" applyFont="1" applyFill="1" applyBorder="1" applyAlignment="1" applyProtection="1">
      <alignment horizontal="center" vertical="center"/>
      <protection locked="0"/>
    </xf>
    <xf numFmtId="181" fontId="7" fillId="0" borderId="1" xfId="0" applyNumberFormat="1" applyFont="1" applyFill="1" applyBorder="1" applyAlignment="1" applyProtection="1">
      <alignment horizontal="center" vertical="center"/>
      <protection locked="0"/>
    </xf>
    <xf numFmtId="181" fontId="7" fillId="0" borderId="5" xfId="0" applyNumberFormat="1" applyFont="1" applyFill="1" applyBorder="1" applyAlignment="1" applyProtection="1">
      <alignment horizontal="center" vertical="center"/>
      <protection locked="0"/>
    </xf>
    <xf numFmtId="181" fontId="7" fillId="0" borderId="31" xfId="0" applyNumberFormat="1" applyFont="1" applyFill="1" applyBorder="1" applyAlignment="1" applyProtection="1">
      <alignment horizontal="center" vertical="center"/>
      <protection locked="0"/>
    </xf>
    <xf numFmtId="181" fontId="7" fillId="0" borderId="21" xfId="0" applyNumberFormat="1" applyFont="1" applyFill="1" applyBorder="1" applyAlignment="1" applyProtection="1">
      <alignment horizontal="center" vertical="center"/>
      <protection locked="0"/>
    </xf>
    <xf numFmtId="181" fontId="7" fillId="0" borderId="25" xfId="0" applyNumberFormat="1" applyFont="1" applyFill="1" applyBorder="1" applyAlignment="1" applyProtection="1">
      <alignment horizontal="center" vertical="center"/>
      <protection locked="0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  <protection locked="0"/>
    </xf>
    <xf numFmtId="0" fontId="7" fillId="6" borderId="2" xfId="0" applyNumberFormat="1" applyFont="1" applyFill="1" applyBorder="1" applyAlignment="1" applyProtection="1">
      <alignment horizontal="center" vertical="center"/>
      <protection locked="0"/>
    </xf>
    <xf numFmtId="0" fontId="7" fillId="6" borderId="40" xfId="0" applyNumberFormat="1" applyFont="1" applyFill="1" applyBorder="1" applyAlignment="1" applyProtection="1">
      <alignment horizontal="center" vertical="center"/>
      <protection locked="0"/>
    </xf>
    <xf numFmtId="0" fontId="7" fillId="6" borderId="41" xfId="0" applyNumberFormat="1" applyFont="1" applyFill="1" applyBorder="1" applyAlignment="1" applyProtection="1">
      <alignment horizontal="center" vertical="center"/>
      <protection locked="0"/>
    </xf>
    <xf numFmtId="0" fontId="7" fillId="6" borderId="1" xfId="0" applyNumberFormat="1" applyFont="1" applyFill="1" applyBorder="1" applyAlignment="1" applyProtection="1">
      <alignment horizontal="center" vertical="center"/>
      <protection locked="0"/>
    </xf>
    <xf numFmtId="0" fontId="7" fillId="6" borderId="6" xfId="0" applyNumberFormat="1" applyFont="1" applyFill="1" applyBorder="1" applyAlignment="1" applyProtection="1">
      <alignment horizontal="center" vertical="center"/>
      <protection locked="0"/>
    </xf>
    <xf numFmtId="0" fontId="7" fillId="6" borderId="5" xfId="0" applyNumberFormat="1" applyFont="1" applyFill="1" applyBorder="1" applyAlignment="1" applyProtection="1">
      <alignment horizontal="center" vertical="center"/>
      <protection locked="0"/>
    </xf>
    <xf numFmtId="0" fontId="7" fillId="6" borderId="3" xfId="0" applyNumberFormat="1" applyFont="1" applyFill="1" applyBorder="1" applyAlignment="1" applyProtection="1">
      <alignment horizontal="center" vertical="center"/>
      <protection locked="0"/>
    </xf>
    <xf numFmtId="0" fontId="7" fillId="6" borderId="24" xfId="0" applyNumberFormat="1" applyFont="1" applyFill="1" applyBorder="1" applyAlignment="1" applyProtection="1">
      <alignment horizontal="center" vertical="center"/>
      <protection locked="0"/>
    </xf>
    <xf numFmtId="0" fontId="7" fillId="6" borderId="22" xfId="0" applyNumberFormat="1" applyFont="1" applyFill="1" applyBorder="1" applyAlignment="1" applyProtection="1">
      <alignment horizontal="center" vertical="center"/>
      <protection locked="0"/>
    </xf>
    <xf numFmtId="0" fontId="7" fillId="6" borderId="21" xfId="0" applyNumberFormat="1" applyFont="1" applyFill="1" applyBorder="1" applyAlignment="1" applyProtection="1">
      <alignment horizontal="center" vertical="center"/>
      <protection locked="0"/>
    </xf>
    <xf numFmtId="0" fontId="7" fillId="6" borderId="25" xfId="0" applyNumberFormat="1" applyFont="1" applyFill="1" applyBorder="1" applyAlignment="1" applyProtection="1">
      <alignment horizontal="center" vertical="center"/>
      <protection locked="0"/>
    </xf>
    <xf numFmtId="0" fontId="7" fillId="0" borderId="30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31" xfId="0" applyNumberFormat="1" applyFont="1" applyFill="1" applyBorder="1" applyAlignment="1" applyProtection="1">
      <alignment horizontal="center" vertical="center"/>
      <protection locked="0"/>
    </xf>
    <xf numFmtId="0" fontId="7" fillId="0" borderId="21" xfId="0" applyNumberFormat="1" applyFont="1" applyFill="1" applyBorder="1" applyAlignment="1" applyProtection="1">
      <alignment horizontal="center" vertical="center"/>
      <protection locked="0"/>
    </xf>
    <xf numFmtId="0" fontId="7" fillId="0" borderId="25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7" fillId="3" borderId="47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42" fillId="3" borderId="13" xfId="0" applyNumberFormat="1" applyFont="1" applyFill="1" applyBorder="1" applyAlignment="1" applyProtection="1">
      <alignment horizontal="center" vertical="center"/>
    </xf>
    <xf numFmtId="0" fontId="48" fillId="0" borderId="14" xfId="0" applyNumberFormat="1" applyFont="1" applyFill="1" applyBorder="1" applyAlignment="1" applyProtection="1">
      <alignment horizontal="center" vertical="center"/>
    </xf>
    <xf numFmtId="0" fontId="48" fillId="0" borderId="14" xfId="0" applyNumberFormat="1" applyFont="1" applyFill="1" applyBorder="1" applyAlignment="1" applyProtection="1">
      <alignment horizontal="center" vertical="center"/>
      <protection locked="0"/>
    </xf>
    <xf numFmtId="0" fontId="52" fillId="0" borderId="14" xfId="0" applyNumberFormat="1" applyFont="1" applyFill="1" applyBorder="1" applyAlignment="1" applyProtection="1">
      <alignment horizontal="center" vertical="center"/>
      <protection locked="0"/>
    </xf>
    <xf numFmtId="0" fontId="42" fillId="0" borderId="14" xfId="0" applyNumberFormat="1" applyFont="1" applyFill="1" applyBorder="1" applyAlignment="1" applyProtection="1">
      <alignment horizontal="center" vertical="center"/>
      <protection locked="0"/>
    </xf>
    <xf numFmtId="0" fontId="48" fillId="0" borderId="32" xfId="0" applyNumberFormat="1" applyFont="1" applyFill="1" applyBorder="1" applyAlignment="1" applyProtection="1">
      <alignment horizontal="center" vertical="center"/>
    </xf>
    <xf numFmtId="0" fontId="43" fillId="4" borderId="14" xfId="0" applyNumberFormat="1" applyFont="1" applyFill="1" applyBorder="1" applyAlignment="1" applyProtection="1">
      <alignment horizontal="center" vertical="center"/>
    </xf>
    <xf numFmtId="0" fontId="52" fillId="4" borderId="14" xfId="0" applyNumberFormat="1" applyFont="1" applyFill="1" applyBorder="1" applyAlignment="1" applyProtection="1">
      <alignment horizontal="center" vertical="center"/>
    </xf>
    <xf numFmtId="0" fontId="42" fillId="4" borderId="14" xfId="0" applyNumberFormat="1" applyFont="1" applyFill="1" applyBorder="1" applyAlignment="1" applyProtection="1">
      <alignment horizontal="center" vertical="center"/>
    </xf>
    <xf numFmtId="0" fontId="42" fillId="3" borderId="13" xfId="0" applyNumberFormat="1" applyFont="1" applyFill="1" applyBorder="1" applyAlignment="1" applyProtection="1">
      <alignment horizontal="center" vertical="center" wrapText="1"/>
    </xf>
    <xf numFmtId="0" fontId="43" fillId="5" borderId="14" xfId="0" applyNumberFormat="1" applyFont="1" applyFill="1" applyBorder="1" applyAlignment="1" applyProtection="1">
      <alignment horizontal="center" vertical="center"/>
    </xf>
    <xf numFmtId="0" fontId="52" fillId="5" borderId="14" xfId="0" applyNumberFormat="1" applyFont="1" applyFill="1" applyBorder="1" applyAlignment="1" applyProtection="1">
      <alignment horizontal="center" vertical="center"/>
    </xf>
    <xf numFmtId="0" fontId="42" fillId="5" borderId="14" xfId="0" applyNumberFormat="1" applyFont="1" applyFill="1" applyBorder="1" applyAlignment="1" applyProtection="1">
      <alignment horizontal="center" vertical="center"/>
    </xf>
    <xf numFmtId="0" fontId="42" fillId="0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4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52" fillId="0" borderId="1" xfId="0" applyNumberFormat="1" applyFont="1" applyFill="1" applyBorder="1" applyAlignment="1" applyProtection="1">
      <alignment horizontal="center" vertical="center"/>
      <protection locked="0"/>
    </xf>
    <xf numFmtId="0" fontId="52" fillId="0" borderId="2" xfId="0" applyNumberFormat="1" applyFont="1" applyFill="1" applyBorder="1" applyAlignment="1" applyProtection="1">
      <alignment horizontal="center" vertical="center"/>
      <protection locked="0"/>
    </xf>
    <xf numFmtId="0" fontId="52" fillId="0" borderId="40" xfId="0" applyNumberFormat="1" applyFont="1" applyFill="1" applyBorder="1" applyAlignment="1" applyProtection="1">
      <alignment horizontal="center" vertical="center"/>
      <protection locked="0"/>
    </xf>
    <xf numFmtId="0" fontId="52" fillId="0" borderId="6" xfId="0" applyNumberFormat="1" applyFont="1" applyFill="1" applyBorder="1" applyAlignment="1" applyProtection="1">
      <alignment horizontal="center" vertical="center"/>
      <protection locked="0"/>
    </xf>
    <xf numFmtId="0" fontId="42" fillId="0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6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NumberFormat="1" applyFont="1" applyFill="1" applyBorder="1" applyAlignment="1" applyProtection="1">
      <alignment horizontal="center" vertical="center"/>
      <protection locked="0"/>
    </xf>
    <xf numFmtId="0" fontId="42" fillId="0" borderId="3" xfId="0" applyNumberFormat="1" applyFont="1" applyFill="1" applyBorder="1" applyAlignment="1" applyProtection="1">
      <alignment horizontal="center" vertical="center"/>
      <protection locked="0"/>
    </xf>
    <xf numFmtId="0" fontId="42" fillId="0" borderId="17" xfId="0" applyNumberFormat="1" applyFont="1" applyFill="1" applyBorder="1" applyAlignment="1" applyProtection="1">
      <alignment horizontal="center" vertical="center"/>
      <protection locked="0"/>
    </xf>
    <xf numFmtId="0" fontId="42" fillId="0" borderId="59" xfId="0" applyNumberFormat="1" applyFont="1" applyFill="1" applyBorder="1" applyAlignment="1" applyProtection="1">
      <alignment horizontal="center" vertical="center"/>
      <protection locked="0"/>
    </xf>
    <xf numFmtId="0" fontId="52" fillId="0" borderId="17" xfId="0" applyNumberFormat="1" applyFont="1" applyFill="1" applyBorder="1" applyAlignment="1" applyProtection="1">
      <alignment horizontal="center" vertical="center"/>
      <protection locked="0"/>
    </xf>
    <xf numFmtId="0" fontId="52" fillId="0" borderId="0" xfId="0" applyNumberFormat="1" applyFont="1" applyFill="1" applyBorder="1" applyAlignment="1" applyProtection="1">
      <alignment horizontal="center" vertical="center"/>
      <protection locked="0"/>
    </xf>
    <xf numFmtId="0" fontId="52" fillId="0" borderId="59" xfId="0" applyNumberFormat="1" applyFont="1" applyFill="1" applyBorder="1" applyAlignment="1" applyProtection="1">
      <alignment horizontal="center" vertical="center"/>
      <protection locked="0"/>
    </xf>
    <xf numFmtId="0" fontId="42" fillId="0" borderId="0" xfId="0" applyNumberFormat="1" applyFont="1" applyFill="1" applyBorder="1" applyAlignment="1" applyProtection="1">
      <alignment horizontal="center" vertical="center"/>
      <protection locked="0"/>
    </xf>
    <xf numFmtId="0" fontId="42" fillId="0" borderId="23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3" fillId="0" borderId="6" xfId="0" applyNumberFormat="1" applyFont="1" applyFill="1" applyBorder="1" applyAlignment="1" applyProtection="1">
      <alignment horizontal="right" vertical="center" shrinkToFit="1"/>
    </xf>
    <xf numFmtId="0" fontId="13" fillId="0" borderId="41" xfId="0" applyNumberFormat="1" applyFont="1" applyFill="1" applyBorder="1" applyAlignment="1" applyProtection="1">
      <alignment horizontal="right" vertical="center" shrinkToFit="1"/>
    </xf>
    <xf numFmtId="0" fontId="15" fillId="0" borderId="14" xfId="0" applyNumberFormat="1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20" fillId="0" borderId="41" xfId="0" applyNumberFormat="1" applyFont="1" applyFill="1" applyBorder="1" applyAlignment="1" applyProtection="1">
      <alignment horizontal="center" vertical="center"/>
    </xf>
    <xf numFmtId="0" fontId="20" fillId="0" borderId="14" xfId="0" applyNumberFormat="1" applyFont="1" applyFill="1" applyBorder="1" applyAlignment="1" applyProtection="1">
      <alignment horizontal="center" vertical="center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20" fillId="0" borderId="40" xfId="0" applyNumberFormat="1" applyFont="1" applyFill="1" applyBorder="1" applyAlignment="1" applyProtection="1">
      <alignment horizontal="center" vertical="center" wrapText="1"/>
    </xf>
    <xf numFmtId="0" fontId="20" fillId="0" borderId="6" xfId="0" applyNumberFormat="1" applyFont="1" applyFill="1" applyBorder="1" applyAlignment="1" applyProtection="1">
      <alignment horizontal="center" vertical="center" wrapText="1"/>
    </xf>
    <xf numFmtId="0" fontId="30" fillId="0" borderId="14" xfId="0" applyNumberFormat="1" applyFont="1" applyFill="1" applyBorder="1" applyAlignment="1" applyProtection="1">
      <alignment horizontal="center" vertical="center"/>
    </xf>
    <xf numFmtId="0" fontId="20" fillId="4" borderId="14" xfId="0" applyNumberFormat="1" applyFont="1" applyFill="1" applyBorder="1" applyAlignment="1" applyProtection="1">
      <alignment horizontal="center" vertical="center"/>
    </xf>
    <xf numFmtId="0" fontId="20" fillId="0" borderId="4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/>
    </xf>
    <xf numFmtId="0" fontId="20" fillId="0" borderId="40" xfId="0" applyNumberFormat="1" applyFont="1" applyFill="1" applyBorder="1" applyAlignment="1" applyProtection="1">
      <alignment horizontal="center" vertical="center"/>
    </xf>
    <xf numFmtId="0" fontId="20" fillId="0" borderId="6" xfId="0" applyNumberFormat="1" applyFont="1" applyFill="1" applyBorder="1" applyAlignment="1" applyProtection="1">
      <alignment horizontal="center" vertical="center"/>
    </xf>
    <xf numFmtId="0" fontId="20" fillId="0" borderId="17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16" fillId="0" borderId="56" xfId="0" applyNumberFormat="1" applyFont="1" applyFill="1" applyBorder="1" applyAlignment="1" applyProtection="1">
      <alignment horizontal="center" vertical="center"/>
    </xf>
    <xf numFmtId="0" fontId="16" fillId="0" borderId="57" xfId="0" applyNumberFormat="1" applyFont="1" applyFill="1" applyBorder="1" applyAlignment="1" applyProtection="1">
      <alignment horizontal="center" vertical="center"/>
    </xf>
    <xf numFmtId="0" fontId="23" fillId="0" borderId="57" xfId="0" applyNumberFormat="1" applyFont="1" applyFill="1" applyBorder="1" applyAlignment="1" applyProtection="1">
      <alignment horizontal="center" vertical="center"/>
    </xf>
    <xf numFmtId="0" fontId="23" fillId="0" borderId="58" xfId="0" applyNumberFormat="1" applyFont="1" applyFill="1" applyBorder="1" applyAlignment="1" applyProtection="1">
      <alignment horizontal="center" vertical="center"/>
    </xf>
    <xf numFmtId="0" fontId="23" fillId="0" borderId="56" xfId="0" applyNumberFormat="1" applyFont="1" applyFill="1" applyBorder="1" applyAlignment="1" applyProtection="1">
      <alignment horizontal="left" vertical="center"/>
    </xf>
    <xf numFmtId="0" fontId="23" fillId="0" borderId="57" xfId="0" applyNumberFormat="1" applyFont="1" applyFill="1" applyBorder="1" applyAlignment="1" applyProtection="1">
      <alignment horizontal="left" vertical="center"/>
    </xf>
    <xf numFmtId="0" fontId="23" fillId="0" borderId="58" xfId="0" applyNumberFormat="1" applyFont="1" applyFill="1" applyBorder="1" applyAlignment="1" applyProtection="1">
      <alignment horizontal="left" vertical="center"/>
    </xf>
    <xf numFmtId="0" fontId="38" fillId="0" borderId="40" xfId="0" applyNumberFormat="1" applyFont="1" applyFill="1" applyBorder="1" applyAlignment="1" applyProtection="1">
      <alignment horizontal="center" vertical="center"/>
    </xf>
    <xf numFmtId="0" fontId="38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23" fillId="0" borderId="14" xfId="0" applyNumberFormat="1" applyFont="1" applyFill="1" applyBorder="1" applyAlignment="1" applyProtection="1">
      <alignment horizontal="center" vertical="center"/>
    </xf>
    <xf numFmtId="0" fontId="23" fillId="0" borderId="15" xfId="0" applyNumberFormat="1" applyFont="1" applyFill="1" applyBorder="1" applyAlignment="1" applyProtection="1">
      <alignment horizontal="center" vertical="center"/>
    </xf>
    <xf numFmtId="0" fontId="23" fillId="0" borderId="13" xfId="0" applyNumberFormat="1" applyFont="1" applyFill="1" applyBorder="1" applyAlignment="1" applyProtection="1">
      <alignment horizontal="center" vertical="center"/>
    </xf>
    <xf numFmtId="0" fontId="36" fillId="0" borderId="14" xfId="0" applyNumberFormat="1" applyFont="1" applyFill="1" applyBorder="1" applyAlignment="1" applyProtection="1">
      <alignment horizontal="center" vertical="center"/>
    </xf>
    <xf numFmtId="0" fontId="36" fillId="0" borderId="15" xfId="0" applyNumberFormat="1" applyFont="1" applyFill="1" applyBorder="1" applyAlignment="1" applyProtection="1">
      <alignment horizontal="center" vertical="center"/>
    </xf>
    <xf numFmtId="0" fontId="16" fillId="0" borderId="30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16" fillId="0" borderId="2" xfId="0" applyNumberFormat="1" applyFont="1" applyFill="1" applyBorder="1" applyAlignment="1" applyProtection="1">
      <alignment horizontal="center" vertical="center"/>
    </xf>
    <xf numFmtId="0" fontId="23" fillId="0" borderId="4" xfId="0" applyNumberFormat="1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/>
    </xf>
    <xf numFmtId="0" fontId="23" fillId="0" borderId="2" xfId="0" applyNumberFormat="1" applyFont="1" applyFill="1" applyBorder="1" applyAlignment="1" applyProtection="1">
      <alignment horizontal="center" vertical="center"/>
    </xf>
    <xf numFmtId="0" fontId="23" fillId="0" borderId="55" xfId="0" applyNumberFormat="1" applyFont="1" applyFill="1" applyBorder="1" applyAlignment="1" applyProtection="1">
      <alignment horizontal="center" vertical="center"/>
    </xf>
    <xf numFmtId="0" fontId="23" fillId="0" borderId="6" xfId="0" applyNumberFormat="1" applyFont="1" applyFill="1" applyBorder="1" applyAlignment="1" applyProtection="1">
      <alignment horizontal="center" vertical="center"/>
    </xf>
    <xf numFmtId="0" fontId="23" fillId="0" borderId="41" xfId="0" applyNumberFormat="1" applyFont="1" applyFill="1" applyBorder="1" applyAlignment="1" applyProtection="1">
      <alignment horizontal="center" vertical="center"/>
    </xf>
    <xf numFmtId="0" fontId="21" fillId="0" borderId="40" xfId="0" applyNumberFormat="1" applyFont="1" applyFill="1" applyBorder="1" applyAlignment="1" applyProtection="1">
      <alignment horizontal="center" vertical="center"/>
    </xf>
    <xf numFmtId="0" fontId="21" fillId="0" borderId="6" xfId="0" applyNumberFormat="1" applyFont="1" applyFill="1" applyBorder="1" applyAlignment="1" applyProtection="1">
      <alignment horizontal="center" vertical="center"/>
    </xf>
    <xf numFmtId="0" fontId="21" fillId="0" borderId="41" xfId="0" applyNumberFormat="1" applyFont="1" applyFill="1" applyBorder="1" applyAlignment="1" applyProtection="1">
      <alignment horizontal="center" vertical="center"/>
    </xf>
    <xf numFmtId="0" fontId="34" fillId="0" borderId="40" xfId="0" applyNumberFormat="1" applyFont="1" applyFill="1" applyBorder="1" applyAlignment="1" applyProtection="1">
      <alignment horizontal="center" vertical="center"/>
    </xf>
    <xf numFmtId="0" fontId="34" fillId="0" borderId="6" xfId="0" applyNumberFormat="1" applyFont="1" applyFill="1" applyBorder="1" applyAlignment="1" applyProtection="1">
      <alignment horizontal="center" vertical="center"/>
    </xf>
    <xf numFmtId="0" fontId="34" fillId="0" borderId="41" xfId="0" applyNumberFormat="1" applyFont="1" applyFill="1" applyBorder="1" applyAlignment="1" applyProtection="1">
      <alignment horizontal="center" vertical="center"/>
    </xf>
    <xf numFmtId="0" fontId="23" fillId="0" borderId="40" xfId="0" applyNumberFormat="1" applyFont="1" applyFill="1" applyBorder="1" applyAlignment="1" applyProtection="1">
      <alignment horizontal="center" vertical="center"/>
    </xf>
    <xf numFmtId="0" fontId="23" fillId="0" borderId="3" xfId="0" applyNumberFormat="1" applyFont="1" applyFill="1" applyBorder="1" applyAlignment="1" applyProtection="1">
      <alignment horizontal="center" vertical="center"/>
    </xf>
    <xf numFmtId="0" fontId="23" fillId="0" borderId="31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1" fillId="0" borderId="24" xfId="0" applyNumberFormat="1" applyFont="1" applyFill="1" applyBorder="1" applyAlignment="1" applyProtection="1">
      <alignment horizontal="center" vertical="center"/>
    </xf>
    <xf numFmtId="0" fontId="21" fillId="0" borderId="21" xfId="0" applyNumberFormat="1" applyFont="1" applyFill="1" applyBorder="1" applyAlignment="1" applyProtection="1">
      <alignment horizontal="center" vertical="center"/>
    </xf>
    <xf numFmtId="0" fontId="21" fillId="0" borderId="22" xfId="0" applyNumberFormat="1" applyFont="1" applyFill="1" applyBorder="1" applyAlignment="1" applyProtection="1">
      <alignment horizontal="center" vertical="center"/>
    </xf>
    <xf numFmtId="0" fontId="34" fillId="0" borderId="24" xfId="0" applyNumberFormat="1" applyFont="1" applyFill="1" applyBorder="1" applyAlignment="1" applyProtection="1">
      <alignment horizontal="center" vertical="center"/>
    </xf>
    <xf numFmtId="0" fontId="34" fillId="0" borderId="21" xfId="0" applyNumberFormat="1" applyFont="1" applyFill="1" applyBorder="1" applyAlignment="1" applyProtection="1">
      <alignment horizontal="center" vertical="center"/>
    </xf>
    <xf numFmtId="0" fontId="34" fillId="0" borderId="22" xfId="0" applyNumberFormat="1" applyFont="1" applyFill="1" applyBorder="1" applyAlignment="1" applyProtection="1">
      <alignment horizontal="center" vertical="center"/>
    </xf>
    <xf numFmtId="0" fontId="23" fillId="0" borderId="24" xfId="0" applyNumberFormat="1" applyFont="1" applyFill="1" applyBorder="1" applyAlignment="1" applyProtection="1">
      <alignment horizontal="center" vertical="center"/>
    </xf>
    <xf numFmtId="0" fontId="23" fillId="0" borderId="25" xfId="0" applyNumberFormat="1" applyFont="1" applyFill="1" applyBorder="1" applyAlignment="1" applyProtection="1">
      <alignment horizontal="center" vertical="center"/>
    </xf>
    <xf numFmtId="0" fontId="23" fillId="0" borderId="7" xfId="0" applyNumberFormat="1" applyFont="1" applyFill="1" applyBorder="1" applyAlignment="1" applyProtection="1">
      <alignment horizontal="center" vertical="center"/>
    </xf>
    <xf numFmtId="0" fontId="23" fillId="0" borderId="8" xfId="0" applyNumberFormat="1" applyFont="1" applyFill="1" applyBorder="1" applyAlignment="1" applyProtection="1">
      <alignment horizontal="center" vertical="center"/>
    </xf>
    <xf numFmtId="0" fontId="23" fillId="0" borderId="9" xfId="0" applyNumberFormat="1" applyFont="1" applyFill="1" applyBorder="1" applyAlignment="1" applyProtection="1">
      <alignment horizontal="center" vertical="center"/>
    </xf>
    <xf numFmtId="0" fontId="23" fillId="0" borderId="60" xfId="0" applyNumberFormat="1" applyFont="1" applyFill="1" applyBorder="1" applyAlignment="1" applyProtection="1">
      <alignment horizontal="center" vertical="center" wrapText="1"/>
    </xf>
    <xf numFmtId="0" fontId="23" fillId="0" borderId="23" xfId="0" applyNumberFormat="1" applyFont="1" applyFill="1" applyBorder="1" applyAlignment="1" applyProtection="1">
      <alignment horizontal="center" vertical="center" wrapText="1"/>
    </xf>
    <xf numFmtId="0" fontId="23" fillId="0" borderId="56" xfId="0" applyNumberFormat="1" applyFont="1" applyFill="1" applyBorder="1" applyAlignment="1" applyProtection="1">
      <alignment horizontal="center" vertical="center" wrapText="1"/>
    </xf>
    <xf numFmtId="0" fontId="23" fillId="0" borderId="57" xfId="0" applyNumberFormat="1" applyFont="1" applyFill="1" applyBorder="1" applyAlignment="1" applyProtection="1">
      <alignment horizontal="center" vertical="center" wrapText="1"/>
    </xf>
    <xf numFmtId="0" fontId="23" fillId="0" borderId="58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59" xfId="0" applyNumberFormat="1" applyFont="1" applyFill="1" applyBorder="1" applyAlignment="1" applyProtection="1">
      <alignment horizontal="center" vertical="center" wrapText="1"/>
    </xf>
    <xf numFmtId="0" fontId="23" fillId="0" borderId="40" xfId="0" applyNumberFormat="1" applyFont="1" applyFill="1" applyBorder="1" applyAlignment="1" applyProtection="1">
      <alignment horizontal="center" vertical="center" wrapText="1"/>
    </xf>
    <xf numFmtId="0" fontId="23" fillId="0" borderId="6" xfId="0" applyNumberFormat="1" applyFont="1" applyFill="1" applyBorder="1" applyAlignment="1" applyProtection="1">
      <alignment horizontal="center" vertical="center" wrapText="1"/>
    </xf>
    <xf numFmtId="0" fontId="23" fillId="0" borderId="41" xfId="0" applyNumberFormat="1" applyFont="1" applyFill="1" applyBorder="1" applyAlignment="1" applyProtection="1">
      <alignment horizontal="center" vertical="center" wrapText="1"/>
    </xf>
    <xf numFmtId="0" fontId="23" fillId="0" borderId="56" xfId="0" applyNumberFormat="1" applyFont="1" applyFill="1" applyBorder="1" applyAlignment="1" applyProtection="1">
      <alignment horizontal="center" vertical="center"/>
    </xf>
    <xf numFmtId="0" fontId="23" fillId="0" borderId="17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3" fillId="0" borderId="59" xfId="0" applyNumberFormat="1" applyFont="1" applyFill="1" applyBorder="1" applyAlignment="1" applyProtection="1">
      <alignment horizontal="center" vertical="center"/>
    </xf>
    <xf numFmtId="0" fontId="38" fillId="0" borderId="56" xfId="0" applyNumberFormat="1" applyFont="1" applyFill="1" applyBorder="1" applyAlignment="1" applyProtection="1">
      <alignment horizontal="center" vertical="center"/>
    </xf>
    <xf numFmtId="0" fontId="38" fillId="0" borderId="57" xfId="0" applyNumberFormat="1" applyFont="1" applyFill="1" applyBorder="1" applyAlignment="1" applyProtection="1">
      <alignment horizontal="center" vertical="center"/>
    </xf>
    <xf numFmtId="0" fontId="38" fillId="0" borderId="17" xfId="0" applyNumberFormat="1" applyFont="1" applyFill="1" applyBorder="1" applyAlignment="1" applyProtection="1">
      <alignment horizontal="center" vertical="center"/>
    </xf>
    <xf numFmtId="0" fontId="38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/>
    </xf>
    <xf numFmtId="0" fontId="16" fillId="0" borderId="59" xfId="0" applyNumberFormat="1" applyFont="1" applyFill="1" applyBorder="1" applyAlignment="1" applyProtection="1">
      <alignment horizontal="center"/>
    </xf>
    <xf numFmtId="0" fontId="16" fillId="0" borderId="6" xfId="0" applyNumberFormat="1" applyFont="1" applyFill="1" applyBorder="1" applyAlignment="1" applyProtection="1">
      <alignment horizontal="center"/>
    </xf>
    <xf numFmtId="0" fontId="16" fillId="0" borderId="41" xfId="0" applyNumberFormat="1" applyFont="1" applyFill="1" applyBorder="1" applyAlignment="1" applyProtection="1">
      <alignment horizontal="center"/>
    </xf>
    <xf numFmtId="0" fontId="34" fillId="0" borderId="17" xfId="0" applyNumberFormat="1" applyFont="1" applyFill="1" applyBorder="1" applyAlignment="1" applyProtection="1">
      <alignment horizontal="center" vertical="center"/>
    </xf>
    <xf numFmtId="0" fontId="34" fillId="0" borderId="0" xfId="0" applyNumberFormat="1" applyFont="1" applyFill="1" applyBorder="1" applyAlignment="1" applyProtection="1">
      <alignment horizontal="center" vertical="center"/>
    </xf>
    <xf numFmtId="0" fontId="34" fillId="0" borderId="56" xfId="0" applyNumberFormat="1" applyFont="1" applyFill="1" applyBorder="1" applyAlignment="1" applyProtection="1">
      <alignment horizontal="center" vertical="center" wrapText="1"/>
    </xf>
    <xf numFmtId="0" fontId="34" fillId="0" borderId="57" xfId="0" applyNumberFormat="1" applyFont="1" applyFill="1" applyBorder="1" applyAlignment="1" applyProtection="1">
      <alignment horizontal="center" vertical="center" wrapText="1"/>
    </xf>
    <xf numFmtId="0" fontId="34" fillId="0" borderId="17" xfId="0" applyNumberFormat="1" applyFont="1" applyFill="1" applyBorder="1" applyAlignment="1" applyProtection="1">
      <alignment horizontal="center" vertical="center" wrapText="1"/>
    </xf>
    <xf numFmtId="0" fontId="34" fillId="0" borderId="0" xfId="0" applyNumberFormat="1" applyFont="1" applyFill="1" applyBorder="1" applyAlignment="1" applyProtection="1">
      <alignment horizontal="center" vertical="center" wrapText="1"/>
    </xf>
    <xf numFmtId="0" fontId="34" fillId="0" borderId="40" xfId="0" applyNumberFormat="1" applyFont="1" applyFill="1" applyBorder="1" applyAlignment="1" applyProtection="1">
      <alignment horizontal="center" vertical="center" wrapText="1"/>
    </xf>
    <xf numFmtId="0" fontId="34" fillId="0" borderId="6" xfId="0" applyNumberFormat="1" applyFont="1" applyFill="1" applyBorder="1" applyAlignment="1" applyProtection="1">
      <alignment horizontal="center" vertical="center" wrapText="1"/>
    </xf>
    <xf numFmtId="0" fontId="21" fillId="0" borderId="4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21" fillId="0" borderId="2" xfId="0" applyNumberFormat="1" applyFont="1" applyFill="1" applyBorder="1" applyAlignment="1" applyProtection="1">
      <alignment horizontal="center" vertical="center"/>
    </xf>
    <xf numFmtId="0" fontId="21" fillId="0" borderId="17" xfId="0" applyNumberFormat="1" applyFont="1" applyFill="1" applyBorder="1" applyAlignment="1" applyProtection="1">
      <alignment horizontal="center" vertical="center"/>
    </xf>
    <xf numFmtId="0" fontId="21" fillId="0" borderId="59" xfId="0" applyNumberFormat="1" applyFont="1" applyFill="1" applyBorder="1" applyAlignment="1" applyProtection="1">
      <alignment horizontal="center" vertical="center"/>
    </xf>
    <xf numFmtId="0" fontId="37" fillId="0" borderId="4" xfId="0" applyNumberFormat="1" applyFont="1" applyFill="1" applyBorder="1" applyAlignment="1" applyProtection="1">
      <alignment horizontal="center" vertical="center"/>
    </xf>
    <xf numFmtId="0" fontId="37" fillId="0" borderId="1" xfId="0" applyNumberFormat="1" applyFont="1" applyFill="1" applyBorder="1" applyAlignment="1" applyProtection="1">
      <alignment horizontal="center" vertical="center"/>
    </xf>
    <xf numFmtId="0" fontId="37" fillId="0" borderId="2" xfId="0" applyNumberFormat="1" applyFont="1" applyFill="1" applyBorder="1" applyAlignment="1" applyProtection="1">
      <alignment horizontal="center" vertical="center"/>
    </xf>
    <xf numFmtId="0" fontId="37" fillId="0" borderId="17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Alignment="1" applyProtection="1">
      <alignment horizontal="center" vertical="center"/>
    </xf>
    <xf numFmtId="0" fontId="37" fillId="0" borderId="59" xfId="0" applyNumberFormat="1" applyFont="1" applyFill="1" applyBorder="1" applyAlignment="1" applyProtection="1">
      <alignment horizontal="center" vertical="center"/>
    </xf>
    <xf numFmtId="0" fontId="37" fillId="0" borderId="40" xfId="0" applyNumberFormat="1" applyFont="1" applyFill="1" applyBorder="1" applyAlignment="1" applyProtection="1">
      <alignment horizontal="center" vertical="center"/>
    </xf>
    <xf numFmtId="0" fontId="37" fillId="0" borderId="6" xfId="0" applyNumberFormat="1" applyFont="1" applyFill="1" applyBorder="1" applyAlignment="1" applyProtection="1">
      <alignment horizontal="center" vertical="center"/>
    </xf>
    <xf numFmtId="0" fontId="37" fillId="0" borderId="41" xfId="0" applyNumberFormat="1" applyFont="1" applyFill="1" applyBorder="1" applyAlignment="1" applyProtection="1">
      <alignment horizontal="center" vertical="center"/>
    </xf>
    <xf numFmtId="0" fontId="23" fillId="0" borderId="61" xfId="0" applyNumberFormat="1" applyFont="1" applyFill="1" applyBorder="1" applyAlignment="1" applyProtection="1">
      <alignment horizontal="center" vertical="center" wrapText="1"/>
    </xf>
    <xf numFmtId="0" fontId="23" fillId="0" borderId="62" xfId="0" applyNumberFormat="1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0" fontId="36" fillId="0" borderId="17" xfId="0" applyNumberFormat="1" applyFont="1" applyFill="1" applyBorder="1" applyAlignment="1" applyProtection="1">
      <alignment horizontal="center" vertical="center"/>
    </xf>
    <xf numFmtId="0" fontId="36" fillId="0" borderId="0" xfId="0" applyNumberFormat="1" applyFont="1" applyFill="1" applyBorder="1" applyAlignment="1" applyProtection="1">
      <alignment horizontal="center" vertical="center"/>
    </xf>
    <xf numFmtId="0" fontId="36" fillId="0" borderId="59" xfId="0" applyNumberFormat="1" applyFont="1" applyFill="1" applyBorder="1" applyAlignment="1" applyProtection="1">
      <alignment horizontal="center" vertical="center"/>
    </xf>
    <xf numFmtId="0" fontId="36" fillId="0" borderId="40" xfId="0" applyNumberFormat="1" applyFont="1" applyFill="1" applyBorder="1" applyAlignment="1" applyProtection="1">
      <alignment horizontal="center" vertical="center"/>
    </xf>
    <xf numFmtId="0" fontId="36" fillId="0" borderId="6" xfId="0" applyNumberFormat="1" applyFont="1" applyFill="1" applyBorder="1" applyAlignment="1" applyProtection="1">
      <alignment horizontal="center" vertical="center"/>
    </xf>
    <xf numFmtId="0" fontId="36" fillId="0" borderId="41" xfId="0" applyNumberFormat="1" applyFont="1" applyFill="1" applyBorder="1" applyAlignment="1" applyProtection="1">
      <alignment horizontal="center" vertical="center"/>
    </xf>
    <xf numFmtId="0" fontId="35" fillId="0" borderId="4" xfId="0" applyNumberFormat="1" applyFont="1" applyFill="1" applyBorder="1" applyAlignment="1" applyProtection="1">
      <alignment horizontal="center" vertical="center"/>
    </xf>
    <xf numFmtId="0" fontId="35" fillId="0" borderId="1" xfId="0" applyNumberFormat="1" applyFont="1" applyFill="1" applyBorder="1" applyAlignment="1" applyProtection="1">
      <alignment horizontal="center" vertical="center"/>
    </xf>
    <xf numFmtId="0" fontId="35" fillId="0" borderId="2" xfId="0" applyNumberFormat="1" applyFont="1" applyFill="1" applyBorder="1" applyAlignment="1" applyProtection="1">
      <alignment horizontal="center" vertical="center"/>
    </xf>
    <xf numFmtId="0" fontId="35" fillId="0" borderId="40" xfId="0" applyNumberFormat="1" applyFont="1" applyFill="1" applyBorder="1" applyAlignment="1" applyProtection="1">
      <alignment horizontal="center" vertical="center"/>
    </xf>
    <xf numFmtId="0" fontId="35" fillId="0" borderId="6" xfId="0" applyNumberFormat="1" applyFont="1" applyFill="1" applyBorder="1" applyAlignment="1" applyProtection="1">
      <alignment horizontal="center" vertical="center"/>
    </xf>
    <xf numFmtId="0" fontId="35" fillId="0" borderId="41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 wrapText="1"/>
    </xf>
    <xf numFmtId="0" fontId="35" fillId="0" borderId="24" xfId="0" applyNumberFormat="1" applyFont="1" applyFill="1" applyBorder="1" applyAlignment="1" applyProtection="1">
      <alignment horizontal="center" vertical="center"/>
    </xf>
    <xf numFmtId="0" fontId="35" fillId="0" borderId="21" xfId="0" applyNumberFormat="1" applyFont="1" applyFill="1" applyBorder="1" applyAlignment="1" applyProtection="1">
      <alignment horizontal="center" vertical="center"/>
    </xf>
    <xf numFmtId="0" fontId="35" fillId="0" borderId="22" xfId="0" applyNumberFormat="1" applyFont="1" applyFill="1" applyBorder="1" applyAlignment="1" applyProtection="1">
      <alignment horizontal="center" vertical="center"/>
    </xf>
    <xf numFmtId="0" fontId="32" fillId="0" borderId="4" xfId="0" applyNumberFormat="1" applyFont="1" applyFill="1" applyBorder="1" applyAlignment="1" applyProtection="1">
      <alignment horizontal="center" vertical="center"/>
    </xf>
    <xf numFmtId="0" fontId="32" fillId="0" borderId="1" xfId="0" applyNumberFormat="1" applyFont="1" applyFill="1" applyBorder="1" applyAlignment="1" applyProtection="1">
      <alignment horizontal="center" vertical="center"/>
    </xf>
    <xf numFmtId="0" fontId="32" fillId="0" borderId="2" xfId="0" applyNumberFormat="1" applyFont="1" applyFill="1" applyBorder="1" applyAlignment="1" applyProtection="1">
      <alignment horizontal="center" vertical="center"/>
    </xf>
    <xf numFmtId="0" fontId="32" fillId="0" borderId="40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32" fillId="0" borderId="41" xfId="0" applyNumberFormat="1" applyFont="1" applyFill="1" applyBorder="1" applyAlignment="1" applyProtection="1">
      <alignment horizontal="center" vertical="center"/>
    </xf>
    <xf numFmtId="0" fontId="32" fillId="0" borderId="5" xfId="0" applyNumberFormat="1" applyFont="1" applyFill="1" applyBorder="1" applyAlignment="1" applyProtection="1">
      <alignment horizontal="center" vertical="center"/>
    </xf>
    <xf numFmtId="0" fontId="32" fillId="0" borderId="3" xfId="0" applyNumberFormat="1" applyFont="1" applyFill="1" applyBorder="1" applyAlignment="1" applyProtection="1">
      <alignment horizontal="center" vertical="center"/>
    </xf>
    <xf numFmtId="0" fontId="21" fillId="0" borderId="4" xfId="0" applyNumberFormat="1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21" fillId="0" borderId="2" xfId="0" applyNumberFormat="1" applyFont="1" applyFill="1" applyBorder="1" applyAlignment="1" applyProtection="1">
      <alignment horizontal="center" vertical="center" wrapText="1"/>
    </xf>
    <xf numFmtId="0" fontId="21" fillId="0" borderId="40" xfId="0" applyNumberFormat="1" applyFont="1" applyFill="1" applyBorder="1" applyAlignment="1" applyProtection="1">
      <alignment horizontal="center" vertical="center" wrapText="1"/>
    </xf>
    <xf numFmtId="0" fontId="21" fillId="0" borderId="6" xfId="0" applyNumberFormat="1" applyFont="1" applyFill="1" applyBorder="1" applyAlignment="1" applyProtection="1">
      <alignment horizontal="center" vertical="center" wrapText="1"/>
    </xf>
    <xf numFmtId="0" fontId="21" fillId="0" borderId="41" xfId="0" applyNumberFormat="1" applyFont="1" applyFill="1" applyBorder="1" applyAlignment="1" applyProtection="1">
      <alignment horizontal="center" vertical="center" wrapText="1"/>
    </xf>
    <xf numFmtId="0" fontId="24" fillId="0" borderId="4" xfId="0" applyNumberFormat="1" applyFont="1" applyFill="1" applyBorder="1" applyAlignment="1" applyProtection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/>
    </xf>
    <xf numFmtId="0" fontId="24" fillId="0" borderId="2" xfId="0" applyNumberFormat="1" applyFont="1" applyFill="1" applyBorder="1" applyAlignment="1" applyProtection="1">
      <alignment horizontal="center" vertical="center"/>
    </xf>
    <xf numFmtId="0" fontId="24" fillId="0" borderId="40" xfId="0" applyNumberFormat="1" applyFont="1" applyFill="1" applyBorder="1" applyAlignment="1" applyProtection="1">
      <alignment horizontal="center" vertical="center"/>
    </xf>
    <xf numFmtId="0" fontId="24" fillId="0" borderId="6" xfId="0" applyNumberFormat="1" applyFont="1" applyFill="1" applyBorder="1" applyAlignment="1" applyProtection="1">
      <alignment horizontal="center" vertical="center"/>
    </xf>
    <xf numFmtId="0" fontId="24" fillId="0" borderId="41" xfId="0" applyNumberFormat="1" applyFont="1" applyFill="1" applyBorder="1" applyAlignment="1" applyProtection="1">
      <alignment horizontal="center" vertical="center"/>
    </xf>
    <xf numFmtId="0" fontId="33" fillId="0" borderId="30" xfId="0" applyNumberFormat="1" applyFont="1" applyFill="1" applyBorder="1" applyAlignment="1" applyProtection="1">
      <alignment horizontal="center" vertical="center"/>
    </xf>
    <xf numFmtId="0" fontId="33" fillId="0" borderId="1" xfId="0" applyNumberFormat="1" applyFont="1" applyFill="1" applyBorder="1" applyAlignment="1" applyProtection="1">
      <alignment horizontal="center" vertical="center"/>
    </xf>
    <xf numFmtId="0" fontId="33" fillId="0" borderId="2" xfId="0" applyNumberFormat="1" applyFont="1" applyFill="1" applyBorder="1" applyAlignment="1" applyProtection="1">
      <alignment horizontal="center" vertical="center"/>
    </xf>
    <xf numFmtId="0" fontId="33" fillId="0" borderId="55" xfId="0" applyNumberFormat="1" applyFont="1" applyFill="1" applyBorder="1" applyAlignment="1" applyProtection="1">
      <alignment horizontal="center" vertical="center"/>
    </xf>
    <xf numFmtId="0" fontId="33" fillId="0" borderId="6" xfId="0" applyNumberFormat="1" applyFont="1" applyFill="1" applyBorder="1" applyAlignment="1" applyProtection="1">
      <alignment horizontal="center" vertical="center"/>
    </xf>
    <xf numFmtId="0" fontId="33" fillId="0" borderId="41" xfId="0" applyNumberFormat="1" applyFont="1" applyFill="1" applyBorder="1" applyAlignment="1" applyProtection="1">
      <alignment horizontal="center" vertical="center"/>
    </xf>
    <xf numFmtId="0" fontId="33" fillId="0" borderId="31" xfId="0" applyNumberFormat="1" applyFont="1" applyFill="1" applyBorder="1" applyAlignment="1" applyProtection="1">
      <alignment horizontal="center" vertical="center"/>
    </xf>
    <xf numFmtId="0" fontId="33" fillId="0" borderId="21" xfId="0" applyNumberFormat="1" applyFont="1" applyFill="1" applyBorder="1" applyAlignment="1" applyProtection="1">
      <alignment horizontal="center" vertical="center"/>
    </xf>
    <xf numFmtId="0" fontId="33" fillId="0" borderId="22" xfId="0" applyNumberFormat="1" applyFont="1" applyFill="1" applyBorder="1" applyAlignment="1" applyProtection="1">
      <alignment horizontal="center" vertical="center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1" xfId="0" applyNumberFormat="1" applyFont="1" applyFill="1" applyBorder="1" applyAlignment="1" applyProtection="1">
      <alignment horizontal="center" vertical="center" wrapText="1"/>
    </xf>
    <xf numFmtId="0" fontId="21" fillId="0" borderId="22" xfId="0" applyNumberFormat="1" applyFont="1" applyFill="1" applyBorder="1" applyAlignment="1" applyProtection="1">
      <alignment horizontal="center" vertical="center" wrapText="1"/>
    </xf>
    <xf numFmtId="0" fontId="32" fillId="0" borderId="24" xfId="0" applyNumberFormat="1" applyFont="1" applyFill="1" applyBorder="1" applyAlignment="1" applyProtection="1">
      <alignment horizontal="center" vertical="center"/>
    </xf>
    <xf numFmtId="0" fontId="32" fillId="0" borderId="21" xfId="0" applyNumberFormat="1" applyFont="1" applyFill="1" applyBorder="1" applyAlignment="1" applyProtection="1">
      <alignment horizontal="center" vertical="center"/>
    </xf>
    <xf numFmtId="0" fontId="32" fillId="0" borderId="22" xfId="0" applyNumberFormat="1" applyFont="1" applyFill="1" applyBorder="1" applyAlignment="1" applyProtection="1">
      <alignment horizontal="center" vertical="center"/>
    </xf>
    <xf numFmtId="0" fontId="24" fillId="0" borderId="24" xfId="0" applyNumberFormat="1" applyFont="1" applyFill="1" applyBorder="1" applyAlignment="1" applyProtection="1">
      <alignment horizontal="center" vertical="center"/>
    </xf>
    <xf numFmtId="0" fontId="24" fillId="0" borderId="21" xfId="0" applyNumberFormat="1" applyFont="1" applyFill="1" applyBorder="1" applyAlignment="1" applyProtection="1">
      <alignment horizontal="center" vertical="center"/>
    </xf>
    <xf numFmtId="0" fontId="24" fillId="0" borderId="22" xfId="0" applyNumberFormat="1" applyFont="1" applyFill="1" applyBorder="1" applyAlignment="1" applyProtection="1">
      <alignment horizontal="center" vertical="center"/>
    </xf>
    <xf numFmtId="0" fontId="32" fillId="0" borderId="25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9" fillId="3" borderId="27" xfId="1" applyNumberFormat="1" applyFont="1" applyFill="1" applyBorder="1" applyAlignment="1" applyProtection="1">
      <alignment horizontal="center" vertical="center" shrinkToFit="1"/>
    </xf>
    <xf numFmtId="0" fontId="19" fillId="3" borderId="28" xfId="1" applyNumberFormat="1" applyFont="1" applyFill="1" applyBorder="1" applyAlignment="1" applyProtection="1">
      <alignment horizontal="center" vertical="center" shrinkToFit="1"/>
    </xf>
    <xf numFmtId="0" fontId="19" fillId="3" borderId="63" xfId="1" applyNumberFormat="1" applyFont="1" applyFill="1" applyBorder="1" applyAlignment="1" applyProtection="1">
      <alignment horizontal="center" vertical="center" shrinkToFit="1"/>
    </xf>
    <xf numFmtId="0" fontId="19" fillId="3" borderId="64" xfId="1" applyNumberFormat="1" applyFont="1" applyFill="1" applyBorder="1" applyAlignment="1" applyProtection="1">
      <alignment horizontal="center" vertical="center" shrinkToFit="1"/>
    </xf>
    <xf numFmtId="0" fontId="19" fillId="0" borderId="48" xfId="1" applyNumberFormat="1" applyFont="1" applyFill="1" applyBorder="1" applyAlignment="1" applyProtection="1">
      <alignment horizontal="center" vertical="center" wrapText="1" shrinkToFit="1"/>
    </xf>
    <xf numFmtId="0" fontId="19" fillId="0" borderId="49" xfId="1" applyNumberFormat="1" applyFont="1" applyFill="1" applyBorder="1" applyAlignment="1" applyProtection="1">
      <alignment horizontal="center" vertical="center" wrapText="1" shrinkToFit="1"/>
    </xf>
    <xf numFmtId="0" fontId="19" fillId="0" borderId="50" xfId="1" applyNumberFormat="1" applyFont="1" applyFill="1" applyBorder="1" applyAlignment="1" applyProtection="1">
      <alignment horizontal="center" vertical="center" wrapText="1" shrinkToFit="1"/>
    </xf>
    <xf numFmtId="0" fontId="19" fillId="0" borderId="65" xfId="1" applyNumberFormat="1" applyFont="1" applyFill="1" applyBorder="1" applyAlignment="1" applyProtection="1">
      <alignment horizontal="left" vertical="top" shrinkToFit="1"/>
    </xf>
    <xf numFmtId="0" fontId="19" fillId="0" borderId="49" xfId="1" applyNumberFormat="1" applyFont="1" applyFill="1" applyBorder="1" applyAlignment="1" applyProtection="1">
      <alignment horizontal="left" vertical="top" shrinkToFit="1"/>
    </xf>
    <xf numFmtId="0" fontId="19" fillId="0" borderId="50" xfId="1" applyNumberFormat="1" applyFont="1" applyFill="1" applyBorder="1" applyAlignment="1" applyProtection="1">
      <alignment horizontal="left" vertical="top" shrinkToFit="1"/>
    </xf>
    <xf numFmtId="0" fontId="19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ACF626DC-445D-44EF-A148-B92FF991E0D6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4DDCF969-6D06-4E05-9D3D-2A2297D3F921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827DAD1C-09DF-4961-BD36-D1A60F2D4872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3A5DDDC5-CCB9-4ACA-8B74-6A086CB003E2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3EA357FC-7A52-45F9-83A1-3F56458B3997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A779C3E8-ACE4-4FED-B174-D649AA3C18FC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A1BF87E9-05C1-45C3-92B0-688FFDBF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16</xdr:row>
      <xdr:rowOff>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86F4B0D4-5FC3-44B7-8F0D-2F5E614B4132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22</xdr:row>
      <xdr:rowOff>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9390E624-18F7-4524-A23F-65981A2FA59F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657512A6-7CF3-4DDE-8134-AA5675FD8013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0791EA83-F74D-4153-A6ED-08F50079800F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28</xdr:row>
      <xdr:rowOff>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2F0F5CAA-ED87-48C8-8094-B242BCAC79A6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22</xdr:row>
      <xdr:rowOff>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2EE514B9-AD21-498A-885D-095269F0843F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24</xdr:row>
      <xdr:rowOff>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33286E10-FD65-46E8-98AE-95B3EB3247CA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26</xdr:row>
      <xdr:rowOff>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987D9F16-4FA6-4954-9990-DF0B369CC364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28</xdr:row>
      <xdr:rowOff>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2BAA89C6-1558-4C4E-A12C-51FAAA3A7786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D46FB6F1-5630-4049-BE84-0E1B1D453DED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1FA07F37-AAF1-4745-A795-66F099A3D2C2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A64D85FC-52A4-4F46-9031-360C753F6CFE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8A7BA063-F85A-4216-8D9C-60FD8AA63872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8C8C51D8-A8F5-4FFF-8732-8C870529A5CE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1190F9A6-A242-4FCF-8758-5D888D1A389E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E2EEF175-1FC1-44AD-8D4C-1401F4D91BE7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8DEFF586-4892-4ABC-867C-16353B65E3F1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5D98261A-58D0-433C-AA93-2C2E740C5B1E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8835CB16-4922-4070-A5EF-2DEE41C136DE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C87DC9C8-A158-4A50-966D-4CF4ABD041DC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1650FFFB-48EB-44FE-B933-6F199C369CCC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8C4AF35B-A341-44F6-BE58-160CF295A7E6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0D1C0AC3-4E87-45A0-A3C9-01BDD738AA71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B9301FB6-F57F-4DDC-A5B8-DAF2CB5F84FF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C36AE9F3-D2ED-49A6-977A-8BAC6D8A4609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AF66537B-F9F1-48B6-8648-A601BF923731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89CDA9FD-4EA0-4203-BCE0-42F382E308D9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70C73C5C-B7B3-4B95-8E8F-A1248AE26B0C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F7CB6515-6775-4624-86C8-E706B60AA211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41551C5A-A1B1-4752-8060-AA18AA75F9C5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79849A01-F195-4012-BE0E-D878E1038D71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49474433-2AEB-4746-B950-0F123A44F21D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CA7D6C08-4E50-4535-82A3-FC05D86DE743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9FE3F8AC-9088-4E4A-B355-BE04357D31B7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75B13967-A6A9-49AF-8688-D34A41E41136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5C63CC3C-3122-432B-B7C3-9023361D5442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4ECA1594-48CB-4A24-A3BB-B422B8D67608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636D4C34-7186-4D18-A390-F91BAB265756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28FC35FA-5A3D-4E65-AA69-ED24FE524ABF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1935CE22-1BBE-41AB-8CED-E34DA7845138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9BF1D299-E6B1-4296-B367-125F368D8FE4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A0082490-6FEE-442A-A5B2-168B89CA7042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21FE6520-C794-4E76-B4B3-641965441162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3EC92270-6C37-4B7D-A75D-5CDFF63F31C9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2EF24BD2-8972-413F-875A-B4266F4A8FB7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4EFB396F-ECE0-4643-8B74-4452BECF27E2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5C012207-653C-4B6D-96F4-0AEEADD09E2B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CF0871B1-055D-4E3C-97BB-86CA35222703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B4EA7733-4F3F-49D1-A65E-8EBBAAFCA04E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DE8447F4-49C5-411A-9280-64CBA06D136E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033C6DB7-67D3-496C-84F4-B49997F57B02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BD061666-E651-4282-BCF9-40E18CCC62F3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F8BF1D9C-9408-41ED-9B34-A40ADD955BB8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200BD64E-2904-44C9-B0D7-F49DBE2E4A86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3CF54DA2-2045-4AA2-B377-C3771781D169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382711F2-D076-4734-98CD-97F75D226902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76351E80-C764-4946-A136-B36363CE311D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B12BBC32-E7C2-42CD-8406-BD19014A5BCD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57F81DB9-51F4-48B6-9B39-E2EDC2CD4CA2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5843D81D-4C32-4BE4-BF29-0FDD834F7721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9AD6AA86-D7A4-4B51-B9D5-409F74ED9566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74DE1E9F-6B4B-438B-B38A-DA6290362038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D5720E5D-4CB3-4EBF-94CE-751B99B06C8A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B586FC37-03B7-4FCE-A101-A4543FBA9754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B738EF6D-DE4C-47E8-BECD-D977F6566CBF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76147DA6-4C5C-4312-9F50-4AC3B81EE371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2ADDC68F-5328-41D4-ABFF-832D7FF1D035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507A3C06-0A81-448A-BCAB-F92403B075F5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FF26D959-4CE7-4943-BDCA-1FCA8313F64A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D559C4D0-8A5B-443D-9811-CEDA7222C2A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5A54A9FC-F51D-4840-B692-43D1C977D293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004ADDAE-F0FD-47DA-8C1C-1C489A2DA6B5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F7EF0C1D-A34C-4501-AD0B-C7DAFDFAA05D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AD718B0E-9D85-4128-9344-EB71FEEFBFAE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B2F1B506-A22B-4667-AE99-E370DF3349B1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1387ACD7-05BF-42F4-9FC9-F2542DA7696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F9AECED3-8E81-45E7-A039-8743CDA8B947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FB063618-3DBA-429C-9BA5-F948C0849E87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DCAC57AB-93AD-4651-82F8-7734E2F4FA5F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21626502-7574-4C85-9D26-04140D14020C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A8018E25-E02E-49E5-BAFA-E21F42C530B1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46F1052C-7F46-44DF-A46D-BE3A2C89E62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0BE38BF7-E1A9-4D73-A01B-3B701AF1EDCD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02991059-3586-4ADC-9526-7AC1775F41EF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9FA65330-EA4B-47D5-84DB-4F8742F3244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7DE585C7-CAC3-4F05-8837-174B74CD375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5E2A58E9-CF78-4762-8876-7A3389C77C8E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018AA8FC-BC6E-4283-A058-01A7F4A9ABFF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4A2CD713-3B83-43D7-B6DE-2AD2A119C984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4FC511F8-257E-40BB-8F89-7B4F7B352B1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19DCECA8-6649-4FBB-9AC2-FCE716D2B99B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21598AF8-D6A5-4A61-B279-97B8BC5375F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5A38D51C-EF84-4AE6-9252-C3002A5176E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77CF1BFE-E57D-4F0E-8964-3BC6828ABF93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82669C57-C883-44FF-8B97-D64FC00B74B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D36D9A12-2825-45B2-9962-C1ED77E419F0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52C20BBA-8BCF-410E-9882-977CD07207CE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CC851E9F-E621-4B87-BE07-57C1C236F87A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03EE19D7-6D69-4A64-88F0-7EC0B616088C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1F9094F4-3FF5-47E4-9928-1B72AD0FB9D7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31EE01C2-00C8-4F2B-8DD3-14F0165471BE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193FAECC-2945-40E1-89D8-B14EFA7F6A48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D250C160-0B81-483A-A906-87FD669114C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BEB6C6BF-FD47-4C01-8A36-60D84081540D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E3F6828E-22C7-4DB2-AC22-CD4C5501DFA2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4306C2CE-14BC-4D8C-B8B2-CBE116C3EB5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C4D6CFA9-B226-4ACA-B3DC-118F8E8E1D6B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3CBCA6C5-86F8-40C8-B986-F0967B96445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A2F314B1-66A4-451F-95FA-FBCAD1BE64B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AE576EBF-9525-46A6-81AA-2DD28647CE2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E6960D9B-D871-49F0-8228-7BF4D964F63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8C3EC2D3-8E5B-4467-B4D6-67B75EDE1092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D99D9C48-FB83-4BC6-9A65-1D8727AF3D8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A17D3E2F-FFC6-400C-B368-654E91F33D58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78BE80B6-59CB-4CA8-9AFB-338DD449B6F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BAF3E4BB-751D-4254-B9BC-A75C5AFC570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5481335E-BBF3-4EBC-8F3A-98854174F533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F3C4FC94-65F7-4C3A-8E2F-C71C1A80BAC8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74205518-F599-4C17-8C17-890D7038163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F5AE2601-200A-4A51-9718-2450150B4E1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B603FFAB-6F1E-4168-8338-9D68681E15F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0B04CA7C-6A65-4B76-8589-064E410D061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79831DC1-8D84-4A20-967B-5C93F6AB9B8B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F70145F6-0E00-4A9A-A9E7-FB88B29FB27E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6A0F652E-5C6A-46F8-BC42-FFBCAC90838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69F1ECA3-F639-4EF3-BE8F-347B58CBBFA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0F394BD1-A0A4-47B5-9CA0-3E49C66B5D5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E93D5D14-1FD9-4A6E-8972-64AF0BF71F0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E6737D50-EFFF-48FD-B9D2-ACE67A5A628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76494FF4-34A7-46A8-815A-9595991B0B9E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9868CAB0-888C-496B-995B-FE92A64E83F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3488E82B-EB25-42BE-8660-238918691D5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83F8EE04-B838-44D1-BB86-3DB666ED999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3C1560EA-7496-4B82-B354-424D461AC1C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A6CD9761-165E-464A-A4BF-EB82E2694243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808FB2A9-FCD6-440B-9B8A-A2CAA075AF9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6187ACA4-8569-4D20-AC0C-8DB58E8A117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B56FA485-A7C9-4104-B4A4-26AFC21C3896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5AAF6204-DE7C-4488-AFDD-BF9BB322D48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D37F235D-10B8-4204-8AC1-81D524CDAA2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B0C630F0-963C-4BB3-8407-6383F5A3E20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38911820-6AC3-4F71-8CDE-588557ECB74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226B8051-5A78-4A58-B098-17B7A3D49CF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AE4AFCB0-2601-48ED-A9D1-DEBEA0FA301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A25AD807-277A-46BE-ACE4-005B42364A7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7E4FC905-4075-4FEE-BE6C-22F6E86B651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D054FCBD-B406-4B36-9217-6CF8D61E277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46AB2027-02EE-4E91-80CB-D29A8E1A827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1D1A778A-EF4D-46B0-B527-92899DF85E6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2E98D941-670B-4831-8BFE-7800D35BD2C2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8D46BAA0-0EF8-4673-98CF-468750E2B89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9872B658-41D2-4F79-BAC3-0DE14D76743F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8A844D0B-A7A5-4597-81D9-0456E185B81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9A0AB205-9A7D-43F9-9545-A933FA74828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073404CE-449F-4DF6-A974-71DE08A063F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6E8CDE0D-CBC0-4772-9627-1BB4C47AD04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C70A310A-88CC-431A-BB35-D4CFDC2221A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E74B9CE0-1651-467A-B6E8-FADB8387AB8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86B6C572-CF17-4381-BD6E-4A58C38F663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1893B286-A3C9-42B8-AA27-D6DF7D759DB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C46B457A-60C8-4FCD-9084-8AA2FCB9059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D37CB62B-7B16-40BC-A1F4-DFB0BAE2F76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B061F1A7-90E3-4212-93F5-FF2364A6BA5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DB2FBD3C-3B75-466D-85C3-44A4EC75E012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8B5324E6-A165-484B-B568-DC0DB4464B9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5A83DC44-449C-4D1B-9121-BDE3C0A1DCD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4AB3EBF5-BA20-4FBB-8E11-AE1C9285D58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970E6A24-38F4-45F2-B086-59A286FC612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E481AE29-3338-4F89-8199-09299EA1CF6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18261ABE-3120-47B8-BBE0-E86F00AA124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FF6EF477-9DA0-46D5-95D3-7EB8DE0FFBA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221F66E0-838B-4D15-99AA-5ECF17FB952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F8E586E2-ED57-41A9-8E07-D40F3873356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B2969AF8-4DB2-49F0-BD98-797A322C36C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E9227570-6E93-441F-A01A-F009B09D374A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96DFE862-0F66-4773-8AB1-3665BF09997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A53C045A-5083-4B61-98AD-BDA9CB70C54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824F0D1F-A81D-4342-A95A-F31969EBF02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50CACBFD-6E01-46CC-A4AD-581AF46A10F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796E6EA1-E59F-4A4A-84B5-EA0D2D15CF5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E87BDBD2-6274-4E31-9D01-B4B4B3C1334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9C6893CF-05D7-4C87-9DA8-AF4C771D337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A592F9A1-AE30-4CFD-871B-8D5245FB918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06988BD0-CD1D-4A79-B134-7D1AFCD3A0A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4254F1C2-52A0-46F2-A6BD-1660D173B26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DB4E69FD-0167-41E1-921F-D2CFC4F680F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1D0EDDF5-E0B9-40B3-9E3E-5B506CB73B8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E2CB5703-4AC4-4DF3-8294-58D5F1BF842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E94ABABC-56F3-476D-BCDF-127B5DBB63A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8909628B-1616-4665-BE30-5C6BCA325A8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70235484-D9F9-4F3B-B85D-B988BAF2DA6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7A1725F3-E7E4-4731-9AF8-48FF99A9D89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645D7972-162B-42EA-AD94-D74C6ECCA5F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BE0D87D7-1466-422D-A288-3C0088188A2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FDB23A37-B73A-4BD3-8DAB-EF2612393A9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17F79F00-2D9D-4836-9876-0F35C424A1A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6CF914F6-AD28-4D2D-942C-D335347E05F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2535058D-4846-4780-8037-318B6B3907C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FB6CC262-05AD-401B-BC10-1C2E2A351AE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115A51B5-1FD4-4F59-99E2-F34D396AF9E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F7E1623B-7A68-4996-ACC7-D055CA9F9371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2C6978C4-19A6-4E2F-82C2-D6C8CA9E212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C38608BA-4598-4BB8-8CEA-BAC7549EE6F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C0B88F6C-A47C-421D-AC0A-C0C6B4A12D4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0F4AED3E-BBC3-4A10-ADB0-14DB02B8962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7A811EC1-7F91-4A8F-9C90-10A9AA98C3A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CBDF5BCA-2D29-4496-9B2D-F1EFAC07199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DF840B31-EDEC-4D92-84E8-AFF97AD8CF1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11BD74CE-5326-4E4E-85CD-CB8DEDDA269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2A057AAA-A054-46E0-92F5-DC2DFA07C1B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9D91FCDE-D3D6-4AD9-A0D8-13B96B10397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CBFDAEA9-EE95-46DF-8265-1362DE4DA34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8EC7ECE3-4D45-4BAA-B036-62E2C96265A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8760DECA-FABA-4D44-9C78-620B7FF30DB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62228D63-9AE7-48AF-AB5B-B693DBBB05C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FD23F95B-B78F-4DC8-84C7-8BBB39A6F72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1941DE62-EB1A-4FF8-87E0-C7FF99FB812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CB7B7615-2DD3-474E-AD47-3FD0A5A1DA3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B5DCBE8F-4E3A-4A3E-B210-47F7703CF6E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4D1AC0C6-D26F-41DE-9D60-DFBEFA8FD61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6B57197C-1355-4098-81BB-71E43F5AE21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75E829D3-6397-4430-B78D-186108E0480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C7682159-08E4-444B-AA03-C211119439A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71329EA4-84D5-404A-A011-400F08B89B6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8DC7DD8B-B8E7-4E47-BF2E-F3D2A2256E7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EE0794DE-1A1E-4254-AAD2-5F41BCBFABE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7485BD0B-74C9-4CD0-9DDB-9FCEE157E561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1988475C-0D5D-43F9-935D-DB9D5335B06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9630CA22-A6D1-4735-B494-421616136FF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C029D084-8344-45C7-8E4C-71F55E0B0D0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7310DF64-5279-4105-A94A-16F1D6452B2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C9B03FC5-901D-4300-8117-B67682F7B43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1B23E0E1-C52D-43CE-BAB2-4BF2285B26D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5CFF54CB-E965-4B58-869D-124F43A3773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1A7BAEFD-1F12-4B11-9BA0-E4226797526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74C567F7-63B5-49C6-9C5E-FB47DEF524F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748C2875-BE25-42AE-8DC8-A20C4FEDA74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C6C48C9E-A3FD-4D75-86BA-E8CFC3D6560D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44DC278D-B749-4D08-B847-6C47FE93A858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FC98AE09-5655-41EB-9CD5-3E8EB45D6E2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E61695F2-9F6D-4E6E-A681-FC6A7B6A643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EE8C0FF8-780E-4D09-B7F4-7ECAD5E6FA0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D9F4555B-820C-4F5C-8D74-0B1A5278972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E0AF3595-7492-4767-9703-94CA8FD2EBD3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F4BC1653-DF77-4FD9-B799-799E702B6638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90EE5F77-A472-4985-843C-8616F735E190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CBBFC98F-402C-44E5-A8B3-9A8363648D19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4E24AF20-E67C-441B-8401-A3B2CD6CC1D4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9B4AD494-F5A7-40EA-AF17-A4307DF6E986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B15F1BBF-5BE5-4D7B-BF7F-880BFD151178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tomi%20Aida/Desktop/&#20843;&#21315;&#20195;&#21488;VBC/&#20843;&#21315;&#20195;&#21488;VBC&#12288;30&#24180;&#24230;/&#20843;&#21315;&#20195;&#21488;VBC&#22899;&#23376;&#12456;&#12531;&#12488;&#12522;&#12540;&#12471;&#12540;&#12488;&#65288;2019&#26032;&#20154;&#22823;&#2025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0" zoomScaleNormal="100" workbookViewId="0">
      <selection activeCell="M47" sqref="M47:O4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</row>
    <row r="2" spans="1:51" ht="14.45" customHeight="1">
      <c r="A2" s="76" t="s">
        <v>1</v>
      </c>
      <c r="B2" s="77"/>
      <c r="C2" s="78" t="s">
        <v>2</v>
      </c>
      <c r="D2" s="79"/>
      <c r="E2" s="79"/>
      <c r="F2" s="79"/>
      <c r="G2" s="79"/>
      <c r="H2" s="79"/>
      <c r="I2" s="80"/>
      <c r="J2" s="81" t="s">
        <v>3</v>
      </c>
      <c r="K2" s="82"/>
      <c r="L2" s="82"/>
      <c r="M2" s="83"/>
      <c r="N2" s="83"/>
      <c r="O2" s="84"/>
      <c r="P2" s="85" t="s">
        <v>4</v>
      </c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7" t="s">
        <v>5</v>
      </c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5"/>
      <c r="AT2" s="61"/>
      <c r="AV2" s="1" t="s">
        <v>6</v>
      </c>
      <c r="AW2" t="s">
        <v>7</v>
      </c>
      <c r="AX2" t="s">
        <v>8</v>
      </c>
    </row>
    <row r="3" spans="1:51" ht="24" customHeight="1">
      <c r="A3" s="88" t="s">
        <v>9</v>
      </c>
      <c r="B3" s="89"/>
      <c r="C3" s="90" t="s">
        <v>10</v>
      </c>
      <c r="D3" s="91"/>
      <c r="E3" s="91"/>
      <c r="F3" s="91"/>
      <c r="G3" s="91"/>
      <c r="H3" s="91"/>
      <c r="I3" s="92"/>
      <c r="J3" s="93" t="s">
        <v>11</v>
      </c>
      <c r="K3" s="94"/>
      <c r="L3" s="94"/>
      <c r="M3" s="95"/>
      <c r="N3" s="95"/>
      <c r="O3" s="96"/>
      <c r="P3" s="97" t="s">
        <v>12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9" t="s">
        <v>13</v>
      </c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100"/>
      <c r="AT3" s="62"/>
      <c r="AV3" s="1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101" t="s">
        <v>16</v>
      </c>
      <c r="B4" s="102"/>
      <c r="C4" s="103">
        <v>43006178</v>
      </c>
      <c r="D4" s="104"/>
      <c r="E4" s="104"/>
      <c r="F4" s="104"/>
      <c r="G4" s="104"/>
      <c r="H4" s="104"/>
      <c r="I4" s="105"/>
      <c r="J4" s="106" t="s">
        <v>17</v>
      </c>
      <c r="K4" s="107"/>
      <c r="L4" s="107"/>
      <c r="M4" s="108"/>
      <c r="N4" s="108"/>
      <c r="O4" s="109"/>
      <c r="P4" s="110" t="s">
        <v>18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1"/>
      <c r="AT4" s="62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12" t="s">
        <v>20</v>
      </c>
      <c r="B5" s="113"/>
      <c r="C5" s="114"/>
      <c r="D5" s="115"/>
      <c r="E5" s="115"/>
      <c r="F5" s="115"/>
      <c r="G5" s="115"/>
      <c r="H5" s="115"/>
      <c r="I5" s="116"/>
      <c r="J5" s="117">
        <v>21009</v>
      </c>
      <c r="K5" s="117"/>
      <c r="L5" s="117"/>
      <c r="M5" s="118"/>
      <c r="N5" s="118"/>
      <c r="O5" s="118"/>
      <c r="P5" s="119" t="s">
        <v>21</v>
      </c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19" t="s">
        <v>22</v>
      </c>
      <c r="AF5" s="120"/>
      <c r="AG5" s="120"/>
      <c r="AH5" s="120"/>
      <c r="AI5" s="120"/>
      <c r="AJ5" s="120"/>
      <c r="AK5" s="121"/>
      <c r="AL5" s="121"/>
      <c r="AM5" s="121"/>
      <c r="AN5" s="121"/>
      <c r="AO5" s="121"/>
      <c r="AP5" s="121"/>
      <c r="AQ5" s="121"/>
      <c r="AR5" s="121"/>
      <c r="AS5" s="122"/>
      <c r="AT5" s="62"/>
      <c r="AV5" s="1" t="s">
        <v>23</v>
      </c>
      <c r="AW5" t="s">
        <v>24</v>
      </c>
    </row>
    <row r="6" spans="1:51" ht="22.5" customHeight="1">
      <c r="A6" s="257" t="s">
        <v>25</v>
      </c>
      <c r="B6" s="130"/>
      <c r="C6" s="123" t="s">
        <v>26</v>
      </c>
      <c r="D6" s="124"/>
      <c r="E6" s="125" t="s">
        <v>27</v>
      </c>
      <c r="F6" s="126"/>
      <c r="G6" s="127" t="s">
        <v>28</v>
      </c>
      <c r="H6" s="127"/>
      <c r="I6" s="128"/>
      <c r="J6" s="129" t="s">
        <v>29</v>
      </c>
      <c r="K6" s="128"/>
      <c r="L6" s="128"/>
      <c r="M6" s="110" t="s">
        <v>30</v>
      </c>
      <c r="N6" s="130"/>
      <c r="O6" s="130"/>
      <c r="P6" s="111" t="s">
        <v>31</v>
      </c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2" t="s">
        <v>32</v>
      </c>
      <c r="AL6" s="132"/>
      <c r="AM6" s="132"/>
      <c r="AN6" s="132"/>
      <c r="AO6" s="132"/>
      <c r="AP6" s="132"/>
      <c r="AQ6" s="132"/>
      <c r="AR6" s="132"/>
      <c r="AS6" s="132"/>
      <c r="AT6" s="63" t="s">
        <v>33</v>
      </c>
    </row>
    <row r="7" spans="1:51" ht="13.5" customHeight="1">
      <c r="A7" s="257"/>
      <c r="B7" s="130"/>
      <c r="C7" s="133" t="s">
        <v>34</v>
      </c>
      <c r="D7" s="134"/>
      <c r="E7" s="135" t="s">
        <v>35</v>
      </c>
      <c r="F7" s="136"/>
      <c r="G7" s="258">
        <v>507374491</v>
      </c>
      <c r="H7" s="258"/>
      <c r="I7" s="258"/>
      <c r="J7" s="258">
        <v>18472</v>
      </c>
      <c r="K7" s="258"/>
      <c r="L7" s="258"/>
      <c r="M7" s="258">
        <v>428557</v>
      </c>
      <c r="N7" s="258"/>
      <c r="O7" s="258"/>
      <c r="P7" s="137" t="s">
        <v>36</v>
      </c>
      <c r="Q7" s="138"/>
      <c r="R7" s="139" t="s">
        <v>37</v>
      </c>
      <c r="S7" s="139"/>
      <c r="T7" s="139"/>
      <c r="U7" s="139"/>
      <c r="V7" s="55" t="s">
        <v>38</v>
      </c>
      <c r="W7" s="140" t="s">
        <v>39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56" t="s">
        <v>40</v>
      </c>
      <c r="AL7" s="141" t="s">
        <v>41</v>
      </c>
      <c r="AM7" s="141"/>
      <c r="AN7" s="141"/>
      <c r="AO7" s="141"/>
      <c r="AP7" s="141"/>
      <c r="AQ7" s="141"/>
      <c r="AR7" s="141"/>
      <c r="AS7" s="64" t="s">
        <v>42</v>
      </c>
      <c r="AT7" s="222">
        <v>53</v>
      </c>
    </row>
    <row r="8" spans="1:51" ht="18" customHeight="1">
      <c r="A8" s="257"/>
      <c r="B8" s="130"/>
      <c r="C8" s="142" t="s">
        <v>43</v>
      </c>
      <c r="D8" s="143"/>
      <c r="E8" s="144" t="s">
        <v>44</v>
      </c>
      <c r="F8" s="145"/>
      <c r="G8" s="258"/>
      <c r="H8" s="258"/>
      <c r="I8" s="258"/>
      <c r="J8" s="258"/>
      <c r="K8" s="258"/>
      <c r="L8" s="258"/>
      <c r="M8" s="258"/>
      <c r="N8" s="258"/>
      <c r="O8" s="258"/>
      <c r="P8" s="146" t="s">
        <v>45</v>
      </c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8" t="s">
        <v>46</v>
      </c>
      <c r="AL8" s="149"/>
      <c r="AM8" s="149"/>
      <c r="AN8" s="149"/>
      <c r="AO8" s="57" t="s">
        <v>38</v>
      </c>
      <c r="AP8" s="149" t="s">
        <v>47</v>
      </c>
      <c r="AQ8" s="149"/>
      <c r="AR8" s="149"/>
      <c r="AS8" s="150"/>
      <c r="AT8" s="222"/>
    </row>
    <row r="9" spans="1:51" ht="14.45" customHeight="1">
      <c r="A9" s="257" t="s">
        <v>48</v>
      </c>
      <c r="B9" s="130"/>
      <c r="C9" s="133" t="s">
        <v>49</v>
      </c>
      <c r="D9" s="134"/>
      <c r="E9" s="135" t="s">
        <v>50</v>
      </c>
      <c r="F9" s="136"/>
      <c r="G9" s="259">
        <v>518042158</v>
      </c>
      <c r="H9" s="259"/>
      <c r="I9" s="260"/>
      <c r="J9" s="260"/>
      <c r="K9" s="260"/>
      <c r="L9" s="260"/>
      <c r="M9" s="261"/>
      <c r="N9" s="261"/>
      <c r="O9" s="261"/>
      <c r="P9" s="137" t="s">
        <v>36</v>
      </c>
      <c r="Q9" s="138"/>
      <c r="R9" s="139" t="s">
        <v>37</v>
      </c>
      <c r="S9" s="139"/>
      <c r="T9" s="139"/>
      <c r="U9" s="139"/>
      <c r="V9" s="55" t="s">
        <v>38</v>
      </c>
      <c r="W9" s="140" t="s">
        <v>51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56" t="s">
        <v>40</v>
      </c>
      <c r="AL9" s="141" t="s">
        <v>52</v>
      </c>
      <c r="AM9" s="141"/>
      <c r="AN9" s="141"/>
      <c r="AO9" s="141"/>
      <c r="AP9" s="141"/>
      <c r="AQ9" s="141"/>
      <c r="AR9" s="141"/>
      <c r="AS9" s="64" t="s">
        <v>42</v>
      </c>
      <c r="AT9" s="222">
        <v>44</v>
      </c>
    </row>
    <row r="10" spans="1:51" ht="18" customHeight="1">
      <c r="A10" s="257"/>
      <c r="B10" s="130"/>
      <c r="C10" s="142" t="s">
        <v>53</v>
      </c>
      <c r="D10" s="143"/>
      <c r="E10" s="144" t="s">
        <v>54</v>
      </c>
      <c r="F10" s="145"/>
      <c r="G10" s="259"/>
      <c r="H10" s="259"/>
      <c r="I10" s="260"/>
      <c r="J10" s="260"/>
      <c r="K10" s="260"/>
      <c r="L10" s="260"/>
      <c r="M10" s="261"/>
      <c r="N10" s="261"/>
      <c r="O10" s="261"/>
      <c r="P10" s="146" t="s">
        <v>55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8" t="s">
        <v>56</v>
      </c>
      <c r="AL10" s="149"/>
      <c r="AM10" s="149"/>
      <c r="AN10" s="149"/>
      <c r="AO10" s="57" t="s">
        <v>38</v>
      </c>
      <c r="AP10" s="149" t="s">
        <v>57</v>
      </c>
      <c r="AQ10" s="149"/>
      <c r="AR10" s="149"/>
      <c r="AS10" s="150"/>
      <c r="AT10" s="222"/>
    </row>
    <row r="11" spans="1:51" ht="14.45" customHeight="1">
      <c r="A11" s="257" t="s">
        <v>58</v>
      </c>
      <c r="B11" s="130"/>
      <c r="C11" s="133" t="s">
        <v>59</v>
      </c>
      <c r="D11" s="134"/>
      <c r="E11" s="135" t="s">
        <v>60</v>
      </c>
      <c r="F11" s="136"/>
      <c r="G11" s="259">
        <v>518042165</v>
      </c>
      <c r="H11" s="259"/>
      <c r="I11" s="260"/>
      <c r="J11" s="258">
        <v>304172</v>
      </c>
      <c r="K11" s="258"/>
      <c r="L11" s="258"/>
      <c r="M11" s="261"/>
      <c r="N11" s="261"/>
      <c r="O11" s="261"/>
      <c r="P11" s="137" t="s">
        <v>36</v>
      </c>
      <c r="Q11" s="138"/>
      <c r="R11" s="139" t="s">
        <v>37</v>
      </c>
      <c r="S11" s="139"/>
      <c r="T11" s="139"/>
      <c r="U11" s="139"/>
      <c r="V11" s="55" t="s">
        <v>38</v>
      </c>
      <c r="W11" s="140" t="s">
        <v>39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51"/>
      <c r="AK11" s="56" t="s">
        <v>40</v>
      </c>
      <c r="AL11" s="141" t="s">
        <v>52</v>
      </c>
      <c r="AM11" s="141"/>
      <c r="AN11" s="141"/>
      <c r="AO11" s="141"/>
      <c r="AP11" s="141"/>
      <c r="AQ11" s="141"/>
      <c r="AR11" s="141"/>
      <c r="AS11" s="64" t="s">
        <v>42</v>
      </c>
      <c r="AT11" s="223">
        <v>40</v>
      </c>
    </row>
    <row r="12" spans="1:51" ht="18" customHeight="1">
      <c r="A12" s="257"/>
      <c r="B12" s="130"/>
      <c r="C12" s="142" t="s">
        <v>61</v>
      </c>
      <c r="D12" s="143"/>
      <c r="E12" s="144" t="s">
        <v>62</v>
      </c>
      <c r="F12" s="145"/>
      <c r="G12" s="259"/>
      <c r="H12" s="259"/>
      <c r="I12" s="260"/>
      <c r="J12" s="262"/>
      <c r="K12" s="262"/>
      <c r="L12" s="262"/>
      <c r="M12" s="261"/>
      <c r="N12" s="261"/>
      <c r="O12" s="261"/>
      <c r="P12" s="146" t="s">
        <v>63</v>
      </c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52"/>
      <c r="AK12" s="148" t="s">
        <v>64</v>
      </c>
      <c r="AL12" s="149"/>
      <c r="AM12" s="149"/>
      <c r="AN12" s="149"/>
      <c r="AO12" s="57" t="s">
        <v>38</v>
      </c>
      <c r="AP12" s="149" t="s">
        <v>65</v>
      </c>
      <c r="AQ12" s="149"/>
      <c r="AR12" s="149"/>
      <c r="AS12" s="150"/>
      <c r="AT12" s="223"/>
    </row>
    <row r="13" spans="1:51" ht="15" customHeight="1">
      <c r="A13" s="257" t="s">
        <v>66</v>
      </c>
      <c r="B13" s="130"/>
      <c r="C13" s="133" t="s">
        <v>34</v>
      </c>
      <c r="D13" s="134"/>
      <c r="E13" s="135" t="s">
        <v>35</v>
      </c>
      <c r="F13" s="136"/>
      <c r="G13" s="263"/>
      <c r="H13" s="263"/>
      <c r="I13" s="264"/>
      <c r="J13" s="264"/>
      <c r="K13" s="264"/>
      <c r="L13" s="264"/>
      <c r="M13" s="265"/>
      <c r="N13" s="265"/>
      <c r="O13" s="265"/>
      <c r="P13" s="58"/>
      <c r="Q13" s="59"/>
      <c r="R13" s="153"/>
      <c r="S13" s="153"/>
      <c r="T13" s="153"/>
      <c r="U13" s="153"/>
      <c r="V13" s="60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4"/>
      <c r="AK13" s="65"/>
      <c r="AL13" s="155"/>
      <c r="AM13" s="155"/>
      <c r="AN13" s="155"/>
      <c r="AO13" s="155"/>
      <c r="AP13" s="155"/>
      <c r="AQ13" s="155"/>
      <c r="AR13" s="155"/>
      <c r="AS13" s="66"/>
      <c r="AT13" s="224"/>
    </row>
    <row r="14" spans="1:51" ht="18" customHeight="1">
      <c r="A14" s="257"/>
      <c r="B14" s="130"/>
      <c r="C14" s="142" t="s">
        <v>43</v>
      </c>
      <c r="D14" s="143"/>
      <c r="E14" s="144" t="s">
        <v>44</v>
      </c>
      <c r="F14" s="145"/>
      <c r="G14" s="263"/>
      <c r="H14" s="263"/>
      <c r="I14" s="264"/>
      <c r="J14" s="264"/>
      <c r="K14" s="264"/>
      <c r="L14" s="264"/>
      <c r="M14" s="265"/>
      <c r="N14" s="265"/>
      <c r="O14" s="265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67"/>
      <c r="AP14" s="160"/>
      <c r="AQ14" s="160"/>
      <c r="AR14" s="160"/>
      <c r="AS14" s="161"/>
      <c r="AT14" s="224"/>
    </row>
    <row r="15" spans="1:51" ht="15" customHeight="1">
      <c r="A15" s="266" t="s">
        <v>67</v>
      </c>
      <c r="B15" s="130"/>
      <c r="C15" s="133" t="s">
        <v>34</v>
      </c>
      <c r="D15" s="134"/>
      <c r="E15" s="135" t="s">
        <v>35</v>
      </c>
      <c r="F15" s="136"/>
      <c r="G15" s="263"/>
      <c r="H15" s="263"/>
      <c r="I15" s="264"/>
      <c r="J15" s="264"/>
      <c r="K15" s="264"/>
      <c r="L15" s="264"/>
      <c r="M15" s="265"/>
      <c r="N15" s="265"/>
      <c r="O15" s="265"/>
      <c r="P15" s="137" t="s">
        <v>36</v>
      </c>
      <c r="Q15" s="138"/>
      <c r="R15" s="139" t="s">
        <v>37</v>
      </c>
      <c r="S15" s="139"/>
      <c r="T15" s="139"/>
      <c r="U15" s="139"/>
      <c r="V15" s="55" t="s">
        <v>38</v>
      </c>
      <c r="W15" s="140" t="s">
        <v>39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51"/>
      <c r="AK15" s="56" t="s">
        <v>40</v>
      </c>
      <c r="AL15" s="141" t="s">
        <v>41</v>
      </c>
      <c r="AM15" s="141"/>
      <c r="AN15" s="141"/>
      <c r="AO15" s="141"/>
      <c r="AP15" s="141"/>
      <c r="AQ15" s="141"/>
      <c r="AR15" s="141"/>
      <c r="AS15" s="64" t="s">
        <v>42</v>
      </c>
      <c r="AT15" s="223">
        <v>53</v>
      </c>
    </row>
    <row r="16" spans="1:51" ht="18" customHeight="1">
      <c r="A16" s="257"/>
      <c r="B16" s="130"/>
      <c r="C16" s="142" t="s">
        <v>43</v>
      </c>
      <c r="D16" s="143"/>
      <c r="E16" s="144" t="s">
        <v>44</v>
      </c>
      <c r="F16" s="145"/>
      <c r="G16" s="263"/>
      <c r="H16" s="263"/>
      <c r="I16" s="264"/>
      <c r="J16" s="264"/>
      <c r="K16" s="264"/>
      <c r="L16" s="264"/>
      <c r="M16" s="265"/>
      <c r="N16" s="265"/>
      <c r="O16" s="265"/>
      <c r="P16" s="146" t="s">
        <v>45</v>
      </c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52"/>
      <c r="AK16" s="148" t="s">
        <v>46</v>
      </c>
      <c r="AL16" s="149"/>
      <c r="AM16" s="149"/>
      <c r="AN16" s="149"/>
      <c r="AO16" s="57" t="s">
        <v>38</v>
      </c>
      <c r="AP16" s="149" t="s">
        <v>47</v>
      </c>
      <c r="AQ16" s="149"/>
      <c r="AR16" s="149"/>
      <c r="AS16" s="150"/>
      <c r="AT16" s="223"/>
    </row>
    <row r="17" spans="1:46">
      <c r="A17" s="257" t="s">
        <v>68</v>
      </c>
      <c r="B17" s="130"/>
      <c r="C17" s="267" t="str">
        <f>IF(P16="","",P16)</f>
        <v>八千代市八千代台北9-12-6</v>
      </c>
      <c r="D17" s="267"/>
      <c r="E17" s="267"/>
      <c r="F17" s="267"/>
      <c r="G17" s="267"/>
      <c r="H17" s="267"/>
      <c r="I17" s="268"/>
      <c r="J17" s="268"/>
      <c r="K17" s="268"/>
      <c r="L17" s="268"/>
      <c r="M17" s="269"/>
      <c r="N17" s="269"/>
      <c r="O17" s="269"/>
      <c r="P17" s="68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70"/>
    </row>
    <row r="18" spans="1:46">
      <c r="A18" s="257"/>
      <c r="B18" s="130"/>
      <c r="C18" s="267"/>
      <c r="D18" s="267"/>
      <c r="E18" s="267"/>
      <c r="F18" s="267"/>
      <c r="G18" s="267"/>
      <c r="H18" s="267"/>
      <c r="I18" s="268"/>
      <c r="J18" s="268"/>
      <c r="K18" s="268"/>
      <c r="L18" s="268"/>
      <c r="M18" s="269"/>
      <c r="N18" s="269"/>
      <c r="O18" s="269"/>
      <c r="P18" s="71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3"/>
    </row>
    <row r="19" spans="1:46" ht="14.45" customHeight="1">
      <c r="A19" s="257" t="s">
        <v>32</v>
      </c>
      <c r="B19" s="130"/>
      <c r="C19" s="267" t="str">
        <f>IF(AL15="","",AL15&amp;"-"&amp;AK16&amp;"-"&amp;AP16)</f>
        <v>090-5527-3208</v>
      </c>
      <c r="D19" s="267"/>
      <c r="E19" s="267"/>
      <c r="F19" s="267"/>
      <c r="G19" s="267"/>
      <c r="H19" s="267"/>
      <c r="I19" s="268"/>
      <c r="J19" s="268"/>
      <c r="K19" s="268"/>
      <c r="L19" s="268"/>
      <c r="M19" s="269"/>
      <c r="N19" s="269"/>
      <c r="O19" s="269"/>
      <c r="P19" s="71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3"/>
    </row>
    <row r="20" spans="1:46" ht="14.45" customHeight="1">
      <c r="A20" s="257"/>
      <c r="B20" s="130"/>
      <c r="C20" s="267"/>
      <c r="D20" s="267"/>
      <c r="E20" s="267"/>
      <c r="F20" s="267"/>
      <c r="G20" s="267"/>
      <c r="H20" s="267"/>
      <c r="I20" s="268"/>
      <c r="J20" s="268"/>
      <c r="K20" s="268"/>
      <c r="L20" s="268"/>
      <c r="M20" s="269"/>
      <c r="N20" s="269"/>
      <c r="O20" s="269"/>
      <c r="P20" s="71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3"/>
    </row>
    <row r="21" spans="1:46" ht="14.45" customHeight="1">
      <c r="A21" s="211" t="s">
        <v>69</v>
      </c>
      <c r="B21" s="214"/>
      <c r="C21" s="225"/>
      <c r="D21" s="226"/>
      <c r="E21" s="226"/>
      <c r="F21" s="226"/>
      <c r="G21" s="226"/>
      <c r="H21" s="226"/>
      <c r="I21" s="41"/>
      <c r="J21" s="41"/>
      <c r="K21" s="41"/>
      <c r="L21" s="41"/>
      <c r="M21" s="41"/>
      <c r="N21" s="41"/>
      <c r="O21" s="42"/>
      <c r="P21" s="45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7"/>
    </row>
    <row r="22" spans="1:46" ht="14.45" customHeight="1">
      <c r="A22" s="212"/>
      <c r="B22" s="235"/>
      <c r="C22" s="227"/>
      <c r="D22" s="228"/>
      <c r="E22" s="228"/>
      <c r="F22" s="228"/>
      <c r="G22" s="228"/>
      <c r="H22" s="228"/>
      <c r="I22" s="43"/>
      <c r="J22" s="43"/>
      <c r="K22" s="43"/>
      <c r="L22" s="43"/>
      <c r="M22" s="43"/>
      <c r="N22" s="43"/>
      <c r="O22" s="44"/>
      <c r="P22" s="48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50"/>
    </row>
    <row r="23" spans="1:46" ht="14.1" customHeight="1">
      <c r="A23" s="205" t="s">
        <v>70</v>
      </c>
      <c r="B23" s="213" t="s">
        <v>71</v>
      </c>
      <c r="C23" s="162" t="s">
        <v>72</v>
      </c>
      <c r="D23" s="163"/>
      <c r="E23" s="164" t="s">
        <v>73</v>
      </c>
      <c r="F23" s="165"/>
      <c r="G23" s="213" t="s">
        <v>74</v>
      </c>
      <c r="H23" s="213"/>
      <c r="I23" s="213" t="s">
        <v>75</v>
      </c>
      <c r="J23" s="213"/>
      <c r="K23" s="213"/>
      <c r="L23" s="213"/>
      <c r="M23" s="213" t="s">
        <v>76</v>
      </c>
      <c r="N23" s="213"/>
      <c r="O23" s="213"/>
      <c r="P23" s="254" t="s">
        <v>77</v>
      </c>
      <c r="Q23" s="213"/>
      <c r="R23" s="213"/>
      <c r="S23" s="213"/>
      <c r="T23" s="255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206"/>
      <c r="B24" s="214"/>
      <c r="C24" s="166" t="s">
        <v>78</v>
      </c>
      <c r="D24" s="167"/>
      <c r="E24" s="168" t="s">
        <v>79</v>
      </c>
      <c r="F24" s="169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56"/>
      <c r="U24" s="2"/>
      <c r="V24" s="2"/>
      <c r="W24" s="2"/>
      <c r="X24" s="2"/>
      <c r="Y24" s="170" t="s">
        <v>80</v>
      </c>
      <c r="Z24" s="171"/>
      <c r="AA24" s="171"/>
      <c r="AB24" s="171"/>
      <c r="AC24" s="171"/>
      <c r="AD24" s="171"/>
      <c r="AE24" s="171"/>
      <c r="AF24" s="171"/>
      <c r="AG24" s="17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207">
        <v>1</v>
      </c>
      <c r="B25" s="215" t="s">
        <v>81</v>
      </c>
      <c r="C25" s="173" t="s">
        <v>82</v>
      </c>
      <c r="D25" s="134"/>
      <c r="E25" s="135" t="s">
        <v>83</v>
      </c>
      <c r="F25" s="136"/>
      <c r="G25" s="216">
        <v>6</v>
      </c>
      <c r="H25" s="270"/>
      <c r="I25" s="272" t="s">
        <v>84</v>
      </c>
      <c r="J25" s="273"/>
      <c r="K25" s="273"/>
      <c r="L25" s="274"/>
      <c r="M25" s="216">
        <v>514592238</v>
      </c>
      <c r="N25" s="277"/>
      <c r="O25" s="270"/>
      <c r="P25" s="216">
        <v>155</v>
      </c>
      <c r="Q25" s="277"/>
      <c r="R25" s="277"/>
      <c r="S25" s="277"/>
      <c r="T25" s="279"/>
      <c r="U25" s="2"/>
      <c r="V25" s="2"/>
      <c r="W25" s="2"/>
      <c r="X25" s="2"/>
      <c r="Y25" s="229">
        <v>12</v>
      </c>
      <c r="Z25" s="230"/>
      <c r="AA25" s="230"/>
      <c r="AB25" s="230"/>
      <c r="AC25" s="230"/>
      <c r="AD25" s="230"/>
      <c r="AE25" s="230"/>
      <c r="AF25" s="230"/>
      <c r="AG25" s="231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208"/>
      <c r="B26" s="182"/>
      <c r="C26" s="142" t="s">
        <v>85</v>
      </c>
      <c r="D26" s="143"/>
      <c r="E26" s="144" t="s">
        <v>86</v>
      </c>
      <c r="F26" s="145"/>
      <c r="G26" s="217"/>
      <c r="H26" s="271"/>
      <c r="I26" s="275"/>
      <c r="J26" s="276"/>
      <c r="K26" s="276"/>
      <c r="L26" s="92"/>
      <c r="M26" s="217"/>
      <c r="N26" s="278"/>
      <c r="O26" s="271"/>
      <c r="P26" s="217"/>
      <c r="Q26" s="278"/>
      <c r="R26" s="278"/>
      <c r="S26" s="278"/>
      <c r="T26" s="280"/>
      <c r="U26" s="2"/>
      <c r="V26" s="2"/>
      <c r="W26" s="2"/>
      <c r="X26" s="2"/>
      <c r="Y26" s="232"/>
      <c r="Z26" s="233"/>
      <c r="AA26" s="233"/>
      <c r="AB26" s="233"/>
      <c r="AC26" s="233"/>
      <c r="AD26" s="233"/>
      <c r="AE26" s="233"/>
      <c r="AF26" s="233"/>
      <c r="AG26" s="234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207">
        <v>2</v>
      </c>
      <c r="B27" s="215">
        <v>2</v>
      </c>
      <c r="C27" s="133" t="s">
        <v>87</v>
      </c>
      <c r="D27" s="134"/>
      <c r="E27" s="135" t="s">
        <v>88</v>
      </c>
      <c r="F27" s="136"/>
      <c r="G27" s="216">
        <v>6</v>
      </c>
      <c r="H27" s="270"/>
      <c r="I27" s="272" t="s">
        <v>89</v>
      </c>
      <c r="J27" s="273"/>
      <c r="K27" s="273"/>
      <c r="L27" s="274"/>
      <c r="M27" s="261">
        <v>516040446</v>
      </c>
      <c r="N27" s="261"/>
      <c r="O27" s="261"/>
      <c r="P27" s="216">
        <v>151</v>
      </c>
      <c r="Q27" s="277"/>
      <c r="R27" s="277"/>
      <c r="S27" s="277"/>
      <c r="T27" s="279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208"/>
      <c r="B28" s="182"/>
      <c r="C28" s="142" t="s">
        <v>90</v>
      </c>
      <c r="D28" s="143"/>
      <c r="E28" s="144" t="s">
        <v>91</v>
      </c>
      <c r="F28" s="145"/>
      <c r="G28" s="217"/>
      <c r="H28" s="271"/>
      <c r="I28" s="275"/>
      <c r="J28" s="276"/>
      <c r="K28" s="276"/>
      <c r="L28" s="92"/>
      <c r="M28" s="261"/>
      <c r="N28" s="261"/>
      <c r="O28" s="261"/>
      <c r="P28" s="217"/>
      <c r="Q28" s="278"/>
      <c r="R28" s="278"/>
      <c r="S28" s="278"/>
      <c r="T28" s="280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207">
        <v>3</v>
      </c>
      <c r="B29" s="215">
        <v>3</v>
      </c>
      <c r="C29" s="133" t="s">
        <v>92</v>
      </c>
      <c r="D29" s="134"/>
      <c r="E29" s="135" t="s">
        <v>93</v>
      </c>
      <c r="F29" s="136"/>
      <c r="G29" s="216">
        <v>6</v>
      </c>
      <c r="H29" s="270"/>
      <c r="I29" s="272" t="s">
        <v>89</v>
      </c>
      <c r="J29" s="273"/>
      <c r="K29" s="273"/>
      <c r="L29" s="274"/>
      <c r="M29" s="261">
        <v>515553508</v>
      </c>
      <c r="N29" s="261"/>
      <c r="O29" s="261"/>
      <c r="P29" s="216">
        <v>150</v>
      </c>
      <c r="Q29" s="277"/>
      <c r="R29" s="277"/>
      <c r="S29" s="277"/>
      <c r="T29" s="279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208"/>
      <c r="B30" s="182"/>
      <c r="C30" s="142" t="s">
        <v>94</v>
      </c>
      <c r="D30" s="143"/>
      <c r="E30" s="174" t="s">
        <v>95</v>
      </c>
      <c r="F30" s="145"/>
      <c r="G30" s="217"/>
      <c r="H30" s="271"/>
      <c r="I30" s="275"/>
      <c r="J30" s="276"/>
      <c r="K30" s="276"/>
      <c r="L30" s="92"/>
      <c r="M30" s="261"/>
      <c r="N30" s="261"/>
      <c r="O30" s="261"/>
      <c r="P30" s="217"/>
      <c r="Q30" s="278"/>
      <c r="R30" s="278"/>
      <c r="S30" s="278"/>
      <c r="T30" s="280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207">
        <v>4</v>
      </c>
      <c r="B31" s="215">
        <v>4</v>
      </c>
      <c r="C31" s="133" t="s">
        <v>96</v>
      </c>
      <c r="D31" s="134"/>
      <c r="E31" s="135" t="s">
        <v>97</v>
      </c>
      <c r="F31" s="136"/>
      <c r="G31" s="216">
        <v>6</v>
      </c>
      <c r="H31" s="270"/>
      <c r="I31" s="272" t="s">
        <v>98</v>
      </c>
      <c r="J31" s="273"/>
      <c r="K31" s="273"/>
      <c r="L31" s="274"/>
      <c r="M31" s="216">
        <v>515553497</v>
      </c>
      <c r="N31" s="277"/>
      <c r="O31" s="270"/>
      <c r="P31" s="216">
        <v>152</v>
      </c>
      <c r="Q31" s="277"/>
      <c r="R31" s="277"/>
      <c r="S31" s="277"/>
      <c r="T31" s="279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208"/>
      <c r="B32" s="182"/>
      <c r="C32" s="142" t="s">
        <v>99</v>
      </c>
      <c r="D32" s="143"/>
      <c r="E32" s="144" t="s">
        <v>100</v>
      </c>
      <c r="F32" s="145"/>
      <c r="G32" s="217"/>
      <c r="H32" s="271"/>
      <c r="I32" s="275"/>
      <c r="J32" s="276"/>
      <c r="K32" s="276"/>
      <c r="L32" s="92"/>
      <c r="M32" s="217"/>
      <c r="N32" s="278"/>
      <c r="O32" s="271"/>
      <c r="P32" s="217"/>
      <c r="Q32" s="278"/>
      <c r="R32" s="278"/>
      <c r="S32" s="278"/>
      <c r="T32" s="280"/>
      <c r="U32" s="2"/>
      <c r="V32" s="2"/>
      <c r="W32" s="2"/>
      <c r="X32" s="2"/>
      <c r="Y32" s="170" t="s">
        <v>101</v>
      </c>
      <c r="Z32" s="171"/>
      <c r="AA32" s="171"/>
      <c r="AB32" s="171"/>
      <c r="AC32" s="171"/>
      <c r="AD32" s="171"/>
      <c r="AE32" s="171"/>
      <c r="AF32" s="171"/>
      <c r="AG32" s="17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207">
        <v>5</v>
      </c>
      <c r="B33" s="215">
        <v>5</v>
      </c>
      <c r="C33" s="133" t="s">
        <v>102</v>
      </c>
      <c r="D33" s="134"/>
      <c r="E33" s="135" t="s">
        <v>103</v>
      </c>
      <c r="F33" s="136"/>
      <c r="G33" s="216">
        <v>6</v>
      </c>
      <c r="H33" s="270"/>
      <c r="I33" s="272" t="s">
        <v>104</v>
      </c>
      <c r="J33" s="273"/>
      <c r="K33" s="273"/>
      <c r="L33" s="274"/>
      <c r="M33" s="216">
        <v>516959658</v>
      </c>
      <c r="N33" s="277"/>
      <c r="O33" s="270"/>
      <c r="P33" s="216">
        <v>158</v>
      </c>
      <c r="Q33" s="277"/>
      <c r="R33" s="277"/>
      <c r="S33" s="277"/>
      <c r="T33" s="279"/>
      <c r="U33" s="2"/>
      <c r="V33" s="2"/>
      <c r="W33" s="2"/>
      <c r="X33" s="2"/>
      <c r="Y33" s="248">
        <v>1</v>
      </c>
      <c r="Z33" s="249"/>
      <c r="AA33" s="249"/>
      <c r="AB33" s="249"/>
      <c r="AC33" s="249"/>
      <c r="AD33" s="249"/>
      <c r="AE33" s="249"/>
      <c r="AF33" s="249"/>
      <c r="AG33" s="250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208"/>
      <c r="B34" s="182"/>
      <c r="C34" s="142" t="s">
        <v>105</v>
      </c>
      <c r="D34" s="143"/>
      <c r="E34" s="144" t="s">
        <v>106</v>
      </c>
      <c r="F34" s="145"/>
      <c r="G34" s="217"/>
      <c r="H34" s="271"/>
      <c r="I34" s="275"/>
      <c r="J34" s="276"/>
      <c r="K34" s="276"/>
      <c r="L34" s="92"/>
      <c r="M34" s="217"/>
      <c r="N34" s="278"/>
      <c r="O34" s="271"/>
      <c r="P34" s="217"/>
      <c r="Q34" s="278"/>
      <c r="R34" s="278"/>
      <c r="S34" s="278"/>
      <c r="T34" s="280"/>
      <c r="U34" s="2"/>
      <c r="V34" s="2"/>
      <c r="W34" s="2"/>
      <c r="X34" s="2"/>
      <c r="Y34" s="251"/>
      <c r="Z34" s="252"/>
      <c r="AA34" s="252"/>
      <c r="AB34" s="252"/>
      <c r="AC34" s="252"/>
      <c r="AD34" s="252"/>
      <c r="AE34" s="252"/>
      <c r="AF34" s="252"/>
      <c r="AG34" s="253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207">
        <v>6</v>
      </c>
      <c r="B35" s="215">
        <v>6</v>
      </c>
      <c r="C35" s="133" t="s">
        <v>107</v>
      </c>
      <c r="D35" s="134"/>
      <c r="E35" s="135" t="s">
        <v>108</v>
      </c>
      <c r="F35" s="136"/>
      <c r="G35" s="216">
        <v>6</v>
      </c>
      <c r="H35" s="270"/>
      <c r="I35" s="272" t="s">
        <v>98</v>
      </c>
      <c r="J35" s="273"/>
      <c r="K35" s="273"/>
      <c r="L35" s="274"/>
      <c r="M35" s="261">
        <v>515553480</v>
      </c>
      <c r="N35" s="261"/>
      <c r="O35" s="261"/>
      <c r="P35" s="216">
        <v>149</v>
      </c>
      <c r="Q35" s="277"/>
      <c r="R35" s="277"/>
      <c r="S35" s="277"/>
      <c r="T35" s="279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208"/>
      <c r="B36" s="182"/>
      <c r="C36" s="142" t="s">
        <v>109</v>
      </c>
      <c r="D36" s="143"/>
      <c r="E36" s="174" t="s">
        <v>110</v>
      </c>
      <c r="F36" s="145"/>
      <c r="G36" s="217"/>
      <c r="H36" s="271"/>
      <c r="I36" s="275"/>
      <c r="J36" s="276"/>
      <c r="K36" s="276"/>
      <c r="L36" s="92"/>
      <c r="M36" s="261"/>
      <c r="N36" s="261"/>
      <c r="O36" s="261"/>
      <c r="P36" s="217"/>
      <c r="Q36" s="278"/>
      <c r="R36" s="278"/>
      <c r="S36" s="278"/>
      <c r="T36" s="280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207">
        <v>7</v>
      </c>
      <c r="B37" s="215">
        <v>7</v>
      </c>
      <c r="C37" s="133" t="s">
        <v>49</v>
      </c>
      <c r="D37" s="134"/>
      <c r="E37" s="135" t="s">
        <v>111</v>
      </c>
      <c r="F37" s="136"/>
      <c r="G37" s="216">
        <v>6</v>
      </c>
      <c r="H37" s="270"/>
      <c r="I37" s="272" t="s">
        <v>112</v>
      </c>
      <c r="J37" s="273"/>
      <c r="K37" s="273"/>
      <c r="L37" s="274"/>
      <c r="M37" s="216">
        <v>516658168</v>
      </c>
      <c r="N37" s="277"/>
      <c r="O37" s="270"/>
      <c r="P37" s="216">
        <v>150</v>
      </c>
      <c r="Q37" s="277"/>
      <c r="R37" s="277"/>
      <c r="S37" s="277"/>
      <c r="T37" s="279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208"/>
      <c r="B38" s="182"/>
      <c r="C38" s="142" t="s">
        <v>53</v>
      </c>
      <c r="D38" s="143"/>
      <c r="E38" s="144" t="s">
        <v>113</v>
      </c>
      <c r="F38" s="145"/>
      <c r="G38" s="217"/>
      <c r="H38" s="271"/>
      <c r="I38" s="275"/>
      <c r="J38" s="276"/>
      <c r="K38" s="276"/>
      <c r="L38" s="92"/>
      <c r="M38" s="217"/>
      <c r="N38" s="278"/>
      <c r="O38" s="271"/>
      <c r="P38" s="217"/>
      <c r="Q38" s="278"/>
      <c r="R38" s="278"/>
      <c r="S38" s="278"/>
      <c r="T38" s="280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207">
        <v>8</v>
      </c>
      <c r="B39" s="215">
        <v>8</v>
      </c>
      <c r="C39" s="133" t="s">
        <v>114</v>
      </c>
      <c r="D39" s="134"/>
      <c r="E39" s="135" t="s">
        <v>115</v>
      </c>
      <c r="F39" s="136"/>
      <c r="G39" s="216">
        <v>6</v>
      </c>
      <c r="H39" s="270"/>
      <c r="I39" s="272" t="s">
        <v>98</v>
      </c>
      <c r="J39" s="273"/>
      <c r="K39" s="273"/>
      <c r="L39" s="274"/>
      <c r="M39" s="261">
        <v>515553473</v>
      </c>
      <c r="N39" s="261"/>
      <c r="O39" s="261"/>
      <c r="P39" s="216">
        <v>151</v>
      </c>
      <c r="Q39" s="277"/>
      <c r="R39" s="277"/>
      <c r="S39" s="277"/>
      <c r="T39" s="279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208"/>
      <c r="B40" s="182"/>
      <c r="C40" s="142" t="s">
        <v>116</v>
      </c>
      <c r="D40" s="143"/>
      <c r="E40" s="144" t="s">
        <v>117</v>
      </c>
      <c r="F40" s="145"/>
      <c r="G40" s="217"/>
      <c r="H40" s="271"/>
      <c r="I40" s="275"/>
      <c r="J40" s="276"/>
      <c r="K40" s="276"/>
      <c r="L40" s="92"/>
      <c r="M40" s="261"/>
      <c r="N40" s="261"/>
      <c r="O40" s="261"/>
      <c r="P40" s="217"/>
      <c r="Q40" s="278"/>
      <c r="R40" s="278"/>
      <c r="S40" s="278"/>
      <c r="T40" s="280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207">
        <v>9</v>
      </c>
      <c r="B41" s="215">
        <v>9</v>
      </c>
      <c r="C41" s="133" t="s">
        <v>87</v>
      </c>
      <c r="D41" s="134"/>
      <c r="E41" s="135" t="s">
        <v>118</v>
      </c>
      <c r="F41" s="136"/>
      <c r="G41" s="216">
        <v>6</v>
      </c>
      <c r="H41" s="270"/>
      <c r="I41" s="272" t="s">
        <v>89</v>
      </c>
      <c r="J41" s="273"/>
      <c r="K41" s="273"/>
      <c r="L41" s="274"/>
      <c r="M41" s="216">
        <v>516041492</v>
      </c>
      <c r="N41" s="277"/>
      <c r="O41" s="270"/>
      <c r="P41" s="216">
        <v>155</v>
      </c>
      <c r="Q41" s="277"/>
      <c r="R41" s="277"/>
      <c r="S41" s="277"/>
      <c r="T41" s="279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208"/>
      <c r="B42" s="182"/>
      <c r="C42" s="175" t="s">
        <v>90</v>
      </c>
      <c r="D42" s="176"/>
      <c r="E42" s="177" t="s">
        <v>119</v>
      </c>
      <c r="F42" s="178"/>
      <c r="G42" s="281"/>
      <c r="H42" s="282"/>
      <c r="I42" s="283"/>
      <c r="J42" s="284"/>
      <c r="K42" s="284"/>
      <c r="L42" s="285"/>
      <c r="M42" s="281"/>
      <c r="N42" s="286"/>
      <c r="O42" s="282"/>
      <c r="P42" s="281"/>
      <c r="Q42" s="286"/>
      <c r="R42" s="286"/>
      <c r="S42" s="286"/>
      <c r="T42" s="287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207">
        <v>10</v>
      </c>
      <c r="B43" s="216">
        <v>10</v>
      </c>
      <c r="C43" s="179" t="s">
        <v>120</v>
      </c>
      <c r="D43" s="180"/>
      <c r="E43" s="179" t="s">
        <v>121</v>
      </c>
      <c r="F43" s="180"/>
      <c r="G43" s="261">
        <v>6</v>
      </c>
      <c r="H43" s="261"/>
      <c r="I43" s="288" t="s">
        <v>98</v>
      </c>
      <c r="J43" s="260"/>
      <c r="K43" s="260"/>
      <c r="L43" s="260"/>
      <c r="M43" s="261">
        <v>518722630</v>
      </c>
      <c r="N43" s="261"/>
      <c r="O43" s="261"/>
      <c r="P43" s="261">
        <v>151</v>
      </c>
      <c r="Q43" s="261"/>
      <c r="R43" s="261"/>
      <c r="S43" s="261"/>
      <c r="T43" s="223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208"/>
      <c r="B44" s="217"/>
      <c r="C44" s="181" t="s">
        <v>122</v>
      </c>
      <c r="D44" s="182"/>
      <c r="E44" s="181" t="s">
        <v>123</v>
      </c>
      <c r="F44" s="182"/>
      <c r="G44" s="261"/>
      <c r="H44" s="261"/>
      <c r="I44" s="260"/>
      <c r="J44" s="260"/>
      <c r="K44" s="260"/>
      <c r="L44" s="260"/>
      <c r="M44" s="261"/>
      <c r="N44" s="261"/>
      <c r="O44" s="261"/>
      <c r="P44" s="261"/>
      <c r="Q44" s="261"/>
      <c r="R44" s="261"/>
      <c r="S44" s="261"/>
      <c r="T44" s="223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207">
        <v>11</v>
      </c>
      <c r="B45" s="216">
        <v>11</v>
      </c>
      <c r="C45" s="133" t="s">
        <v>124</v>
      </c>
      <c r="D45" s="134"/>
      <c r="E45" s="135" t="s">
        <v>125</v>
      </c>
      <c r="F45" s="136"/>
      <c r="G45" s="216">
        <v>4</v>
      </c>
      <c r="H45" s="270"/>
      <c r="I45" s="272" t="s">
        <v>104</v>
      </c>
      <c r="J45" s="273"/>
      <c r="K45" s="273"/>
      <c r="L45" s="274"/>
      <c r="M45" s="261">
        <v>516040510</v>
      </c>
      <c r="N45" s="261"/>
      <c r="O45" s="261"/>
      <c r="P45" s="216">
        <v>143</v>
      </c>
      <c r="Q45" s="277"/>
      <c r="R45" s="277"/>
      <c r="S45" s="277"/>
      <c r="T45" s="279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208"/>
      <c r="B46" s="217"/>
      <c r="C46" s="142" t="s">
        <v>126</v>
      </c>
      <c r="D46" s="143"/>
      <c r="E46" s="174" t="s">
        <v>127</v>
      </c>
      <c r="F46" s="145"/>
      <c r="G46" s="217"/>
      <c r="H46" s="271"/>
      <c r="I46" s="275"/>
      <c r="J46" s="276"/>
      <c r="K46" s="276"/>
      <c r="L46" s="92"/>
      <c r="M46" s="261"/>
      <c r="N46" s="261"/>
      <c r="O46" s="261"/>
      <c r="P46" s="217"/>
      <c r="Q46" s="278"/>
      <c r="R46" s="278"/>
      <c r="S46" s="278"/>
      <c r="T46" s="280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207">
        <v>12</v>
      </c>
      <c r="B47" s="215">
        <v>12</v>
      </c>
      <c r="C47" s="133" t="s">
        <v>128</v>
      </c>
      <c r="D47" s="134"/>
      <c r="E47" s="135" t="s">
        <v>129</v>
      </c>
      <c r="F47" s="136"/>
      <c r="G47" s="216">
        <v>4</v>
      </c>
      <c r="H47" s="270"/>
      <c r="I47" s="272" t="s">
        <v>112</v>
      </c>
      <c r="J47" s="273"/>
      <c r="K47" s="273"/>
      <c r="L47" s="274"/>
      <c r="M47" s="261">
        <v>518042356</v>
      </c>
      <c r="N47" s="261"/>
      <c r="O47" s="261"/>
      <c r="P47" s="216">
        <v>135</v>
      </c>
      <c r="Q47" s="277"/>
      <c r="R47" s="277"/>
      <c r="S47" s="277"/>
      <c r="T47" s="279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209"/>
      <c r="B48" s="218"/>
      <c r="C48" s="142" t="s">
        <v>130</v>
      </c>
      <c r="D48" s="143"/>
      <c r="E48" s="144" t="s">
        <v>131</v>
      </c>
      <c r="F48" s="145"/>
      <c r="G48" s="217"/>
      <c r="H48" s="271"/>
      <c r="I48" s="275"/>
      <c r="J48" s="276"/>
      <c r="K48" s="276"/>
      <c r="L48" s="92"/>
      <c r="M48" s="261"/>
      <c r="N48" s="261"/>
      <c r="O48" s="261"/>
      <c r="P48" s="217"/>
      <c r="Q48" s="278"/>
      <c r="R48" s="278"/>
      <c r="S48" s="278"/>
      <c r="T48" s="280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210">
        <v>13</v>
      </c>
      <c r="B49" s="219"/>
      <c r="C49" s="183"/>
      <c r="D49" s="184"/>
      <c r="E49" s="184"/>
      <c r="F49" s="185"/>
      <c r="G49" s="236"/>
      <c r="H49" s="237"/>
      <c r="I49" s="236"/>
      <c r="J49" s="240"/>
      <c r="K49" s="240"/>
      <c r="L49" s="237"/>
      <c r="M49" s="236"/>
      <c r="N49" s="240"/>
      <c r="O49" s="237"/>
      <c r="P49" s="236"/>
      <c r="Q49" s="240"/>
      <c r="R49" s="240"/>
      <c r="S49" s="240"/>
      <c r="T49" s="24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211"/>
      <c r="B50" s="220"/>
      <c r="C50" s="186"/>
      <c r="D50" s="187"/>
      <c r="E50" s="187"/>
      <c r="F50" s="188"/>
      <c r="G50" s="238"/>
      <c r="H50" s="239"/>
      <c r="I50" s="238"/>
      <c r="J50" s="241"/>
      <c r="K50" s="241"/>
      <c r="L50" s="239"/>
      <c r="M50" s="238"/>
      <c r="N50" s="241"/>
      <c r="O50" s="239"/>
      <c r="P50" s="238"/>
      <c r="Q50" s="241"/>
      <c r="R50" s="241"/>
      <c r="S50" s="241"/>
      <c r="T50" s="243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211">
        <v>14</v>
      </c>
      <c r="B51" s="219"/>
      <c r="C51" s="183"/>
      <c r="D51" s="184"/>
      <c r="E51" s="184"/>
      <c r="F51" s="185"/>
      <c r="G51" s="236"/>
      <c r="H51" s="237"/>
      <c r="I51" s="236"/>
      <c r="J51" s="240"/>
      <c r="K51" s="240"/>
      <c r="L51" s="237"/>
      <c r="M51" s="236"/>
      <c r="N51" s="240"/>
      <c r="O51" s="237"/>
      <c r="P51" s="236"/>
      <c r="Q51" s="240"/>
      <c r="R51" s="240"/>
      <c r="S51" s="240"/>
      <c r="T51" s="24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212"/>
      <c r="B52" s="221"/>
      <c r="C52" s="189"/>
      <c r="D52" s="190"/>
      <c r="E52" s="190"/>
      <c r="F52" s="191"/>
      <c r="G52" s="244"/>
      <c r="H52" s="245"/>
      <c r="I52" s="244"/>
      <c r="J52" s="246"/>
      <c r="K52" s="246"/>
      <c r="L52" s="245"/>
      <c r="M52" s="244"/>
      <c r="N52" s="246"/>
      <c r="O52" s="245"/>
      <c r="P52" s="244"/>
      <c r="Q52" s="246"/>
      <c r="R52" s="246"/>
      <c r="S52" s="246"/>
      <c r="T52" s="247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92" t="s">
        <v>132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4"/>
      <c r="U54" s="7"/>
      <c r="V54" s="195" t="s">
        <v>133</v>
      </c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  <c r="AG54" s="198"/>
      <c r="AH54" s="198"/>
      <c r="AI54" s="198"/>
      <c r="AJ54" s="198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99" t="s">
        <v>134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1"/>
      <c r="U55" s="7"/>
      <c r="V55" s="202">
        <f>LEN(A55)</f>
        <v>90</v>
      </c>
      <c r="W55" s="203"/>
      <c r="X55" s="203"/>
      <c r="Y55" s="203"/>
      <c r="Z55" s="203"/>
      <c r="AA55" s="203"/>
      <c r="AB55" s="203"/>
      <c r="AC55" s="203"/>
      <c r="AD55" s="203"/>
      <c r="AE55" s="203"/>
      <c r="AF55" s="204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mergeCells count="269">
    <mergeCell ref="P35:T36"/>
    <mergeCell ref="G37:H38"/>
    <mergeCell ref="I37:L38"/>
    <mergeCell ref="M37:O38"/>
    <mergeCell ref="P37:T38"/>
    <mergeCell ref="G39:H40"/>
    <mergeCell ref="I39:L40"/>
    <mergeCell ref="M39:O40"/>
    <mergeCell ref="P39:T40"/>
    <mergeCell ref="I33:L34"/>
    <mergeCell ref="M33:O34"/>
    <mergeCell ref="P33:T34"/>
    <mergeCell ref="G47:H48"/>
    <mergeCell ref="I47:L48"/>
    <mergeCell ref="M47:O48"/>
    <mergeCell ref="P47:T48"/>
    <mergeCell ref="G35:H36"/>
    <mergeCell ref="I35:L36"/>
    <mergeCell ref="M35:O36"/>
    <mergeCell ref="P31:T32"/>
    <mergeCell ref="G41:H42"/>
    <mergeCell ref="I41:L42"/>
    <mergeCell ref="M41:O42"/>
    <mergeCell ref="P41:T42"/>
    <mergeCell ref="G43:H44"/>
    <mergeCell ref="I43:L44"/>
    <mergeCell ref="M43:O44"/>
    <mergeCell ref="P43:T44"/>
    <mergeCell ref="G33:H34"/>
    <mergeCell ref="P25:T26"/>
    <mergeCell ref="G27:H28"/>
    <mergeCell ref="I27:L28"/>
    <mergeCell ref="M27:O28"/>
    <mergeCell ref="P27:T28"/>
    <mergeCell ref="G29:H30"/>
    <mergeCell ref="I29:L30"/>
    <mergeCell ref="M29:O30"/>
    <mergeCell ref="P29:T30"/>
    <mergeCell ref="A15:B16"/>
    <mergeCell ref="G15:O16"/>
    <mergeCell ref="A17:B18"/>
    <mergeCell ref="C17:O18"/>
    <mergeCell ref="A19:B20"/>
    <mergeCell ref="C19:O20"/>
    <mergeCell ref="A11:B12"/>
    <mergeCell ref="G11:I12"/>
    <mergeCell ref="J11:L12"/>
    <mergeCell ref="M11:O12"/>
    <mergeCell ref="A13:B14"/>
    <mergeCell ref="G13:O14"/>
    <mergeCell ref="A6:B8"/>
    <mergeCell ref="G7:I8"/>
    <mergeCell ref="J7:L8"/>
    <mergeCell ref="M7:O8"/>
    <mergeCell ref="A9:B10"/>
    <mergeCell ref="G9:I10"/>
    <mergeCell ref="J9:L10"/>
    <mergeCell ref="M9:O10"/>
    <mergeCell ref="P49:T50"/>
    <mergeCell ref="G51:H52"/>
    <mergeCell ref="I51:L52"/>
    <mergeCell ref="M51:O52"/>
    <mergeCell ref="P51:T52"/>
    <mergeCell ref="Y33:AG34"/>
    <mergeCell ref="G45:H46"/>
    <mergeCell ref="I45:L46"/>
    <mergeCell ref="M45:O46"/>
    <mergeCell ref="P45:T46"/>
    <mergeCell ref="G21:H22"/>
    <mergeCell ref="A21:B22"/>
    <mergeCell ref="G23:H24"/>
    <mergeCell ref="I23:L24"/>
    <mergeCell ref="M23:O24"/>
    <mergeCell ref="G49:H50"/>
    <mergeCell ref="I49:L50"/>
    <mergeCell ref="M49:O50"/>
    <mergeCell ref="G25:H26"/>
    <mergeCell ref="I25:L2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G31:H32"/>
    <mergeCell ref="I31:L32"/>
    <mergeCell ref="M31:O3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Y25:AG26"/>
    <mergeCell ref="P23:T24"/>
    <mergeCell ref="M25:O26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5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/>
    <dataValidation allowBlank="1" showInputMessage="1" showErrorMessage="1" prompt="全日本は12人までです。こちらには入力できません。入力しても登録に反映されませんのでご注意ください。" sqref="B49:B52 G49:T52 G33:T34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89" t="s">
        <v>135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</row>
    <row r="2" spans="1:15">
      <c r="A2" s="293" t="s">
        <v>136</v>
      </c>
      <c r="B2" s="293"/>
      <c r="C2" s="296" t="str">
        <f>IF(入力!C3="","",入力!C3)</f>
        <v>八千代台VBC</v>
      </c>
      <c r="D2" s="296"/>
      <c r="E2" s="296"/>
      <c r="F2" s="296"/>
      <c r="G2" s="296"/>
      <c r="H2" s="296"/>
      <c r="I2" s="296"/>
      <c r="J2" s="293" t="str">
        <f>IF(入力!J3="","",入力!J3)</f>
        <v>女子</v>
      </c>
      <c r="K2" s="293"/>
      <c r="L2" s="293"/>
      <c r="M2" s="293"/>
      <c r="N2" s="293"/>
      <c r="O2" s="293"/>
    </row>
    <row r="3" spans="1:15">
      <c r="A3" s="293"/>
      <c r="B3" s="293"/>
      <c r="C3" s="296"/>
      <c r="D3" s="296"/>
      <c r="E3" s="296"/>
      <c r="F3" s="296"/>
      <c r="G3" s="296"/>
      <c r="H3" s="296"/>
      <c r="I3" s="296"/>
      <c r="J3" s="293"/>
      <c r="K3" s="293"/>
      <c r="L3" s="293"/>
      <c r="M3" s="293"/>
      <c r="N3" s="293"/>
      <c r="O3" s="293"/>
    </row>
    <row r="4" spans="1:15" ht="15" customHeight="1">
      <c r="A4" s="293" t="s">
        <v>137</v>
      </c>
      <c r="B4" s="293"/>
      <c r="C4" s="297">
        <f>IF(入力!C4="","",IF(入力!C5="",入力!C4,入力!C4&amp;"　　"&amp;入力!C5))</f>
        <v>43006178</v>
      </c>
      <c r="D4" s="298"/>
      <c r="E4" s="298"/>
      <c r="F4" s="298"/>
      <c r="G4" s="298"/>
      <c r="H4" s="298"/>
      <c r="I4" s="298"/>
      <c r="J4" s="3"/>
      <c r="K4" s="3"/>
      <c r="L4" s="3"/>
      <c r="M4" s="3"/>
      <c r="N4" s="3"/>
      <c r="O4" s="4"/>
    </row>
    <row r="5" spans="1:15" ht="15" customHeight="1">
      <c r="A5" s="293"/>
      <c r="B5" s="293"/>
      <c r="C5" s="299"/>
      <c r="D5" s="300"/>
      <c r="E5" s="300"/>
      <c r="F5" s="300"/>
      <c r="G5" s="300"/>
      <c r="H5" s="300"/>
      <c r="I5" s="300"/>
      <c r="J5" s="290" t="s">
        <v>138</v>
      </c>
      <c r="K5" s="290"/>
      <c r="L5" s="290"/>
      <c r="M5" s="290"/>
      <c r="N5" s="290"/>
      <c r="O5" s="291"/>
    </row>
    <row r="6" spans="1:15" ht="12" customHeight="1">
      <c r="A6" s="293" t="s">
        <v>139</v>
      </c>
      <c r="B6" s="293"/>
      <c r="C6" s="303" t="str">
        <f>IF(入力!C8="","",入力!C8&amp;"　"&amp;入力!E8)</f>
        <v>会田　智美</v>
      </c>
      <c r="D6" s="304"/>
      <c r="E6" s="304"/>
      <c r="F6" s="304"/>
      <c r="G6" s="292" t="s">
        <v>140</v>
      </c>
      <c r="H6" s="292"/>
      <c r="I6" s="292"/>
      <c r="J6" s="292" t="s">
        <v>141</v>
      </c>
      <c r="K6" s="292"/>
      <c r="L6" s="292"/>
      <c r="M6" s="292" t="s">
        <v>142</v>
      </c>
      <c r="N6" s="292"/>
      <c r="O6" s="292"/>
    </row>
    <row r="7" spans="1:15" ht="13.5" customHeight="1">
      <c r="A7" s="293"/>
      <c r="B7" s="293"/>
      <c r="C7" s="307"/>
      <c r="D7" s="308"/>
      <c r="E7" s="308"/>
      <c r="F7" s="308"/>
      <c r="G7" s="301">
        <f>IF(入力!G7="","",入力!G7)</f>
        <v>507374491</v>
      </c>
      <c r="H7" s="301"/>
      <c r="I7" s="301"/>
      <c r="J7" s="301">
        <f>IF(入力!J7="","",入力!J7)</f>
        <v>18472</v>
      </c>
      <c r="K7" s="301"/>
      <c r="L7" s="301"/>
      <c r="M7" s="301">
        <f>IF(入力!M7="","",入力!M7)</f>
        <v>428557</v>
      </c>
      <c r="N7" s="301"/>
      <c r="O7" s="301"/>
    </row>
    <row r="8" spans="1:15" ht="13.5" customHeight="1">
      <c r="A8" s="293"/>
      <c r="B8" s="293"/>
      <c r="C8" s="305"/>
      <c r="D8" s="306"/>
      <c r="E8" s="306"/>
      <c r="F8" s="306"/>
      <c r="G8" s="301"/>
      <c r="H8" s="301"/>
      <c r="I8" s="301"/>
      <c r="J8" s="301"/>
      <c r="K8" s="301"/>
      <c r="L8" s="301"/>
      <c r="M8" s="301"/>
      <c r="N8" s="301"/>
      <c r="O8" s="301"/>
    </row>
    <row r="9" spans="1:15" ht="14.45" customHeight="1">
      <c r="A9" s="293" t="s">
        <v>143</v>
      </c>
      <c r="B9" s="293"/>
      <c r="C9" s="303" t="str">
        <f>IF(入力!C10="","",入力!C10&amp;"　"&amp;入力!E10)</f>
        <v>中野　勝男</v>
      </c>
      <c r="D9" s="304"/>
      <c r="E9" s="304"/>
      <c r="F9" s="304"/>
      <c r="G9" s="301">
        <f>IF(入力!G9="","",入力!G9)</f>
        <v>518042158</v>
      </c>
      <c r="H9" s="301"/>
      <c r="I9" s="301"/>
      <c r="J9" s="301" t="str">
        <f>IF(入力!J9="","",入力!J9)</f>
        <v/>
      </c>
      <c r="K9" s="301"/>
      <c r="L9" s="301"/>
      <c r="M9" s="301" t="str">
        <f>IF(入力!M9="","",入力!M9)</f>
        <v/>
      </c>
      <c r="N9" s="301"/>
      <c r="O9" s="301"/>
    </row>
    <row r="10" spans="1:15" ht="14.45" customHeight="1">
      <c r="A10" s="293"/>
      <c r="B10" s="293"/>
      <c r="C10" s="305"/>
      <c r="D10" s="306"/>
      <c r="E10" s="306"/>
      <c r="F10" s="306"/>
      <c r="G10" s="301"/>
      <c r="H10" s="301"/>
      <c r="I10" s="301"/>
      <c r="J10" s="301"/>
      <c r="K10" s="301"/>
      <c r="L10" s="301"/>
      <c r="M10" s="301"/>
      <c r="N10" s="301"/>
      <c r="O10" s="301"/>
    </row>
    <row r="11" spans="1:15" ht="14.45" customHeight="1">
      <c r="A11" s="293" t="s">
        <v>144</v>
      </c>
      <c r="B11" s="293"/>
      <c r="C11" s="303" t="str">
        <f>IF(入力!C12="","",入力!C12&amp;"　"&amp;入力!E12)</f>
        <v>野村　和宏</v>
      </c>
      <c r="D11" s="304"/>
      <c r="E11" s="304"/>
      <c r="F11" s="304"/>
      <c r="G11" s="301">
        <f>IF(入力!G11="","",入力!G11)</f>
        <v>518042165</v>
      </c>
      <c r="H11" s="301"/>
      <c r="I11" s="301"/>
      <c r="J11" s="301">
        <f>IF(入力!J11="","",入力!J11)</f>
        <v>304172</v>
      </c>
      <c r="K11" s="301"/>
      <c r="L11" s="301"/>
      <c r="M11" s="301" t="str">
        <f>IF(入力!M11="","",入力!M11)</f>
        <v/>
      </c>
      <c r="N11" s="301"/>
      <c r="O11" s="301"/>
    </row>
    <row r="12" spans="1:15" ht="14.45" customHeight="1">
      <c r="A12" s="293"/>
      <c r="B12" s="293"/>
      <c r="C12" s="305"/>
      <c r="D12" s="306"/>
      <c r="E12" s="306"/>
      <c r="F12" s="306"/>
      <c r="G12" s="301"/>
      <c r="H12" s="301"/>
      <c r="I12" s="301"/>
      <c r="J12" s="301"/>
      <c r="K12" s="301"/>
      <c r="L12" s="301"/>
      <c r="M12" s="301"/>
      <c r="N12" s="301"/>
      <c r="O12" s="301"/>
    </row>
    <row r="13" spans="1:15" ht="15" customHeight="1">
      <c r="A13" s="293" t="s">
        <v>145</v>
      </c>
      <c r="B13" s="293"/>
      <c r="C13" s="303" t="str">
        <f>IF(入力!C14="","",入力!C14&amp;"　"&amp;入力!E14)</f>
        <v>会田　智美</v>
      </c>
      <c r="D13" s="304"/>
      <c r="E13" s="304"/>
      <c r="F13" s="304"/>
      <c r="G13" s="302"/>
      <c r="H13" s="302"/>
      <c r="I13" s="302"/>
      <c r="J13" s="302"/>
      <c r="K13" s="302"/>
      <c r="L13" s="302"/>
      <c r="M13" s="302"/>
      <c r="N13" s="302"/>
      <c r="O13" s="302"/>
    </row>
    <row r="14" spans="1:15" ht="15" customHeight="1">
      <c r="A14" s="293"/>
      <c r="B14" s="293"/>
      <c r="C14" s="305"/>
      <c r="D14" s="306"/>
      <c r="E14" s="306"/>
      <c r="F14" s="306"/>
      <c r="G14" s="302"/>
      <c r="H14" s="302"/>
      <c r="I14" s="302"/>
      <c r="J14" s="302"/>
      <c r="K14" s="302"/>
      <c r="L14" s="302"/>
      <c r="M14" s="302"/>
      <c r="N14" s="302"/>
      <c r="O14" s="302"/>
    </row>
    <row r="15" spans="1:15" ht="15" customHeight="1">
      <c r="A15" s="293" t="s">
        <v>146</v>
      </c>
      <c r="B15" s="293"/>
      <c r="C15" s="303" t="str">
        <f>IF(入力!C16="","",入力!C16&amp;"　"&amp;入力!E16)</f>
        <v>会田　智美</v>
      </c>
      <c r="D15" s="304"/>
      <c r="E15" s="304"/>
      <c r="F15" s="294" t="s">
        <v>147</v>
      </c>
      <c r="G15" s="302"/>
      <c r="H15" s="302"/>
      <c r="I15" s="302"/>
      <c r="J15" s="302"/>
      <c r="K15" s="302"/>
      <c r="L15" s="302"/>
      <c r="M15" s="302"/>
      <c r="N15" s="302"/>
      <c r="O15" s="302"/>
    </row>
    <row r="16" spans="1:15" ht="15" customHeight="1">
      <c r="A16" s="293"/>
      <c r="B16" s="293"/>
      <c r="C16" s="305"/>
      <c r="D16" s="306"/>
      <c r="E16" s="306"/>
      <c r="F16" s="295"/>
      <c r="G16" s="302"/>
      <c r="H16" s="302"/>
      <c r="I16" s="302"/>
      <c r="J16" s="302"/>
      <c r="K16" s="302"/>
      <c r="L16" s="302"/>
      <c r="M16" s="302"/>
      <c r="N16" s="302"/>
      <c r="O16" s="302"/>
    </row>
    <row r="17" spans="1:15">
      <c r="A17" s="293" t="s">
        <v>148</v>
      </c>
      <c r="B17" s="293"/>
      <c r="C17" s="296" t="str">
        <f>IF(入力!C17="","",入力!C17&amp;"　"&amp;入力!E17)</f>
        <v>八千代市八千代台北9-12-6　</v>
      </c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</row>
    <row r="18" spans="1:15">
      <c r="A18" s="293"/>
      <c r="B18" s="293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</row>
    <row r="19" spans="1:15" ht="14.45" customHeight="1">
      <c r="A19" s="293" t="s">
        <v>149</v>
      </c>
      <c r="B19" s="293"/>
      <c r="C19" s="296" t="str">
        <f>IF(入力!C19="","",入力!C19&amp;"　"&amp;入力!E19)</f>
        <v>090-5527-3208　</v>
      </c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</row>
    <row r="20" spans="1:15" ht="14.45" customHeight="1">
      <c r="A20" s="293"/>
      <c r="B20" s="293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</row>
    <row r="21" spans="1:15" ht="14.45" customHeight="1">
      <c r="A21" s="293" t="s">
        <v>69</v>
      </c>
      <c r="B21" s="293"/>
      <c r="C21" s="296" t="str">
        <f>IF(入力!C21="","",入力!C21&amp;"－"&amp;入力!E21&amp;"－"&amp;入力!G21)</f>
        <v/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</row>
    <row r="22" spans="1:15" ht="14.45" customHeight="1">
      <c r="A22" s="293"/>
      <c r="B22" s="293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</row>
    <row r="23" spans="1:15">
      <c r="A23" s="293"/>
      <c r="B23" s="293" t="s">
        <v>71</v>
      </c>
      <c r="C23" s="293" t="s">
        <v>150</v>
      </c>
      <c r="D23" s="293"/>
      <c r="E23" s="293"/>
      <c r="F23" s="293"/>
      <c r="G23" s="293" t="s">
        <v>74</v>
      </c>
      <c r="H23" s="293"/>
      <c r="I23" s="293" t="s">
        <v>75</v>
      </c>
      <c r="J23" s="293"/>
      <c r="K23" s="293"/>
      <c r="L23" s="293"/>
      <c r="M23" s="293" t="s">
        <v>76</v>
      </c>
      <c r="N23" s="293"/>
      <c r="O23" s="293"/>
    </row>
    <row r="24" spans="1:15">
      <c r="A24" s="293"/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</row>
    <row r="25" spans="1:15" ht="18" customHeight="1">
      <c r="A25" s="293">
        <v>1</v>
      </c>
      <c r="B25" s="293" t="str">
        <f>IF(入力!B25="","",入力!B25)</f>
        <v>①</v>
      </c>
      <c r="C25" s="303" t="str">
        <f>IF(入力!C26="","",入力!C26&amp;"　"&amp;入力!E26)</f>
        <v>高橋　香奈</v>
      </c>
      <c r="D25" s="304"/>
      <c r="E25" s="304"/>
      <c r="F25" s="304"/>
      <c r="G25" s="293">
        <f>IF(入力!G25="","",入力!G25)</f>
        <v>6</v>
      </c>
      <c r="H25" s="293" t="str">
        <f>IF(入力!H25="","",入力!H25)</f>
        <v/>
      </c>
      <c r="I25" s="293" t="str">
        <f>IF(入力!I25="","",入力!I25)</f>
        <v>八千代市立勝田台南小学校</v>
      </c>
      <c r="J25" s="293" t="str">
        <f>IF(入力!J25="","",入力!J25)</f>
        <v/>
      </c>
      <c r="K25" s="293" t="str">
        <f>IF(入力!K25="","",入力!K25)</f>
        <v/>
      </c>
      <c r="L25" s="293" t="str">
        <f>IF(入力!L25="","",入力!L25)</f>
        <v/>
      </c>
      <c r="M25" s="293">
        <f>IF(入力!M25="","",入力!M25)</f>
        <v>514592238</v>
      </c>
      <c r="N25" s="293" t="str">
        <f>IF(入力!N25="","",入力!N25)</f>
        <v/>
      </c>
      <c r="O25" s="293" t="str">
        <f>IF(入力!O25="","",入力!O25)</f>
        <v/>
      </c>
    </row>
    <row r="26" spans="1:15" ht="18" customHeight="1">
      <c r="A26" s="293"/>
      <c r="B26" s="293"/>
      <c r="C26" s="305"/>
      <c r="D26" s="306"/>
      <c r="E26" s="306"/>
      <c r="F26" s="306"/>
      <c r="G26" s="293"/>
      <c r="H26" s="293"/>
      <c r="I26" s="293"/>
      <c r="J26" s="293"/>
      <c r="K26" s="293"/>
      <c r="L26" s="293"/>
      <c r="M26" s="293"/>
      <c r="N26" s="293"/>
      <c r="O26" s="293"/>
    </row>
    <row r="27" spans="1:15" ht="18" customHeight="1">
      <c r="A27" s="293">
        <v>2</v>
      </c>
      <c r="B27" s="293">
        <f>IF(入力!B27="","",入力!B27)</f>
        <v>2</v>
      </c>
      <c r="C27" s="303" t="str">
        <f>IF(入力!C28="","",入力!C28&amp;"　"&amp;入力!E28)</f>
        <v>石田　茉央奈</v>
      </c>
      <c r="D27" s="304"/>
      <c r="E27" s="304"/>
      <c r="F27" s="304"/>
      <c r="G27" s="293">
        <f>IF(入力!G27="","",入力!G27)</f>
        <v>6</v>
      </c>
      <c r="H27" s="293" t="str">
        <f>IF(入力!H27="","",入力!H27)</f>
        <v/>
      </c>
      <c r="I27" s="293" t="str">
        <f>IF(入力!I27="","",入力!I27)</f>
        <v>八千代市立大和田小学校</v>
      </c>
      <c r="J27" s="293" t="str">
        <f>IF(入力!J27="","",入力!J27)</f>
        <v/>
      </c>
      <c r="K27" s="293" t="str">
        <f>IF(入力!K27="","",入力!K27)</f>
        <v/>
      </c>
      <c r="L27" s="293" t="str">
        <f>IF(入力!L27="","",入力!L27)</f>
        <v/>
      </c>
      <c r="M27" s="293">
        <f>IF(入力!M27="","",入力!M27)</f>
        <v>516040446</v>
      </c>
      <c r="N27" s="293" t="str">
        <f>IF(入力!N27="","",入力!N27)</f>
        <v/>
      </c>
      <c r="O27" s="293" t="str">
        <f>IF(入力!O27="","",入力!O27)</f>
        <v/>
      </c>
    </row>
    <row r="28" spans="1:15" ht="18" customHeight="1">
      <c r="A28" s="293"/>
      <c r="B28" s="293"/>
      <c r="C28" s="305"/>
      <c r="D28" s="306"/>
      <c r="E28" s="306"/>
      <c r="F28" s="306"/>
      <c r="G28" s="293"/>
      <c r="H28" s="293"/>
      <c r="I28" s="293"/>
      <c r="J28" s="293"/>
      <c r="K28" s="293"/>
      <c r="L28" s="293"/>
      <c r="M28" s="293"/>
      <c r="N28" s="293"/>
      <c r="O28" s="293"/>
    </row>
    <row r="29" spans="1:15" ht="18" customHeight="1">
      <c r="A29" s="293">
        <v>3</v>
      </c>
      <c r="B29" s="293">
        <f>IF(入力!B29="","",入力!B29)</f>
        <v>3</v>
      </c>
      <c r="C29" s="303" t="str">
        <f>IF(入力!C30="","",入力!C30&amp;"　"&amp;入力!E30)</f>
        <v>古川　あき</v>
      </c>
      <c r="D29" s="304"/>
      <c r="E29" s="304"/>
      <c r="F29" s="304"/>
      <c r="G29" s="293">
        <f>IF(入力!G29="","",入力!G29)</f>
        <v>6</v>
      </c>
      <c r="H29" s="293" t="str">
        <f>IF(入力!H29="","",入力!H29)</f>
        <v/>
      </c>
      <c r="I29" s="293" t="str">
        <f>IF(入力!I29="","",入力!I29)</f>
        <v>八千代市立大和田小学校</v>
      </c>
      <c r="J29" s="293" t="str">
        <f>IF(入力!J29="","",入力!J29)</f>
        <v/>
      </c>
      <c r="K29" s="293" t="str">
        <f>IF(入力!K29="","",入力!K29)</f>
        <v/>
      </c>
      <c r="L29" s="293" t="str">
        <f>IF(入力!L29="","",入力!L29)</f>
        <v/>
      </c>
      <c r="M29" s="293">
        <f>IF(入力!M29="","",入力!M29)</f>
        <v>515553508</v>
      </c>
      <c r="N29" s="293" t="str">
        <f>IF(入力!N29="","",入力!N29)</f>
        <v/>
      </c>
      <c r="O29" s="293" t="str">
        <f>IF(入力!O29="","",入力!O29)</f>
        <v/>
      </c>
    </row>
    <row r="30" spans="1:15" ht="18" customHeight="1">
      <c r="A30" s="293"/>
      <c r="B30" s="293"/>
      <c r="C30" s="305"/>
      <c r="D30" s="306"/>
      <c r="E30" s="306"/>
      <c r="F30" s="306"/>
      <c r="G30" s="293"/>
      <c r="H30" s="293"/>
      <c r="I30" s="293"/>
      <c r="J30" s="293"/>
      <c r="K30" s="293"/>
      <c r="L30" s="293"/>
      <c r="M30" s="293"/>
      <c r="N30" s="293"/>
      <c r="O30" s="293"/>
    </row>
    <row r="31" spans="1:15" ht="18" customHeight="1">
      <c r="A31" s="293">
        <v>4</v>
      </c>
      <c r="B31" s="293">
        <f>IF(入力!B31="","",入力!B31)</f>
        <v>4</v>
      </c>
      <c r="C31" s="303" t="str">
        <f>IF(入力!C32="","",入力!C32&amp;"　"&amp;入力!E32)</f>
        <v>林　更紗</v>
      </c>
      <c r="D31" s="304"/>
      <c r="E31" s="304"/>
      <c r="F31" s="304"/>
      <c r="G31" s="293">
        <f>IF(入力!G31="","",入力!G31)</f>
        <v>6</v>
      </c>
      <c r="H31" s="293" t="str">
        <f>IF(入力!H31="","",入力!H31)</f>
        <v/>
      </c>
      <c r="I31" s="293" t="str">
        <f>IF(入力!I31="","",入力!I31)</f>
        <v>八千代市立八千代台西小学校</v>
      </c>
      <c r="J31" s="293" t="str">
        <f>IF(入力!J31="","",入力!J31)</f>
        <v/>
      </c>
      <c r="K31" s="293" t="str">
        <f>IF(入力!K31="","",入力!K31)</f>
        <v/>
      </c>
      <c r="L31" s="293" t="str">
        <f>IF(入力!L31="","",入力!L31)</f>
        <v/>
      </c>
      <c r="M31" s="293">
        <f>IF(入力!M31="","",入力!M31)</f>
        <v>515553497</v>
      </c>
      <c r="N31" s="293" t="str">
        <f>IF(入力!N31="","",入力!N31)</f>
        <v/>
      </c>
      <c r="O31" s="293" t="str">
        <f>IF(入力!O31="","",入力!O31)</f>
        <v/>
      </c>
    </row>
    <row r="32" spans="1:15" ht="18" customHeight="1">
      <c r="A32" s="293"/>
      <c r="B32" s="293"/>
      <c r="C32" s="305"/>
      <c r="D32" s="306"/>
      <c r="E32" s="306"/>
      <c r="F32" s="306"/>
      <c r="G32" s="293"/>
      <c r="H32" s="293"/>
      <c r="I32" s="293"/>
      <c r="J32" s="293"/>
      <c r="K32" s="293"/>
      <c r="L32" s="293"/>
      <c r="M32" s="293"/>
      <c r="N32" s="293"/>
      <c r="O32" s="293"/>
    </row>
    <row r="33" spans="1:15" ht="18" customHeight="1">
      <c r="A33" s="293">
        <v>5</v>
      </c>
      <c r="B33" s="293">
        <f>IF(入力!B33="","",入力!B33)</f>
        <v>5</v>
      </c>
      <c r="C33" s="303" t="str">
        <f>IF(入力!C34="","",入力!C34&amp;"　"&amp;入力!E34)</f>
        <v>早川　凜</v>
      </c>
      <c r="D33" s="304"/>
      <c r="E33" s="304"/>
      <c r="F33" s="304"/>
      <c r="G33" s="293">
        <f>IF(入力!G33="","",入力!G33)</f>
        <v>6</v>
      </c>
      <c r="H33" s="293" t="str">
        <f>IF(入力!H33="","",入力!H33)</f>
        <v/>
      </c>
      <c r="I33" s="293" t="str">
        <f>IF(入力!I33="","",入力!I33)</f>
        <v>八千代市立南高津小学校</v>
      </c>
      <c r="J33" s="293" t="str">
        <f>IF(入力!J33="","",入力!J33)</f>
        <v/>
      </c>
      <c r="K33" s="293" t="str">
        <f>IF(入力!K33="","",入力!K33)</f>
        <v/>
      </c>
      <c r="L33" s="293" t="str">
        <f>IF(入力!L33="","",入力!L33)</f>
        <v/>
      </c>
      <c r="M33" s="293">
        <f>IF(入力!M33="","",入力!M33)</f>
        <v>516959658</v>
      </c>
      <c r="N33" s="293" t="str">
        <f>IF(入力!N33="","",入力!N33)</f>
        <v/>
      </c>
      <c r="O33" s="293" t="str">
        <f>IF(入力!O33="","",入力!O33)</f>
        <v/>
      </c>
    </row>
    <row r="34" spans="1:15" ht="18" customHeight="1">
      <c r="A34" s="293"/>
      <c r="B34" s="293"/>
      <c r="C34" s="305"/>
      <c r="D34" s="306"/>
      <c r="E34" s="306"/>
      <c r="F34" s="306"/>
      <c r="G34" s="293"/>
      <c r="H34" s="293"/>
      <c r="I34" s="293"/>
      <c r="J34" s="293"/>
      <c r="K34" s="293"/>
      <c r="L34" s="293"/>
      <c r="M34" s="293"/>
      <c r="N34" s="293"/>
      <c r="O34" s="293"/>
    </row>
    <row r="35" spans="1:15" ht="18" customHeight="1">
      <c r="A35" s="293">
        <v>6</v>
      </c>
      <c r="B35" s="293">
        <f>IF(入力!B35="","",入力!B35)</f>
        <v>6</v>
      </c>
      <c r="C35" s="303" t="str">
        <f>IF(入力!C36="","",入力!C36&amp;"　"&amp;入力!E36)</f>
        <v>小松　もも花</v>
      </c>
      <c r="D35" s="304"/>
      <c r="E35" s="304"/>
      <c r="F35" s="304"/>
      <c r="G35" s="293">
        <f>IF(入力!G35="","",入力!G35)</f>
        <v>6</v>
      </c>
      <c r="H35" s="293" t="str">
        <f>IF(入力!H35="","",入力!H35)</f>
        <v/>
      </c>
      <c r="I35" s="293" t="str">
        <f>IF(入力!I35="","",入力!I35)</f>
        <v>八千代市立八千代台西小学校</v>
      </c>
      <c r="J35" s="293" t="str">
        <f>IF(入力!J35="","",入力!J35)</f>
        <v/>
      </c>
      <c r="K35" s="293" t="str">
        <f>IF(入力!K35="","",入力!K35)</f>
        <v/>
      </c>
      <c r="L35" s="293" t="str">
        <f>IF(入力!L35="","",入力!L35)</f>
        <v/>
      </c>
      <c r="M35" s="293">
        <f>IF(入力!M35="","",入力!M35)</f>
        <v>515553480</v>
      </c>
      <c r="N35" s="293" t="str">
        <f>IF(入力!N35="","",入力!N35)</f>
        <v/>
      </c>
      <c r="O35" s="293" t="str">
        <f>IF(入力!O35="","",入力!O35)</f>
        <v/>
      </c>
    </row>
    <row r="36" spans="1:15" ht="18" customHeight="1">
      <c r="A36" s="293"/>
      <c r="B36" s="293"/>
      <c r="C36" s="305"/>
      <c r="D36" s="306"/>
      <c r="E36" s="306"/>
      <c r="F36" s="306"/>
      <c r="G36" s="293"/>
      <c r="H36" s="293"/>
      <c r="I36" s="293"/>
      <c r="J36" s="293"/>
      <c r="K36" s="293"/>
      <c r="L36" s="293"/>
      <c r="M36" s="293"/>
      <c r="N36" s="293"/>
      <c r="O36" s="293"/>
    </row>
    <row r="37" spans="1:15" ht="18" customHeight="1">
      <c r="A37" s="293">
        <v>7</v>
      </c>
      <c r="B37" s="293">
        <f>IF(入力!B37="","",入力!B37)</f>
        <v>7</v>
      </c>
      <c r="C37" s="303" t="str">
        <f>IF(入力!C38="","",入力!C38&amp;"　"&amp;入力!E38)</f>
        <v>中野　香優</v>
      </c>
      <c r="D37" s="304"/>
      <c r="E37" s="304"/>
      <c r="F37" s="304"/>
      <c r="G37" s="293">
        <f>IF(入力!G37="","",入力!G37)</f>
        <v>6</v>
      </c>
      <c r="H37" s="293" t="str">
        <f>IF(入力!H37="","",入力!H37)</f>
        <v/>
      </c>
      <c r="I37" s="293" t="str">
        <f>IF(入力!I37="","",入力!I37)</f>
        <v>八千代市立高津小学校</v>
      </c>
      <c r="J37" s="293" t="str">
        <f>IF(入力!J37="","",入力!J37)</f>
        <v/>
      </c>
      <c r="K37" s="293" t="str">
        <f>IF(入力!K37="","",入力!K37)</f>
        <v/>
      </c>
      <c r="L37" s="293" t="str">
        <f>IF(入力!L37="","",入力!L37)</f>
        <v/>
      </c>
      <c r="M37" s="293">
        <f>IF(入力!M37="","",入力!M37)</f>
        <v>516658168</v>
      </c>
      <c r="N37" s="293" t="str">
        <f>IF(入力!N37="","",入力!N37)</f>
        <v/>
      </c>
      <c r="O37" s="293" t="str">
        <f>IF(入力!O37="","",入力!O37)</f>
        <v/>
      </c>
    </row>
    <row r="38" spans="1:15" ht="18" customHeight="1">
      <c r="A38" s="293"/>
      <c r="B38" s="293"/>
      <c r="C38" s="305"/>
      <c r="D38" s="306"/>
      <c r="E38" s="306"/>
      <c r="F38" s="306"/>
      <c r="G38" s="293"/>
      <c r="H38" s="293"/>
      <c r="I38" s="293"/>
      <c r="J38" s="293"/>
      <c r="K38" s="293"/>
      <c r="L38" s="293"/>
      <c r="M38" s="293"/>
      <c r="N38" s="293"/>
      <c r="O38" s="293"/>
    </row>
    <row r="39" spans="1:15" ht="18" customHeight="1">
      <c r="A39" s="293">
        <v>8</v>
      </c>
      <c r="B39" s="293">
        <f>IF(入力!B39="","",入力!B39)</f>
        <v>8</v>
      </c>
      <c r="C39" s="303" t="str">
        <f>IF(入力!C40="","",入力!C40&amp;"　"&amp;入力!E40)</f>
        <v>黒木　美優莉</v>
      </c>
      <c r="D39" s="304"/>
      <c r="E39" s="304"/>
      <c r="F39" s="304"/>
      <c r="G39" s="293">
        <f>IF(入力!G39="","",入力!G39)</f>
        <v>6</v>
      </c>
      <c r="H39" s="293" t="str">
        <f>IF(入力!H39="","",入力!H39)</f>
        <v/>
      </c>
      <c r="I39" s="293" t="str">
        <f>IF(入力!I39="","",入力!I39)</f>
        <v>八千代市立八千代台西小学校</v>
      </c>
      <c r="J39" s="293" t="str">
        <f>IF(入力!J39="","",入力!J39)</f>
        <v/>
      </c>
      <c r="K39" s="293" t="str">
        <f>IF(入力!K39="","",入力!K39)</f>
        <v/>
      </c>
      <c r="L39" s="293" t="str">
        <f>IF(入力!L39="","",入力!L39)</f>
        <v/>
      </c>
      <c r="M39" s="293">
        <f>IF(入力!M39="","",入力!M39)</f>
        <v>515553473</v>
      </c>
      <c r="N39" s="293" t="str">
        <f>IF(入力!N39="","",入力!N39)</f>
        <v/>
      </c>
      <c r="O39" s="293" t="str">
        <f>IF(入力!O39="","",入力!O39)</f>
        <v/>
      </c>
    </row>
    <row r="40" spans="1:15" ht="18" customHeight="1">
      <c r="A40" s="293"/>
      <c r="B40" s="293"/>
      <c r="C40" s="305"/>
      <c r="D40" s="306"/>
      <c r="E40" s="306"/>
      <c r="F40" s="306"/>
      <c r="G40" s="293"/>
      <c r="H40" s="293"/>
      <c r="I40" s="293"/>
      <c r="J40" s="293"/>
      <c r="K40" s="293"/>
      <c r="L40" s="293"/>
      <c r="M40" s="293"/>
      <c r="N40" s="293"/>
      <c r="O40" s="293"/>
    </row>
    <row r="41" spans="1:15" ht="18" customHeight="1">
      <c r="A41" s="293">
        <v>9</v>
      </c>
      <c r="B41" s="293">
        <f>IF(入力!B41="","",入力!B41)</f>
        <v>9</v>
      </c>
      <c r="C41" s="303" t="str">
        <f>IF(入力!C42="","",入力!C42&amp;"　"&amp;入力!E42)</f>
        <v>石田　唯衣奈</v>
      </c>
      <c r="D41" s="304"/>
      <c r="E41" s="304"/>
      <c r="F41" s="304"/>
      <c r="G41" s="293">
        <f>IF(入力!G41="","",入力!G41)</f>
        <v>6</v>
      </c>
      <c r="H41" s="293" t="str">
        <f>IF(入力!H41="","",入力!H41)</f>
        <v/>
      </c>
      <c r="I41" s="293" t="str">
        <f>IF(入力!I41="","",入力!I41)</f>
        <v>八千代市立大和田小学校</v>
      </c>
      <c r="J41" s="293" t="str">
        <f>IF(入力!J41="","",入力!J41)</f>
        <v/>
      </c>
      <c r="K41" s="293" t="str">
        <f>IF(入力!K41="","",入力!K41)</f>
        <v/>
      </c>
      <c r="L41" s="293" t="str">
        <f>IF(入力!L41="","",入力!L41)</f>
        <v/>
      </c>
      <c r="M41" s="293">
        <f>IF(入力!M41="","",入力!M41)</f>
        <v>516041492</v>
      </c>
      <c r="N41" s="293" t="str">
        <f>IF(入力!N41="","",入力!N41)</f>
        <v/>
      </c>
      <c r="O41" s="293" t="str">
        <f>IF(入力!O41="","",入力!O41)</f>
        <v/>
      </c>
    </row>
    <row r="42" spans="1:15" ht="18" customHeight="1">
      <c r="A42" s="293"/>
      <c r="B42" s="293"/>
      <c r="C42" s="305"/>
      <c r="D42" s="306"/>
      <c r="E42" s="306"/>
      <c r="F42" s="306"/>
      <c r="G42" s="293"/>
      <c r="H42" s="293"/>
      <c r="I42" s="293"/>
      <c r="J42" s="293"/>
      <c r="K42" s="293"/>
      <c r="L42" s="293"/>
      <c r="M42" s="293"/>
      <c r="N42" s="293"/>
      <c r="O42" s="293"/>
    </row>
    <row r="43" spans="1:15" ht="18" customHeight="1">
      <c r="A43" s="293">
        <v>10</v>
      </c>
      <c r="B43" s="293">
        <f>IF(入力!B43="","",入力!B43)</f>
        <v>10</v>
      </c>
      <c r="C43" s="303" t="str">
        <f>IF(入力!C44="","",入力!C44&amp;"　"&amp;入力!E44)</f>
        <v>小野　美月</v>
      </c>
      <c r="D43" s="304"/>
      <c r="E43" s="304"/>
      <c r="F43" s="304"/>
      <c r="G43" s="293">
        <f>IF(入力!G43="","",入力!G43)</f>
        <v>6</v>
      </c>
      <c r="H43" s="293" t="str">
        <f>IF(入力!H43="","",入力!H43)</f>
        <v/>
      </c>
      <c r="I43" s="293" t="str">
        <f>IF(入力!I43="","",入力!I43)</f>
        <v>八千代市立八千代台西小学校</v>
      </c>
      <c r="J43" s="293" t="str">
        <f>IF(入力!J43="","",入力!J43)</f>
        <v/>
      </c>
      <c r="K43" s="293" t="str">
        <f>IF(入力!K43="","",入力!K43)</f>
        <v/>
      </c>
      <c r="L43" s="293" t="str">
        <f>IF(入力!L43="","",入力!L43)</f>
        <v/>
      </c>
      <c r="M43" s="293">
        <f>IF(入力!M43="","",入力!M43)</f>
        <v>518722630</v>
      </c>
      <c r="N43" s="293" t="str">
        <f>IF(入力!N43="","",入力!N43)</f>
        <v/>
      </c>
      <c r="O43" s="293" t="str">
        <f>IF(入力!O43="","",入力!O43)</f>
        <v/>
      </c>
    </row>
    <row r="44" spans="1:15" ht="18" customHeight="1">
      <c r="A44" s="293"/>
      <c r="B44" s="293"/>
      <c r="C44" s="305"/>
      <c r="D44" s="306"/>
      <c r="E44" s="306"/>
      <c r="F44" s="306"/>
      <c r="G44" s="293"/>
      <c r="H44" s="293"/>
      <c r="I44" s="293"/>
      <c r="J44" s="293"/>
      <c r="K44" s="293"/>
      <c r="L44" s="293"/>
      <c r="M44" s="293"/>
      <c r="N44" s="293"/>
      <c r="O44" s="293"/>
    </row>
    <row r="45" spans="1:15" ht="18" customHeight="1">
      <c r="A45" s="293">
        <v>11</v>
      </c>
      <c r="B45" s="293">
        <f>IF(入力!B45="","",入力!B45)</f>
        <v>11</v>
      </c>
      <c r="C45" s="303" t="str">
        <f>IF(入力!C46="","",入力!C46&amp;"　"&amp;入力!E46)</f>
        <v>相川　星絆</v>
      </c>
      <c r="D45" s="304"/>
      <c r="E45" s="304"/>
      <c r="F45" s="304"/>
      <c r="G45" s="293">
        <f>IF(入力!G45="","",入力!G45)</f>
        <v>4</v>
      </c>
      <c r="H45" s="293" t="str">
        <f>IF(入力!H45="","",入力!H45)</f>
        <v/>
      </c>
      <c r="I45" s="293" t="str">
        <f>IF(入力!I45="","",入力!I45)</f>
        <v>八千代市立南高津小学校</v>
      </c>
      <c r="J45" s="293" t="str">
        <f>IF(入力!J45="","",入力!J45)</f>
        <v/>
      </c>
      <c r="K45" s="293" t="str">
        <f>IF(入力!K45="","",入力!K45)</f>
        <v/>
      </c>
      <c r="L45" s="293" t="str">
        <f>IF(入力!L45="","",入力!L45)</f>
        <v/>
      </c>
      <c r="M45" s="293">
        <f>IF(入力!M45="","",入力!M45)</f>
        <v>516040510</v>
      </c>
      <c r="N45" s="293" t="str">
        <f>IF(入力!N45="","",入力!N45)</f>
        <v/>
      </c>
      <c r="O45" s="293" t="str">
        <f>IF(入力!O45="","",入力!O45)</f>
        <v/>
      </c>
    </row>
    <row r="46" spans="1:15" ht="18" customHeight="1">
      <c r="A46" s="293"/>
      <c r="B46" s="293"/>
      <c r="C46" s="305"/>
      <c r="D46" s="306"/>
      <c r="E46" s="306"/>
      <c r="F46" s="306"/>
      <c r="G46" s="293"/>
      <c r="H46" s="293"/>
      <c r="I46" s="293"/>
      <c r="J46" s="293"/>
      <c r="K46" s="293"/>
      <c r="L46" s="293"/>
      <c r="M46" s="293"/>
      <c r="N46" s="293"/>
      <c r="O46" s="293"/>
    </row>
    <row r="47" spans="1:15" ht="18" customHeight="1">
      <c r="A47" s="293">
        <v>12</v>
      </c>
      <c r="B47" s="293">
        <f>IF(入力!B47="","",入力!B47)</f>
        <v>12</v>
      </c>
      <c r="C47" s="303" t="str">
        <f>IF(入力!C48="","",入力!C48&amp;"　"&amp;入力!E48)</f>
        <v>柳　こころ</v>
      </c>
      <c r="D47" s="304"/>
      <c r="E47" s="304"/>
      <c r="F47" s="304"/>
      <c r="G47" s="293">
        <f>IF(入力!G47="","",入力!G47)</f>
        <v>4</v>
      </c>
      <c r="H47" s="293" t="str">
        <f>IF(入力!H47="","",入力!H47)</f>
        <v/>
      </c>
      <c r="I47" s="293" t="str">
        <f>IF(入力!I47="","",入力!I47)</f>
        <v>八千代市立高津小学校</v>
      </c>
      <c r="J47" s="293" t="str">
        <f>IF(入力!J47="","",入力!J47)</f>
        <v/>
      </c>
      <c r="K47" s="293" t="str">
        <f>IF(入力!K47="","",入力!K47)</f>
        <v/>
      </c>
      <c r="L47" s="293" t="str">
        <f>IF(入力!L47="","",入力!L47)</f>
        <v/>
      </c>
      <c r="M47" s="293">
        <f>IF(入力!M47="","",入力!M47)</f>
        <v>518042356</v>
      </c>
      <c r="N47" s="293" t="str">
        <f>IF(入力!N47="","",入力!N47)</f>
        <v/>
      </c>
      <c r="O47" s="293" t="str">
        <f>IF(入力!O47="","",入力!O47)</f>
        <v/>
      </c>
    </row>
    <row r="48" spans="1:15" ht="18" customHeight="1">
      <c r="A48" s="293"/>
      <c r="B48" s="293"/>
      <c r="C48" s="305"/>
      <c r="D48" s="306"/>
      <c r="E48" s="306"/>
      <c r="F48" s="306"/>
      <c r="G48" s="293"/>
      <c r="H48" s="293"/>
      <c r="I48" s="293"/>
      <c r="J48" s="293"/>
      <c r="K48" s="293"/>
      <c r="L48" s="293"/>
      <c r="M48" s="293"/>
      <c r="N48" s="293"/>
      <c r="O48" s="293"/>
    </row>
    <row r="49" spans="1:15" ht="18" customHeight="1">
      <c r="A49" s="293"/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</row>
    <row r="50" spans="1:15" ht="18" customHeight="1">
      <c r="A50" s="293"/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53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2" zoomScaleNormal="100" workbookViewId="0">
      <selection activeCell="Z25" sqref="Z25:AT25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151</v>
      </c>
      <c r="AT1" s="5"/>
      <c r="AU1" s="5"/>
      <c r="AV1" s="309"/>
      <c r="AW1" s="309"/>
      <c r="AX1" s="5" t="s">
        <v>152</v>
      </c>
      <c r="AY1" s="5"/>
      <c r="AZ1" s="309"/>
      <c r="BA1" s="309"/>
      <c r="BB1" s="5" t="s">
        <v>153</v>
      </c>
      <c r="BC1" s="5"/>
      <c r="BD1" s="309"/>
      <c r="BE1" s="309"/>
      <c r="BF1" s="5" t="s">
        <v>154</v>
      </c>
    </row>
    <row r="3" spans="1:60" ht="9.75" customHeight="1"/>
    <row r="4" spans="1:60" ht="9.75" customHeight="1"/>
    <row r="5" spans="1:60" ht="28.5">
      <c r="A5" s="6"/>
      <c r="B5" s="6"/>
      <c r="C5" s="310" t="s">
        <v>155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156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94" t="s">
        <v>157</v>
      </c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6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97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9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400"/>
      <c r="D10" s="401"/>
      <c r="E10" s="401"/>
      <c r="F10" s="401"/>
      <c r="G10" s="401"/>
      <c r="H10" s="401"/>
      <c r="I10" s="401"/>
      <c r="J10" s="401"/>
      <c r="K10" s="401"/>
      <c r="L10" s="401"/>
      <c r="M10" s="401"/>
      <c r="N10" s="401"/>
      <c r="O10" s="401"/>
      <c r="P10" s="401"/>
      <c r="Q10" s="402"/>
      <c r="S10" s="5" t="s">
        <v>158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159</v>
      </c>
    </row>
    <row r="11" spans="1:60" ht="5.25" customHeight="1"/>
    <row r="12" spans="1:60" ht="5.25" customHeight="1">
      <c r="G12" s="5"/>
      <c r="H12" s="389">
        <v>36</v>
      </c>
      <c r="I12" s="390"/>
      <c r="J12" s="391"/>
      <c r="K12" s="5"/>
    </row>
    <row r="13" spans="1:60" ht="13.5" customHeight="1">
      <c r="F13" s="5" t="s">
        <v>160</v>
      </c>
      <c r="G13" s="5"/>
      <c r="H13" s="392"/>
      <c r="I13" s="309"/>
      <c r="J13" s="393"/>
      <c r="K13" s="5" t="s">
        <v>161</v>
      </c>
      <c r="L13" s="9"/>
      <c r="M13" s="9"/>
      <c r="N13" s="9"/>
      <c r="Q13" s="10"/>
    </row>
    <row r="14" spans="1:60" ht="5.25" customHeight="1">
      <c r="F14" s="11"/>
      <c r="G14" s="5"/>
      <c r="H14" s="336"/>
      <c r="I14" s="337"/>
      <c r="J14" s="338"/>
      <c r="K14" s="5"/>
      <c r="L14" s="9"/>
      <c r="M14" s="9"/>
      <c r="N14" s="9"/>
      <c r="Q14" s="10"/>
    </row>
    <row r="15" spans="1:60" ht="5.25" customHeight="1"/>
    <row r="16" spans="1:60" ht="12" customHeight="1">
      <c r="C16" s="403" t="s">
        <v>162</v>
      </c>
      <c r="D16" s="313"/>
      <c r="E16" s="313"/>
      <c r="F16" s="313"/>
      <c r="G16" s="314"/>
      <c r="H16" s="311" t="s">
        <v>1</v>
      </c>
      <c r="I16" s="312"/>
      <c r="J16" s="312"/>
      <c r="K16" s="313" t="str">
        <f>IF(入力!C2="","",入力!C2)</f>
        <v>ヤチヨダイバレーボールクラブ</v>
      </c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4"/>
      <c r="Y16" s="315" t="s">
        <v>163</v>
      </c>
      <c r="Z16" s="316"/>
      <c r="AA16" s="316"/>
      <c r="AB16" s="316"/>
      <c r="AC16" s="316"/>
      <c r="AD16" s="316"/>
      <c r="AE16" s="316"/>
      <c r="AF16" s="316"/>
      <c r="AG16" s="316"/>
      <c r="AH16" s="316"/>
      <c r="AI16" s="317"/>
      <c r="AJ16" s="360" t="s">
        <v>164</v>
      </c>
      <c r="AK16" s="361"/>
      <c r="AL16" s="361"/>
      <c r="AM16" s="362"/>
      <c r="AN16" s="383" t="str">
        <f>IF(入力!P3="","",入力!P3)</f>
        <v>八千代市</v>
      </c>
      <c r="AO16" s="384"/>
      <c r="AP16" s="384"/>
      <c r="AQ16" s="384"/>
      <c r="AR16" s="384"/>
      <c r="AS16" s="384"/>
      <c r="AT16" s="361" t="s">
        <v>165</v>
      </c>
      <c r="AU16" s="362"/>
      <c r="AV16" s="369" t="s">
        <v>18</v>
      </c>
      <c r="AW16" s="313"/>
      <c r="AX16" s="313"/>
      <c r="AY16" s="314"/>
      <c r="AZ16" s="373" t="str">
        <f>IF(入力!P5="","",入力!P5)</f>
        <v>京成</v>
      </c>
      <c r="BA16" s="374"/>
      <c r="BB16" s="374"/>
      <c r="BC16" s="374"/>
      <c r="BD16" s="374"/>
      <c r="BE16" s="374"/>
      <c r="BF16" s="358" t="s">
        <v>166</v>
      </c>
    </row>
    <row r="17" spans="3:58" ht="4.5" customHeight="1">
      <c r="C17" s="404"/>
      <c r="D17" s="371"/>
      <c r="E17" s="371"/>
      <c r="F17" s="371"/>
      <c r="G17" s="372"/>
      <c r="H17" s="381" t="str">
        <f>IF(入力!C3="","",入力!C3)</f>
        <v>八千代台VBC</v>
      </c>
      <c r="I17" s="382"/>
      <c r="J17" s="382"/>
      <c r="K17" s="382"/>
      <c r="L17" s="382"/>
      <c r="M17" s="382"/>
      <c r="N17" s="382"/>
      <c r="O17" s="382"/>
      <c r="P17" s="382"/>
      <c r="Q17" s="382"/>
      <c r="R17" s="382"/>
      <c r="S17" s="382"/>
      <c r="T17" s="382"/>
      <c r="U17" s="377" t="str">
        <f>IF(入力!J3="","","("&amp;入力!J3&amp;")")</f>
        <v>(女子)</v>
      </c>
      <c r="V17" s="377"/>
      <c r="W17" s="377"/>
      <c r="X17" s="378"/>
      <c r="Y17" s="406">
        <f>IF(入力!C4="","",入力!C4)</f>
        <v>43006178</v>
      </c>
      <c r="Z17" s="407"/>
      <c r="AA17" s="407"/>
      <c r="AB17" s="407"/>
      <c r="AC17" s="407"/>
      <c r="AD17" s="407"/>
      <c r="AE17" s="407"/>
      <c r="AF17" s="407"/>
      <c r="AG17" s="407"/>
      <c r="AH17" s="407"/>
      <c r="AI17" s="408"/>
      <c r="AJ17" s="363"/>
      <c r="AK17" s="364"/>
      <c r="AL17" s="364"/>
      <c r="AM17" s="365"/>
      <c r="AN17" s="385"/>
      <c r="AO17" s="386"/>
      <c r="AP17" s="386"/>
      <c r="AQ17" s="386"/>
      <c r="AR17" s="386"/>
      <c r="AS17" s="386"/>
      <c r="AT17" s="364"/>
      <c r="AU17" s="365"/>
      <c r="AV17" s="370"/>
      <c r="AW17" s="371"/>
      <c r="AX17" s="371"/>
      <c r="AY17" s="372"/>
      <c r="AZ17" s="375"/>
      <c r="BA17" s="376"/>
      <c r="BB17" s="376"/>
      <c r="BC17" s="376"/>
      <c r="BD17" s="376"/>
      <c r="BE17" s="376"/>
      <c r="BF17" s="359"/>
    </row>
    <row r="18" spans="3:58" ht="16.5" customHeight="1">
      <c r="C18" s="333"/>
      <c r="D18" s="334"/>
      <c r="E18" s="334"/>
      <c r="F18" s="334"/>
      <c r="G18" s="335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79"/>
      <c r="V18" s="379"/>
      <c r="W18" s="379"/>
      <c r="X18" s="380"/>
      <c r="Y18" s="409"/>
      <c r="Z18" s="410"/>
      <c r="AA18" s="410"/>
      <c r="AB18" s="410"/>
      <c r="AC18" s="410"/>
      <c r="AD18" s="410"/>
      <c r="AE18" s="410"/>
      <c r="AF18" s="410"/>
      <c r="AG18" s="410"/>
      <c r="AH18" s="410"/>
      <c r="AI18" s="411"/>
      <c r="AJ18" s="366"/>
      <c r="AK18" s="367"/>
      <c r="AL18" s="367"/>
      <c r="AM18" s="368"/>
      <c r="AN18" s="387"/>
      <c r="AO18" s="388"/>
      <c r="AP18" s="388"/>
      <c r="AQ18" s="388"/>
      <c r="AR18" s="388"/>
      <c r="AS18" s="388"/>
      <c r="AT18" s="367"/>
      <c r="AU18" s="368"/>
      <c r="AV18" s="342"/>
      <c r="AW18" s="334"/>
      <c r="AX18" s="334"/>
      <c r="AY18" s="335"/>
      <c r="AZ18" s="318" t="str">
        <f>IF(入力!AE5="","",入力!AE5)</f>
        <v>八千代台</v>
      </c>
      <c r="BA18" s="319"/>
      <c r="BB18" s="319"/>
      <c r="BC18" s="319"/>
      <c r="BD18" s="319"/>
      <c r="BE18" s="319"/>
      <c r="BF18" s="12" t="s">
        <v>167</v>
      </c>
    </row>
    <row r="19" spans="3:58" ht="15" customHeight="1">
      <c r="C19" s="320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2" t="s">
        <v>168</v>
      </c>
      <c r="P19" s="322"/>
      <c r="Q19" s="322"/>
      <c r="R19" s="322"/>
      <c r="S19" s="322"/>
      <c r="T19" s="322"/>
      <c r="U19" s="322"/>
      <c r="V19" s="322"/>
      <c r="W19" s="322"/>
      <c r="X19" s="322"/>
      <c r="Y19" s="322"/>
      <c r="Z19" s="322"/>
      <c r="AA19" s="322"/>
      <c r="AB19" s="322"/>
      <c r="AC19" s="322"/>
      <c r="AD19" s="322" t="s">
        <v>169</v>
      </c>
      <c r="AE19" s="322"/>
      <c r="AF19" s="322"/>
      <c r="AG19" s="322"/>
      <c r="AH19" s="322"/>
      <c r="AI19" s="322"/>
      <c r="AJ19" s="322"/>
      <c r="AK19" s="322"/>
      <c r="AL19" s="322"/>
      <c r="AM19" s="322"/>
      <c r="AN19" s="322"/>
      <c r="AO19" s="322"/>
      <c r="AP19" s="322"/>
      <c r="AQ19" s="322"/>
      <c r="AR19" s="322"/>
      <c r="AS19" s="322" t="s">
        <v>58</v>
      </c>
      <c r="AT19" s="322"/>
      <c r="AU19" s="322"/>
      <c r="AV19" s="322"/>
      <c r="AW19" s="322"/>
      <c r="AX19" s="322"/>
      <c r="AY19" s="322"/>
      <c r="AZ19" s="322"/>
      <c r="BA19" s="322"/>
      <c r="BB19" s="322"/>
      <c r="BC19" s="322"/>
      <c r="BD19" s="322"/>
      <c r="BE19" s="322"/>
      <c r="BF19" s="323"/>
    </row>
    <row r="20" spans="3:58" ht="15" customHeight="1">
      <c r="C20" s="324" t="s">
        <v>170</v>
      </c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5">
        <f>IF(入力!J7="","",入力!J7)</f>
        <v>18472</v>
      </c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/>
      <c r="AD20" s="325" t="str">
        <f>IF(入力!J9="","",入力!J9)</f>
        <v/>
      </c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5"/>
      <c r="AS20" s="325">
        <f>IF(入力!J11="","",入力!J11)</f>
        <v>304172</v>
      </c>
      <c r="AT20" s="325"/>
      <c r="AU20" s="325"/>
      <c r="AV20" s="325"/>
      <c r="AW20" s="325"/>
      <c r="AX20" s="325"/>
      <c r="AY20" s="325"/>
      <c r="AZ20" s="325"/>
      <c r="BA20" s="325"/>
      <c r="BB20" s="325"/>
      <c r="BC20" s="325"/>
      <c r="BD20" s="325"/>
      <c r="BE20" s="325"/>
      <c r="BF20" s="326"/>
    </row>
    <row r="21" spans="3:58" ht="15" customHeight="1">
      <c r="C21" s="324" t="s">
        <v>171</v>
      </c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5">
        <f>IF(入力!M7="","",入力!M7)</f>
        <v>428557</v>
      </c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  <c r="AC21" s="325"/>
      <c r="AD21" s="325" t="str">
        <f>IF(入力!M9="","",入力!M9)</f>
        <v/>
      </c>
      <c r="AE21" s="325"/>
      <c r="AF21" s="325"/>
      <c r="AG21" s="325"/>
      <c r="AH21" s="325"/>
      <c r="AI21" s="325"/>
      <c r="AJ21" s="325"/>
      <c r="AK21" s="325"/>
      <c r="AL21" s="325"/>
      <c r="AM21" s="325"/>
      <c r="AN21" s="325"/>
      <c r="AO21" s="325"/>
      <c r="AP21" s="325"/>
      <c r="AQ21" s="325"/>
      <c r="AR21" s="325"/>
      <c r="AS21" s="325" t="str">
        <f>IF(入力!M11="","",入力!M11)</f>
        <v/>
      </c>
      <c r="AT21" s="325"/>
      <c r="AU21" s="325"/>
      <c r="AV21" s="325"/>
      <c r="AW21" s="325"/>
      <c r="AX21" s="325"/>
      <c r="AY21" s="325"/>
      <c r="AZ21" s="325"/>
      <c r="BA21" s="325"/>
      <c r="BB21" s="325"/>
      <c r="BC21" s="325"/>
      <c r="BD21" s="325"/>
      <c r="BE21" s="325"/>
      <c r="BF21" s="326"/>
    </row>
    <row r="22" spans="3:58" ht="12" customHeight="1">
      <c r="C22" s="327" t="s">
        <v>1</v>
      </c>
      <c r="D22" s="328"/>
      <c r="E22" s="328"/>
      <c r="F22" s="328"/>
      <c r="G22" s="329"/>
      <c r="H22" s="330" t="str">
        <f>IF(入力!C7="","",入力!C7&amp;"　"&amp;入力!E7)</f>
        <v>アイダ　サトミ</v>
      </c>
      <c r="I22" s="331"/>
      <c r="J22" s="331"/>
      <c r="K22" s="331"/>
      <c r="L22" s="331"/>
      <c r="M22" s="331"/>
      <c r="N22" s="331"/>
      <c r="O22" s="331"/>
      <c r="P22" s="331"/>
      <c r="Q22" s="332"/>
      <c r="R22" s="405" t="s">
        <v>172</v>
      </c>
      <c r="S22" s="331"/>
      <c r="T22" s="412">
        <f>IF(入力!AT7="","",入力!AT7)</f>
        <v>53</v>
      </c>
      <c r="U22" s="413"/>
      <c r="V22" s="414"/>
      <c r="W22" s="405" t="s">
        <v>173</v>
      </c>
      <c r="X22" s="405"/>
      <c r="Y22" s="405"/>
      <c r="Z22" s="13" t="s">
        <v>36</v>
      </c>
      <c r="AA22" s="14"/>
      <c r="AB22" s="331" t="str">
        <f>IF(入力!R7="","",入力!R7)</f>
        <v>276</v>
      </c>
      <c r="AC22" s="331"/>
      <c r="AD22" s="331"/>
      <c r="AE22" s="331"/>
      <c r="AF22" s="15" t="s">
        <v>38</v>
      </c>
      <c r="AG22" s="331" t="str">
        <f>IF(入力!W7="","",入力!W7)</f>
        <v>0031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32"/>
      <c r="AU22" s="405" t="s">
        <v>174</v>
      </c>
      <c r="AV22" s="331"/>
      <c r="AW22" s="331"/>
      <c r="AX22" s="16" t="s">
        <v>40</v>
      </c>
      <c r="AY22" s="331" t="str">
        <f>IF(入力!AL7="","",入力!AL7)</f>
        <v>090</v>
      </c>
      <c r="AZ22" s="331"/>
      <c r="BA22" s="331"/>
      <c r="BB22" s="331"/>
      <c r="BC22" s="331"/>
      <c r="BD22" s="331"/>
      <c r="BE22" s="331"/>
      <c r="BF22" s="17" t="s">
        <v>42</v>
      </c>
    </row>
    <row r="23" spans="3:58" ht="19.5" customHeight="1">
      <c r="C23" s="333" t="s">
        <v>175</v>
      </c>
      <c r="D23" s="334"/>
      <c r="E23" s="334"/>
      <c r="F23" s="334"/>
      <c r="G23" s="335"/>
      <c r="H23" s="336" t="str">
        <f>IF(入力!C8="","",入力!C8&amp;"　"&amp;入力!E8)</f>
        <v>会田　智美</v>
      </c>
      <c r="I23" s="337"/>
      <c r="J23" s="337"/>
      <c r="K23" s="337"/>
      <c r="L23" s="337"/>
      <c r="M23" s="337"/>
      <c r="N23" s="337"/>
      <c r="O23" s="337"/>
      <c r="P23" s="337"/>
      <c r="Q23" s="338"/>
      <c r="R23" s="334"/>
      <c r="S23" s="334"/>
      <c r="T23" s="415"/>
      <c r="U23" s="416"/>
      <c r="V23" s="417"/>
      <c r="W23" s="367"/>
      <c r="X23" s="367"/>
      <c r="Y23" s="367"/>
      <c r="Z23" s="339" t="str">
        <f>IF(入力!P8="","",入力!P8)</f>
        <v>八千代市八千代台北9-12-6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34"/>
      <c r="AV23" s="334"/>
      <c r="AW23" s="334"/>
      <c r="AX23" s="342" t="str">
        <f>IF(入力!AK8="","",入力!AK8)</f>
        <v>5527</v>
      </c>
      <c r="AY23" s="334"/>
      <c r="AZ23" s="334"/>
      <c r="BA23" s="334"/>
      <c r="BB23" s="18" t="s">
        <v>38</v>
      </c>
      <c r="BC23" s="334" t="str">
        <f>IF(入力!AP8="","",入力!AP8)</f>
        <v>3208</v>
      </c>
      <c r="BD23" s="334"/>
      <c r="BE23" s="334"/>
      <c r="BF23" s="343"/>
    </row>
    <row r="24" spans="3:58" ht="12" customHeight="1">
      <c r="C24" s="327" t="s">
        <v>1</v>
      </c>
      <c r="D24" s="328"/>
      <c r="E24" s="328"/>
      <c r="F24" s="328"/>
      <c r="G24" s="329"/>
      <c r="H24" s="330" t="str">
        <f>IF(入力!C9="","",入力!C9&amp;"　"&amp;入力!E9)</f>
        <v>ナカノ　カツオ</v>
      </c>
      <c r="I24" s="331"/>
      <c r="J24" s="331"/>
      <c r="K24" s="331"/>
      <c r="L24" s="331"/>
      <c r="M24" s="331"/>
      <c r="N24" s="331"/>
      <c r="O24" s="331"/>
      <c r="P24" s="331"/>
      <c r="Q24" s="332"/>
      <c r="R24" s="405" t="s">
        <v>172</v>
      </c>
      <c r="S24" s="331"/>
      <c r="T24" s="412">
        <f>IF(入力!AT9="","",入力!AT9)</f>
        <v>44</v>
      </c>
      <c r="U24" s="413"/>
      <c r="V24" s="414"/>
      <c r="W24" s="405" t="s">
        <v>173</v>
      </c>
      <c r="X24" s="405"/>
      <c r="Y24" s="405"/>
      <c r="Z24" s="13" t="s">
        <v>36</v>
      </c>
      <c r="AA24" s="14"/>
      <c r="AB24" s="331" t="str">
        <f>IF(入力!R9="","",入力!R9)</f>
        <v>276</v>
      </c>
      <c r="AC24" s="331"/>
      <c r="AD24" s="331"/>
      <c r="AE24" s="331"/>
      <c r="AF24" s="15" t="s">
        <v>38</v>
      </c>
      <c r="AG24" s="331" t="str">
        <f>IF(入力!W9="","",入力!W9)</f>
        <v>0046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32"/>
      <c r="AU24" s="405" t="s">
        <v>174</v>
      </c>
      <c r="AV24" s="331"/>
      <c r="AW24" s="331"/>
      <c r="AX24" s="16" t="s">
        <v>40</v>
      </c>
      <c r="AY24" s="331" t="str">
        <f>IF(入力!AL9="","",入力!AL9)</f>
        <v>047</v>
      </c>
      <c r="AZ24" s="331"/>
      <c r="BA24" s="331"/>
      <c r="BB24" s="331"/>
      <c r="BC24" s="331"/>
      <c r="BD24" s="331"/>
      <c r="BE24" s="331"/>
      <c r="BF24" s="17" t="s">
        <v>42</v>
      </c>
    </row>
    <row r="25" spans="3:58" ht="19.5" customHeight="1">
      <c r="C25" s="333" t="s">
        <v>169</v>
      </c>
      <c r="D25" s="334"/>
      <c r="E25" s="334"/>
      <c r="F25" s="334"/>
      <c r="G25" s="335"/>
      <c r="H25" s="336" t="str">
        <f>IF(入力!C10="","",入力!C10&amp;"　"&amp;入力!E10)</f>
        <v>中野　勝男</v>
      </c>
      <c r="I25" s="337"/>
      <c r="J25" s="337"/>
      <c r="K25" s="337"/>
      <c r="L25" s="337"/>
      <c r="M25" s="337"/>
      <c r="N25" s="337"/>
      <c r="O25" s="337"/>
      <c r="P25" s="337"/>
      <c r="Q25" s="338"/>
      <c r="R25" s="334"/>
      <c r="S25" s="334"/>
      <c r="T25" s="415"/>
      <c r="U25" s="416"/>
      <c r="V25" s="417"/>
      <c r="W25" s="367"/>
      <c r="X25" s="367"/>
      <c r="Y25" s="367"/>
      <c r="Z25" s="339" t="str">
        <f>IF(入力!P10="","",入力!P10)</f>
        <v>八千代市大和田新田127-106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34"/>
      <c r="AV25" s="334"/>
      <c r="AW25" s="334"/>
      <c r="AX25" s="342" t="str">
        <f>IF(入力!AK10="","",入力!AK10)</f>
        <v>751</v>
      </c>
      <c r="AY25" s="334"/>
      <c r="AZ25" s="334"/>
      <c r="BA25" s="334"/>
      <c r="BB25" s="18" t="s">
        <v>38</v>
      </c>
      <c r="BC25" s="334" t="str">
        <f>IF(入力!AP10="","",入力!AP10)</f>
        <v>2684</v>
      </c>
      <c r="BD25" s="334"/>
      <c r="BE25" s="334"/>
      <c r="BF25" s="343"/>
    </row>
    <row r="26" spans="3:58" ht="12" customHeight="1">
      <c r="C26" s="327" t="s">
        <v>1</v>
      </c>
      <c r="D26" s="328"/>
      <c r="E26" s="328"/>
      <c r="F26" s="328"/>
      <c r="G26" s="329"/>
      <c r="H26" s="330" t="str">
        <f>IF(入力!C11="","",入力!C11&amp;"　"&amp;入力!E11)</f>
        <v>ノムラ　カズヒロ</v>
      </c>
      <c r="I26" s="331"/>
      <c r="J26" s="331"/>
      <c r="K26" s="331"/>
      <c r="L26" s="331"/>
      <c r="M26" s="331"/>
      <c r="N26" s="331"/>
      <c r="O26" s="331"/>
      <c r="P26" s="331"/>
      <c r="Q26" s="332"/>
      <c r="R26" s="405" t="s">
        <v>172</v>
      </c>
      <c r="S26" s="331"/>
      <c r="T26" s="412">
        <f>IF(入力!AT11="","",入力!AT11)</f>
        <v>40</v>
      </c>
      <c r="U26" s="413"/>
      <c r="V26" s="414"/>
      <c r="W26" s="405" t="s">
        <v>173</v>
      </c>
      <c r="X26" s="405"/>
      <c r="Y26" s="405"/>
      <c r="Z26" s="13" t="s">
        <v>36</v>
      </c>
      <c r="AA26" s="14"/>
      <c r="AB26" s="331" t="str">
        <f>IF(入力!R11="","",入力!R11)</f>
        <v>276</v>
      </c>
      <c r="AC26" s="331"/>
      <c r="AD26" s="331"/>
      <c r="AE26" s="331"/>
      <c r="AF26" s="15" t="s">
        <v>38</v>
      </c>
      <c r="AG26" s="331" t="str">
        <f>IF(入力!W11="","",入力!W11)</f>
        <v>0031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32"/>
      <c r="AU26" s="405" t="s">
        <v>174</v>
      </c>
      <c r="AV26" s="331"/>
      <c r="AW26" s="331"/>
      <c r="AX26" s="16" t="s">
        <v>40</v>
      </c>
      <c r="AY26" s="331" t="str">
        <f>IF(入力!AL11="","",入力!AL11)</f>
        <v>047</v>
      </c>
      <c r="AZ26" s="331"/>
      <c r="BA26" s="331"/>
      <c r="BB26" s="331"/>
      <c r="BC26" s="331"/>
      <c r="BD26" s="331"/>
      <c r="BE26" s="331"/>
      <c r="BF26" s="17" t="s">
        <v>42</v>
      </c>
    </row>
    <row r="27" spans="3:58" ht="19.5" customHeight="1">
      <c r="C27" s="333" t="s">
        <v>58</v>
      </c>
      <c r="D27" s="334"/>
      <c r="E27" s="334"/>
      <c r="F27" s="334"/>
      <c r="G27" s="335"/>
      <c r="H27" s="336" t="str">
        <f>IF(入力!C12="","",入力!C12&amp;"　"&amp;入力!E12)</f>
        <v>野村　和宏</v>
      </c>
      <c r="I27" s="337"/>
      <c r="J27" s="337"/>
      <c r="K27" s="337"/>
      <c r="L27" s="337"/>
      <c r="M27" s="337"/>
      <c r="N27" s="337"/>
      <c r="O27" s="337"/>
      <c r="P27" s="337"/>
      <c r="Q27" s="338"/>
      <c r="R27" s="334"/>
      <c r="S27" s="334"/>
      <c r="T27" s="415"/>
      <c r="U27" s="416"/>
      <c r="V27" s="417"/>
      <c r="W27" s="367"/>
      <c r="X27" s="367"/>
      <c r="Y27" s="367"/>
      <c r="Z27" s="339" t="str">
        <f>IF(入力!P12="","",入力!P12)</f>
        <v>八千代市八千代台北13-14-3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34"/>
      <c r="AV27" s="334"/>
      <c r="AW27" s="334"/>
      <c r="AX27" s="342" t="str">
        <f>IF(入力!AK12="","",入力!AK12)</f>
        <v>487</v>
      </c>
      <c r="AY27" s="334"/>
      <c r="AZ27" s="334"/>
      <c r="BA27" s="334"/>
      <c r="BB27" s="18" t="s">
        <v>38</v>
      </c>
      <c r="BC27" s="334" t="str">
        <f>IF(入力!AP12="","",入力!AP12)</f>
        <v>2024</v>
      </c>
      <c r="BD27" s="334"/>
      <c r="BE27" s="334"/>
      <c r="BF27" s="343"/>
    </row>
    <row r="28" spans="3:58" ht="12" customHeight="1">
      <c r="C28" s="327" t="s">
        <v>1</v>
      </c>
      <c r="D28" s="328"/>
      <c r="E28" s="328"/>
      <c r="F28" s="328"/>
      <c r="G28" s="329"/>
      <c r="H28" s="330" t="str">
        <f>IF(入力!C15="","",入力!C15&amp;"　"&amp;入力!E15)</f>
        <v>アイダ　サトミ</v>
      </c>
      <c r="I28" s="331"/>
      <c r="J28" s="331"/>
      <c r="K28" s="331"/>
      <c r="L28" s="331"/>
      <c r="M28" s="331"/>
      <c r="N28" s="331"/>
      <c r="O28" s="331"/>
      <c r="P28" s="331"/>
      <c r="Q28" s="332"/>
      <c r="R28" s="405" t="s">
        <v>172</v>
      </c>
      <c r="S28" s="331"/>
      <c r="T28" s="412">
        <f>IF(入力!AT15="","",入力!AT15)</f>
        <v>53</v>
      </c>
      <c r="U28" s="413"/>
      <c r="V28" s="414"/>
      <c r="W28" s="405" t="s">
        <v>173</v>
      </c>
      <c r="X28" s="405"/>
      <c r="Y28" s="405"/>
      <c r="Z28" s="13" t="s">
        <v>36</v>
      </c>
      <c r="AA28" s="14"/>
      <c r="AB28" s="331" t="str">
        <f>IF(入力!R15="","",入力!R15)</f>
        <v>276</v>
      </c>
      <c r="AC28" s="331"/>
      <c r="AD28" s="331"/>
      <c r="AE28" s="331"/>
      <c r="AF28" s="15" t="s">
        <v>38</v>
      </c>
      <c r="AG28" s="331" t="str">
        <f>IF(入力!W15="","",入力!W15)</f>
        <v>0031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32"/>
      <c r="AU28" s="405" t="s">
        <v>174</v>
      </c>
      <c r="AV28" s="331"/>
      <c r="AW28" s="331"/>
      <c r="AX28" s="16" t="s">
        <v>40</v>
      </c>
      <c r="AY28" s="331" t="str">
        <f>IF(入力!AL15="","",入力!AL15)</f>
        <v>090</v>
      </c>
      <c r="AZ28" s="331"/>
      <c r="BA28" s="331"/>
      <c r="BB28" s="331"/>
      <c r="BC28" s="331"/>
      <c r="BD28" s="331"/>
      <c r="BE28" s="331"/>
      <c r="BF28" s="17" t="s">
        <v>42</v>
      </c>
    </row>
    <row r="29" spans="3:58" ht="19.5" customHeight="1">
      <c r="C29" s="344" t="s">
        <v>176</v>
      </c>
      <c r="D29" s="345"/>
      <c r="E29" s="345"/>
      <c r="F29" s="345"/>
      <c r="G29" s="346"/>
      <c r="H29" s="347" t="str">
        <f>IF(入力!C16="","",入力!C16&amp;"　"&amp;入力!E16)</f>
        <v>会田　智美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45"/>
      <c r="S29" s="345"/>
      <c r="T29" s="419"/>
      <c r="U29" s="420"/>
      <c r="V29" s="421"/>
      <c r="W29" s="418"/>
      <c r="X29" s="418"/>
      <c r="Y29" s="418"/>
      <c r="Z29" s="350" t="str">
        <f>IF(入力!P16="","",入力!P16)</f>
        <v>八千代市八千代台北9-12-6</v>
      </c>
      <c r="AA29" s="351"/>
      <c r="AB29" s="351"/>
      <c r="AC29" s="351"/>
      <c r="AD29" s="351"/>
      <c r="AE29" s="351"/>
      <c r="AF29" s="351"/>
      <c r="AG29" s="351"/>
      <c r="AH29" s="351"/>
      <c r="AI29" s="351"/>
      <c r="AJ29" s="351"/>
      <c r="AK29" s="351"/>
      <c r="AL29" s="351"/>
      <c r="AM29" s="351"/>
      <c r="AN29" s="351"/>
      <c r="AO29" s="351"/>
      <c r="AP29" s="351"/>
      <c r="AQ29" s="351"/>
      <c r="AR29" s="351"/>
      <c r="AS29" s="351"/>
      <c r="AT29" s="352"/>
      <c r="AU29" s="345"/>
      <c r="AV29" s="345"/>
      <c r="AW29" s="345"/>
      <c r="AX29" s="353" t="str">
        <f>IF(入力!AK16="","",入力!AK16)</f>
        <v>5527</v>
      </c>
      <c r="AY29" s="345"/>
      <c r="AZ29" s="345"/>
      <c r="BA29" s="345"/>
      <c r="BB29" s="51" t="s">
        <v>38</v>
      </c>
      <c r="BC29" s="345" t="str">
        <f>IF(入力!AP16="","",入力!AP16)</f>
        <v>3208</v>
      </c>
      <c r="BD29" s="345"/>
      <c r="BE29" s="345"/>
      <c r="BF29" s="354"/>
    </row>
    <row r="30" spans="3:58" ht="7.5" customHeight="1"/>
    <row r="31" spans="3:58" ht="16.5" customHeight="1">
      <c r="C31" s="19" t="s">
        <v>177</v>
      </c>
      <c r="D31" s="5"/>
      <c r="E31" s="5"/>
      <c r="F31" s="5"/>
      <c r="G31" s="5"/>
      <c r="H31" s="5"/>
      <c r="I31" s="20" t="s">
        <v>178</v>
      </c>
    </row>
    <row r="32" spans="3:58" ht="3" customHeight="1"/>
    <row r="33" spans="3:58" ht="15" customHeight="1">
      <c r="C33" s="355" t="s">
        <v>179</v>
      </c>
      <c r="D33" s="356"/>
      <c r="E33" s="356"/>
      <c r="F33" s="356" t="s">
        <v>180</v>
      </c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 t="s">
        <v>181</v>
      </c>
      <c r="R33" s="356"/>
      <c r="S33" s="356"/>
      <c r="T33" s="356" t="s">
        <v>182</v>
      </c>
      <c r="U33" s="356"/>
      <c r="V33" s="356"/>
      <c r="W33" s="356"/>
      <c r="X33" s="356"/>
      <c r="Y33" s="356"/>
      <c r="Z33" s="356"/>
      <c r="AA33" s="356"/>
      <c r="AB33" s="356"/>
      <c r="AC33" s="356"/>
      <c r="AD33" s="356"/>
      <c r="AE33" s="356"/>
      <c r="AF33" s="356"/>
      <c r="AG33" s="356"/>
      <c r="AH33" s="356"/>
      <c r="AI33" s="356"/>
      <c r="AJ33" s="356" t="s">
        <v>183</v>
      </c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 t="s">
        <v>184</v>
      </c>
      <c r="BA33" s="356"/>
      <c r="BB33" s="356"/>
      <c r="BC33" s="356"/>
      <c r="BD33" s="356"/>
      <c r="BE33" s="356"/>
      <c r="BF33" s="357"/>
    </row>
    <row r="34" spans="3:58" ht="15" customHeight="1">
      <c r="C34" s="442" t="str">
        <f>IF(入力!B25="","",入力!B25)</f>
        <v>①</v>
      </c>
      <c r="D34" s="443"/>
      <c r="E34" s="444"/>
      <c r="F34" s="430" t="str">
        <f>IF(入力!C26="","",入力!C25&amp;"　"&amp;入力!E25&amp;"
"&amp;入力!C26&amp;"　"&amp;入力!E26)</f>
        <v>タカハシ　カナ
高橋　香奈</v>
      </c>
      <c r="G34" s="431"/>
      <c r="H34" s="431"/>
      <c r="I34" s="431"/>
      <c r="J34" s="431"/>
      <c r="K34" s="431"/>
      <c r="L34" s="431"/>
      <c r="M34" s="431"/>
      <c r="N34" s="431"/>
      <c r="O34" s="431"/>
      <c r="P34" s="432"/>
      <c r="Q34" s="422">
        <f>IF(入力!G25="","",入力!G25)</f>
        <v>6</v>
      </c>
      <c r="R34" s="423"/>
      <c r="S34" s="424"/>
      <c r="T34" s="436" t="str">
        <f>IF(入力!I25="","",入力!I25)</f>
        <v>八千代市立勝田台南小学校</v>
      </c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8"/>
      <c r="AJ34" s="422">
        <f>IF(入力!M25="","",入力!M25)</f>
        <v>514592238</v>
      </c>
      <c r="AK34" s="423"/>
      <c r="AL34" s="423"/>
      <c r="AM34" s="423"/>
      <c r="AN34" s="423"/>
      <c r="AO34" s="423"/>
      <c r="AP34" s="423"/>
      <c r="AQ34" s="423"/>
      <c r="AR34" s="423"/>
      <c r="AS34" s="423"/>
      <c r="AT34" s="423"/>
      <c r="AU34" s="423"/>
      <c r="AV34" s="423"/>
      <c r="AW34" s="423"/>
      <c r="AX34" s="423"/>
      <c r="AY34" s="424"/>
      <c r="AZ34" s="422">
        <f>IF(入力!P25="","",入力!P25)</f>
        <v>155</v>
      </c>
      <c r="BA34" s="423"/>
      <c r="BB34" s="423"/>
      <c r="BC34" s="423"/>
      <c r="BD34" s="423"/>
      <c r="BE34" s="423"/>
      <c r="BF34" s="428"/>
    </row>
    <row r="35" spans="3:58" ht="15" customHeight="1">
      <c r="C35" s="445"/>
      <c r="D35" s="446"/>
      <c r="E35" s="447"/>
      <c r="F35" s="433"/>
      <c r="G35" s="434"/>
      <c r="H35" s="434"/>
      <c r="I35" s="434"/>
      <c r="J35" s="434"/>
      <c r="K35" s="434"/>
      <c r="L35" s="434"/>
      <c r="M35" s="434"/>
      <c r="N35" s="434"/>
      <c r="O35" s="434"/>
      <c r="P35" s="435"/>
      <c r="Q35" s="425"/>
      <c r="R35" s="426"/>
      <c r="S35" s="427"/>
      <c r="T35" s="439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  <c r="AG35" s="440"/>
      <c r="AH35" s="440"/>
      <c r="AI35" s="441"/>
      <c r="AJ35" s="425"/>
      <c r="AK35" s="426"/>
      <c r="AL35" s="426"/>
      <c r="AM35" s="426"/>
      <c r="AN35" s="426"/>
      <c r="AO35" s="426"/>
      <c r="AP35" s="426"/>
      <c r="AQ35" s="426"/>
      <c r="AR35" s="426"/>
      <c r="AS35" s="426"/>
      <c r="AT35" s="426"/>
      <c r="AU35" s="426"/>
      <c r="AV35" s="426"/>
      <c r="AW35" s="426"/>
      <c r="AX35" s="426"/>
      <c r="AY35" s="427"/>
      <c r="AZ35" s="425"/>
      <c r="BA35" s="426"/>
      <c r="BB35" s="426"/>
      <c r="BC35" s="426"/>
      <c r="BD35" s="426"/>
      <c r="BE35" s="426"/>
      <c r="BF35" s="429"/>
    </row>
    <row r="36" spans="3:58" ht="15" customHeight="1">
      <c r="C36" s="442">
        <f>IF(入力!B27="","",入力!B27)</f>
        <v>2</v>
      </c>
      <c r="D36" s="443"/>
      <c r="E36" s="444"/>
      <c r="F36" s="430" t="str">
        <f>IF(入力!C28="","",入力!C27&amp;"　"&amp;入力!E27&amp;"
"&amp;入力!C28&amp;"　"&amp;入力!E28)</f>
        <v>イシダ　マオナ
石田　茉央奈</v>
      </c>
      <c r="G36" s="431"/>
      <c r="H36" s="431"/>
      <c r="I36" s="431"/>
      <c r="J36" s="431"/>
      <c r="K36" s="431"/>
      <c r="L36" s="431"/>
      <c r="M36" s="431"/>
      <c r="N36" s="431"/>
      <c r="O36" s="431"/>
      <c r="P36" s="432"/>
      <c r="Q36" s="422">
        <f>IF(入力!G27="","",入力!G27)</f>
        <v>6</v>
      </c>
      <c r="R36" s="423"/>
      <c r="S36" s="424"/>
      <c r="T36" s="436" t="str">
        <f>IF(入力!I27="","",入力!I27)</f>
        <v>八千代市立大和田小学校</v>
      </c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8"/>
      <c r="AJ36" s="422">
        <f>IF(入力!M27="","",入力!M27)</f>
        <v>516040446</v>
      </c>
      <c r="AK36" s="423"/>
      <c r="AL36" s="423"/>
      <c r="AM36" s="423"/>
      <c r="AN36" s="423"/>
      <c r="AO36" s="423"/>
      <c r="AP36" s="423"/>
      <c r="AQ36" s="423"/>
      <c r="AR36" s="423"/>
      <c r="AS36" s="423"/>
      <c r="AT36" s="423"/>
      <c r="AU36" s="423"/>
      <c r="AV36" s="423"/>
      <c r="AW36" s="423"/>
      <c r="AX36" s="423"/>
      <c r="AY36" s="424"/>
      <c r="AZ36" s="422">
        <f>IF(入力!P27="","",入力!P27)</f>
        <v>151</v>
      </c>
      <c r="BA36" s="423"/>
      <c r="BB36" s="423"/>
      <c r="BC36" s="423"/>
      <c r="BD36" s="423"/>
      <c r="BE36" s="423"/>
      <c r="BF36" s="428"/>
    </row>
    <row r="37" spans="3:58" ht="15" customHeight="1">
      <c r="C37" s="445"/>
      <c r="D37" s="446"/>
      <c r="E37" s="447"/>
      <c r="F37" s="433"/>
      <c r="G37" s="434"/>
      <c r="H37" s="434"/>
      <c r="I37" s="434"/>
      <c r="J37" s="434"/>
      <c r="K37" s="434"/>
      <c r="L37" s="434"/>
      <c r="M37" s="434"/>
      <c r="N37" s="434"/>
      <c r="O37" s="434"/>
      <c r="P37" s="435"/>
      <c r="Q37" s="425"/>
      <c r="R37" s="426"/>
      <c r="S37" s="427"/>
      <c r="T37" s="439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  <c r="AG37" s="440"/>
      <c r="AH37" s="440"/>
      <c r="AI37" s="441"/>
      <c r="AJ37" s="425"/>
      <c r="AK37" s="426"/>
      <c r="AL37" s="426"/>
      <c r="AM37" s="426"/>
      <c r="AN37" s="426"/>
      <c r="AO37" s="426"/>
      <c r="AP37" s="426"/>
      <c r="AQ37" s="426"/>
      <c r="AR37" s="426"/>
      <c r="AS37" s="426"/>
      <c r="AT37" s="426"/>
      <c r="AU37" s="426"/>
      <c r="AV37" s="426"/>
      <c r="AW37" s="426"/>
      <c r="AX37" s="426"/>
      <c r="AY37" s="427"/>
      <c r="AZ37" s="425"/>
      <c r="BA37" s="426"/>
      <c r="BB37" s="426"/>
      <c r="BC37" s="426"/>
      <c r="BD37" s="426"/>
      <c r="BE37" s="426"/>
      <c r="BF37" s="429"/>
    </row>
    <row r="38" spans="3:58" ht="15" customHeight="1">
      <c r="C38" s="442">
        <f>IF(入力!B29="","",入力!B29)</f>
        <v>3</v>
      </c>
      <c r="D38" s="443"/>
      <c r="E38" s="444"/>
      <c r="F38" s="430" t="str">
        <f>IF(入力!C30="","",入力!C29&amp;"　"&amp;入力!E29&amp;"
"&amp;入力!C30&amp;"　"&amp;入力!E30)</f>
        <v>フルカワ　アキ
古川　あき</v>
      </c>
      <c r="G38" s="431"/>
      <c r="H38" s="431"/>
      <c r="I38" s="431"/>
      <c r="J38" s="431"/>
      <c r="K38" s="431"/>
      <c r="L38" s="431"/>
      <c r="M38" s="431"/>
      <c r="N38" s="431"/>
      <c r="O38" s="431"/>
      <c r="P38" s="432"/>
      <c r="Q38" s="422">
        <f>IF(入力!G29="","",入力!G29)</f>
        <v>6</v>
      </c>
      <c r="R38" s="423"/>
      <c r="S38" s="424"/>
      <c r="T38" s="436" t="str">
        <f>IF(入力!I29="","",入力!I29)</f>
        <v>八千代市立大和田小学校</v>
      </c>
      <c r="U38" s="437"/>
      <c r="V38" s="437"/>
      <c r="W38" s="437"/>
      <c r="X38" s="437"/>
      <c r="Y38" s="437"/>
      <c r="Z38" s="437"/>
      <c r="AA38" s="437"/>
      <c r="AB38" s="437"/>
      <c r="AC38" s="437"/>
      <c r="AD38" s="437"/>
      <c r="AE38" s="437"/>
      <c r="AF38" s="437"/>
      <c r="AG38" s="437"/>
      <c r="AH38" s="437"/>
      <c r="AI38" s="438"/>
      <c r="AJ38" s="422">
        <f>IF(入力!M29="","",入力!M29)</f>
        <v>515553508</v>
      </c>
      <c r="AK38" s="423"/>
      <c r="AL38" s="423"/>
      <c r="AM38" s="423"/>
      <c r="AN38" s="423"/>
      <c r="AO38" s="423"/>
      <c r="AP38" s="423"/>
      <c r="AQ38" s="423"/>
      <c r="AR38" s="423"/>
      <c r="AS38" s="423"/>
      <c r="AT38" s="423"/>
      <c r="AU38" s="423"/>
      <c r="AV38" s="423"/>
      <c r="AW38" s="423"/>
      <c r="AX38" s="423"/>
      <c r="AY38" s="424"/>
      <c r="AZ38" s="422">
        <f>IF(入力!P29="","",入力!P29)</f>
        <v>150</v>
      </c>
      <c r="BA38" s="423"/>
      <c r="BB38" s="423"/>
      <c r="BC38" s="423"/>
      <c r="BD38" s="423"/>
      <c r="BE38" s="423"/>
      <c r="BF38" s="428"/>
    </row>
    <row r="39" spans="3:58" ht="15" customHeight="1">
      <c r="C39" s="445"/>
      <c r="D39" s="446"/>
      <c r="E39" s="447"/>
      <c r="F39" s="433"/>
      <c r="G39" s="434"/>
      <c r="H39" s="434"/>
      <c r="I39" s="434"/>
      <c r="J39" s="434"/>
      <c r="K39" s="434"/>
      <c r="L39" s="434"/>
      <c r="M39" s="434"/>
      <c r="N39" s="434"/>
      <c r="O39" s="434"/>
      <c r="P39" s="435"/>
      <c r="Q39" s="425"/>
      <c r="R39" s="426"/>
      <c r="S39" s="427"/>
      <c r="T39" s="439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  <c r="AG39" s="440"/>
      <c r="AH39" s="440"/>
      <c r="AI39" s="441"/>
      <c r="AJ39" s="425"/>
      <c r="AK39" s="426"/>
      <c r="AL39" s="426"/>
      <c r="AM39" s="426"/>
      <c r="AN39" s="426"/>
      <c r="AO39" s="426"/>
      <c r="AP39" s="426"/>
      <c r="AQ39" s="426"/>
      <c r="AR39" s="426"/>
      <c r="AS39" s="426"/>
      <c r="AT39" s="426"/>
      <c r="AU39" s="426"/>
      <c r="AV39" s="426"/>
      <c r="AW39" s="426"/>
      <c r="AX39" s="426"/>
      <c r="AY39" s="427"/>
      <c r="AZ39" s="425"/>
      <c r="BA39" s="426"/>
      <c r="BB39" s="426"/>
      <c r="BC39" s="426"/>
      <c r="BD39" s="426"/>
      <c r="BE39" s="426"/>
      <c r="BF39" s="429"/>
    </row>
    <row r="40" spans="3:58" ht="15" customHeight="1">
      <c r="C40" s="442">
        <f>IF(入力!B31="","",入力!B31)</f>
        <v>4</v>
      </c>
      <c r="D40" s="443"/>
      <c r="E40" s="444"/>
      <c r="F40" s="430" t="str">
        <f>IF(入力!C32="","",入力!C31&amp;"　"&amp;入力!E31&amp;"
"&amp;入力!C32&amp;"　"&amp;入力!E32)</f>
        <v>ハヤシ　サラサ
林　更紗</v>
      </c>
      <c r="G40" s="431"/>
      <c r="H40" s="431"/>
      <c r="I40" s="431"/>
      <c r="J40" s="431"/>
      <c r="K40" s="431"/>
      <c r="L40" s="431"/>
      <c r="M40" s="431"/>
      <c r="N40" s="431"/>
      <c r="O40" s="431"/>
      <c r="P40" s="432"/>
      <c r="Q40" s="422">
        <f>IF(入力!G31="","",入力!G31)</f>
        <v>6</v>
      </c>
      <c r="R40" s="423"/>
      <c r="S40" s="424"/>
      <c r="T40" s="436" t="str">
        <f>IF(入力!I31="","",入力!I31)</f>
        <v>八千代市立八千代台西小学校</v>
      </c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8"/>
      <c r="AJ40" s="422">
        <f>IF(入力!M31="","",入力!M31)</f>
        <v>515553497</v>
      </c>
      <c r="AK40" s="423"/>
      <c r="AL40" s="423"/>
      <c r="AM40" s="423"/>
      <c r="AN40" s="423"/>
      <c r="AO40" s="423"/>
      <c r="AP40" s="423"/>
      <c r="AQ40" s="423"/>
      <c r="AR40" s="423"/>
      <c r="AS40" s="423"/>
      <c r="AT40" s="423"/>
      <c r="AU40" s="423"/>
      <c r="AV40" s="423"/>
      <c r="AW40" s="423"/>
      <c r="AX40" s="423"/>
      <c r="AY40" s="424"/>
      <c r="AZ40" s="422">
        <f>IF(入力!P31="","",入力!P31)</f>
        <v>152</v>
      </c>
      <c r="BA40" s="423"/>
      <c r="BB40" s="423"/>
      <c r="BC40" s="423"/>
      <c r="BD40" s="423"/>
      <c r="BE40" s="423"/>
      <c r="BF40" s="428"/>
    </row>
    <row r="41" spans="3:58" ht="15" customHeight="1">
      <c r="C41" s="445"/>
      <c r="D41" s="446"/>
      <c r="E41" s="447"/>
      <c r="F41" s="433"/>
      <c r="G41" s="434"/>
      <c r="H41" s="434"/>
      <c r="I41" s="434"/>
      <c r="J41" s="434"/>
      <c r="K41" s="434"/>
      <c r="L41" s="434"/>
      <c r="M41" s="434"/>
      <c r="N41" s="434"/>
      <c r="O41" s="434"/>
      <c r="P41" s="435"/>
      <c r="Q41" s="425"/>
      <c r="R41" s="426"/>
      <c r="S41" s="427"/>
      <c r="T41" s="439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  <c r="AH41" s="440"/>
      <c r="AI41" s="441"/>
      <c r="AJ41" s="425"/>
      <c r="AK41" s="426"/>
      <c r="AL41" s="426"/>
      <c r="AM41" s="426"/>
      <c r="AN41" s="426"/>
      <c r="AO41" s="426"/>
      <c r="AP41" s="426"/>
      <c r="AQ41" s="426"/>
      <c r="AR41" s="426"/>
      <c r="AS41" s="426"/>
      <c r="AT41" s="426"/>
      <c r="AU41" s="426"/>
      <c r="AV41" s="426"/>
      <c r="AW41" s="426"/>
      <c r="AX41" s="426"/>
      <c r="AY41" s="427"/>
      <c r="AZ41" s="425"/>
      <c r="BA41" s="426"/>
      <c r="BB41" s="426"/>
      <c r="BC41" s="426"/>
      <c r="BD41" s="426"/>
      <c r="BE41" s="426"/>
      <c r="BF41" s="429"/>
    </row>
    <row r="42" spans="3:58" ht="15" customHeight="1">
      <c r="C42" s="442">
        <f>IF(入力!B33="","",入力!B33)</f>
        <v>5</v>
      </c>
      <c r="D42" s="443"/>
      <c r="E42" s="444"/>
      <c r="F42" s="430" t="str">
        <f>IF(入力!C34="","",入力!C33&amp;"　"&amp;入力!E33&amp;"
"&amp;入力!C34&amp;"　"&amp;入力!E34)</f>
        <v>ハヤカワ　リン
早川　凜</v>
      </c>
      <c r="G42" s="431"/>
      <c r="H42" s="431"/>
      <c r="I42" s="431"/>
      <c r="J42" s="431"/>
      <c r="K42" s="431"/>
      <c r="L42" s="431"/>
      <c r="M42" s="431"/>
      <c r="N42" s="431"/>
      <c r="O42" s="431"/>
      <c r="P42" s="432"/>
      <c r="Q42" s="422">
        <f>IF(入力!G33="","",入力!G33)</f>
        <v>6</v>
      </c>
      <c r="R42" s="423"/>
      <c r="S42" s="424"/>
      <c r="T42" s="436" t="str">
        <f>IF(入力!I33="","",入力!I33)</f>
        <v>八千代市立南高津小学校</v>
      </c>
      <c r="U42" s="437"/>
      <c r="V42" s="437"/>
      <c r="W42" s="437"/>
      <c r="X42" s="437"/>
      <c r="Y42" s="437"/>
      <c r="Z42" s="437"/>
      <c r="AA42" s="437"/>
      <c r="AB42" s="437"/>
      <c r="AC42" s="437"/>
      <c r="AD42" s="437"/>
      <c r="AE42" s="437"/>
      <c r="AF42" s="437"/>
      <c r="AG42" s="437"/>
      <c r="AH42" s="437"/>
      <c r="AI42" s="438"/>
      <c r="AJ42" s="422">
        <f>IF(入力!M33="","",入力!M33)</f>
        <v>516959658</v>
      </c>
      <c r="AK42" s="423"/>
      <c r="AL42" s="423"/>
      <c r="AM42" s="423"/>
      <c r="AN42" s="423"/>
      <c r="AO42" s="423"/>
      <c r="AP42" s="423"/>
      <c r="AQ42" s="423"/>
      <c r="AR42" s="423"/>
      <c r="AS42" s="423"/>
      <c r="AT42" s="423"/>
      <c r="AU42" s="423"/>
      <c r="AV42" s="423"/>
      <c r="AW42" s="423"/>
      <c r="AX42" s="423"/>
      <c r="AY42" s="424"/>
      <c r="AZ42" s="422">
        <f>IF(入力!P33="","",入力!P33)</f>
        <v>158</v>
      </c>
      <c r="BA42" s="423"/>
      <c r="BB42" s="423"/>
      <c r="BC42" s="423"/>
      <c r="BD42" s="423"/>
      <c r="BE42" s="423"/>
      <c r="BF42" s="428"/>
    </row>
    <row r="43" spans="3:58" ht="15" customHeight="1">
      <c r="C43" s="445"/>
      <c r="D43" s="446"/>
      <c r="E43" s="447"/>
      <c r="F43" s="433"/>
      <c r="G43" s="434"/>
      <c r="H43" s="434"/>
      <c r="I43" s="434"/>
      <c r="J43" s="434"/>
      <c r="K43" s="434"/>
      <c r="L43" s="434"/>
      <c r="M43" s="434"/>
      <c r="N43" s="434"/>
      <c r="O43" s="434"/>
      <c r="P43" s="435"/>
      <c r="Q43" s="425"/>
      <c r="R43" s="426"/>
      <c r="S43" s="427"/>
      <c r="T43" s="439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  <c r="AG43" s="440"/>
      <c r="AH43" s="440"/>
      <c r="AI43" s="441"/>
      <c r="AJ43" s="425"/>
      <c r="AK43" s="426"/>
      <c r="AL43" s="426"/>
      <c r="AM43" s="426"/>
      <c r="AN43" s="426"/>
      <c r="AO43" s="426"/>
      <c r="AP43" s="426"/>
      <c r="AQ43" s="426"/>
      <c r="AR43" s="426"/>
      <c r="AS43" s="426"/>
      <c r="AT43" s="426"/>
      <c r="AU43" s="426"/>
      <c r="AV43" s="426"/>
      <c r="AW43" s="426"/>
      <c r="AX43" s="426"/>
      <c r="AY43" s="427"/>
      <c r="AZ43" s="425"/>
      <c r="BA43" s="426"/>
      <c r="BB43" s="426"/>
      <c r="BC43" s="426"/>
      <c r="BD43" s="426"/>
      <c r="BE43" s="426"/>
      <c r="BF43" s="429"/>
    </row>
    <row r="44" spans="3:58" ht="15" customHeight="1">
      <c r="C44" s="442">
        <f>IF(入力!B35="","",入力!B35)</f>
        <v>6</v>
      </c>
      <c r="D44" s="443"/>
      <c r="E44" s="444"/>
      <c r="F44" s="430" t="str">
        <f>IF(入力!C36="","",入力!C35&amp;"　"&amp;入力!E35&amp;"
"&amp;入力!C36&amp;"　"&amp;入力!E36)</f>
        <v>コマツ　モモカ
小松　もも花</v>
      </c>
      <c r="G44" s="431"/>
      <c r="H44" s="431"/>
      <c r="I44" s="431"/>
      <c r="J44" s="431"/>
      <c r="K44" s="431"/>
      <c r="L44" s="431"/>
      <c r="M44" s="431"/>
      <c r="N44" s="431"/>
      <c r="O44" s="431"/>
      <c r="P44" s="432"/>
      <c r="Q44" s="422">
        <f>IF(入力!G35="","",入力!G35)</f>
        <v>6</v>
      </c>
      <c r="R44" s="423"/>
      <c r="S44" s="424"/>
      <c r="T44" s="436" t="str">
        <f>IF(入力!I35="","",入力!I35)</f>
        <v>八千代市立八千代台西小学校</v>
      </c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8"/>
      <c r="AJ44" s="422">
        <f>IF(入力!M35="","",入力!M35)</f>
        <v>515553480</v>
      </c>
      <c r="AK44" s="423"/>
      <c r="AL44" s="423"/>
      <c r="AM44" s="423"/>
      <c r="AN44" s="423"/>
      <c r="AO44" s="423"/>
      <c r="AP44" s="423"/>
      <c r="AQ44" s="423"/>
      <c r="AR44" s="423"/>
      <c r="AS44" s="423"/>
      <c r="AT44" s="423"/>
      <c r="AU44" s="423"/>
      <c r="AV44" s="423"/>
      <c r="AW44" s="423"/>
      <c r="AX44" s="423"/>
      <c r="AY44" s="424"/>
      <c r="AZ44" s="422">
        <f>IF(入力!P35="","",入力!P35)</f>
        <v>149</v>
      </c>
      <c r="BA44" s="423"/>
      <c r="BB44" s="423"/>
      <c r="BC44" s="423"/>
      <c r="BD44" s="423"/>
      <c r="BE44" s="423"/>
      <c r="BF44" s="428"/>
    </row>
    <row r="45" spans="3:58" ht="15" customHeight="1">
      <c r="C45" s="445"/>
      <c r="D45" s="446"/>
      <c r="E45" s="447"/>
      <c r="F45" s="433"/>
      <c r="G45" s="434"/>
      <c r="H45" s="434"/>
      <c r="I45" s="434"/>
      <c r="J45" s="434"/>
      <c r="K45" s="434"/>
      <c r="L45" s="434"/>
      <c r="M45" s="434"/>
      <c r="N45" s="434"/>
      <c r="O45" s="434"/>
      <c r="P45" s="435"/>
      <c r="Q45" s="425"/>
      <c r="R45" s="426"/>
      <c r="S45" s="427"/>
      <c r="T45" s="439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440"/>
      <c r="AI45" s="441"/>
      <c r="AJ45" s="425"/>
      <c r="AK45" s="426"/>
      <c r="AL45" s="426"/>
      <c r="AM45" s="426"/>
      <c r="AN45" s="426"/>
      <c r="AO45" s="426"/>
      <c r="AP45" s="426"/>
      <c r="AQ45" s="426"/>
      <c r="AR45" s="426"/>
      <c r="AS45" s="426"/>
      <c r="AT45" s="426"/>
      <c r="AU45" s="426"/>
      <c r="AV45" s="426"/>
      <c r="AW45" s="426"/>
      <c r="AX45" s="426"/>
      <c r="AY45" s="427"/>
      <c r="AZ45" s="425"/>
      <c r="BA45" s="426"/>
      <c r="BB45" s="426"/>
      <c r="BC45" s="426"/>
      <c r="BD45" s="426"/>
      <c r="BE45" s="426"/>
      <c r="BF45" s="429"/>
    </row>
    <row r="46" spans="3:58" ht="15" customHeight="1">
      <c r="C46" s="442">
        <f>IF(入力!B37="","",入力!B37)</f>
        <v>7</v>
      </c>
      <c r="D46" s="443"/>
      <c r="E46" s="444"/>
      <c r="F46" s="430" t="str">
        <f>IF(入力!C38="","",入力!C37&amp;"　"&amp;入力!E37&amp;"
"&amp;入力!C38&amp;"　"&amp;入力!E38)</f>
        <v>ナカノ　カユウ
中野　香優</v>
      </c>
      <c r="G46" s="431"/>
      <c r="H46" s="431"/>
      <c r="I46" s="431"/>
      <c r="J46" s="431"/>
      <c r="K46" s="431"/>
      <c r="L46" s="431"/>
      <c r="M46" s="431"/>
      <c r="N46" s="431"/>
      <c r="O46" s="431"/>
      <c r="P46" s="432"/>
      <c r="Q46" s="422">
        <f>IF(入力!G37="","",入力!G37)</f>
        <v>6</v>
      </c>
      <c r="R46" s="423"/>
      <c r="S46" s="424"/>
      <c r="T46" s="436" t="str">
        <f>IF(入力!I37="","",入力!I37)</f>
        <v>八千代市立高津小学校</v>
      </c>
      <c r="U46" s="437"/>
      <c r="V46" s="437"/>
      <c r="W46" s="437"/>
      <c r="X46" s="437"/>
      <c r="Y46" s="437"/>
      <c r="Z46" s="437"/>
      <c r="AA46" s="437"/>
      <c r="AB46" s="437"/>
      <c r="AC46" s="437"/>
      <c r="AD46" s="437"/>
      <c r="AE46" s="437"/>
      <c r="AF46" s="437"/>
      <c r="AG46" s="437"/>
      <c r="AH46" s="437"/>
      <c r="AI46" s="438"/>
      <c r="AJ46" s="422">
        <f>IF(入力!M37="","",入力!M37)</f>
        <v>516658168</v>
      </c>
      <c r="AK46" s="423"/>
      <c r="AL46" s="423"/>
      <c r="AM46" s="423"/>
      <c r="AN46" s="423"/>
      <c r="AO46" s="423"/>
      <c r="AP46" s="423"/>
      <c r="AQ46" s="423"/>
      <c r="AR46" s="423"/>
      <c r="AS46" s="423"/>
      <c r="AT46" s="423"/>
      <c r="AU46" s="423"/>
      <c r="AV46" s="423"/>
      <c r="AW46" s="423"/>
      <c r="AX46" s="423"/>
      <c r="AY46" s="424"/>
      <c r="AZ46" s="422">
        <f>IF(入力!P37="","",入力!P37)</f>
        <v>150</v>
      </c>
      <c r="BA46" s="423"/>
      <c r="BB46" s="423"/>
      <c r="BC46" s="423"/>
      <c r="BD46" s="423"/>
      <c r="BE46" s="423"/>
      <c r="BF46" s="428"/>
    </row>
    <row r="47" spans="3:58" ht="15" customHeight="1">
      <c r="C47" s="445"/>
      <c r="D47" s="446"/>
      <c r="E47" s="447"/>
      <c r="F47" s="433"/>
      <c r="G47" s="434"/>
      <c r="H47" s="434"/>
      <c r="I47" s="434"/>
      <c r="J47" s="434"/>
      <c r="K47" s="434"/>
      <c r="L47" s="434"/>
      <c r="M47" s="434"/>
      <c r="N47" s="434"/>
      <c r="O47" s="434"/>
      <c r="P47" s="435"/>
      <c r="Q47" s="425"/>
      <c r="R47" s="426"/>
      <c r="S47" s="427"/>
      <c r="T47" s="439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1"/>
      <c r="AJ47" s="425"/>
      <c r="AK47" s="426"/>
      <c r="AL47" s="426"/>
      <c r="AM47" s="426"/>
      <c r="AN47" s="426"/>
      <c r="AO47" s="426"/>
      <c r="AP47" s="426"/>
      <c r="AQ47" s="426"/>
      <c r="AR47" s="426"/>
      <c r="AS47" s="426"/>
      <c r="AT47" s="426"/>
      <c r="AU47" s="426"/>
      <c r="AV47" s="426"/>
      <c r="AW47" s="426"/>
      <c r="AX47" s="426"/>
      <c r="AY47" s="427"/>
      <c r="AZ47" s="425"/>
      <c r="BA47" s="426"/>
      <c r="BB47" s="426"/>
      <c r="BC47" s="426"/>
      <c r="BD47" s="426"/>
      <c r="BE47" s="426"/>
      <c r="BF47" s="429"/>
    </row>
    <row r="48" spans="3:58" ht="15" customHeight="1">
      <c r="C48" s="442">
        <f>IF(入力!B39="","",入力!B39)</f>
        <v>8</v>
      </c>
      <c r="D48" s="443"/>
      <c r="E48" s="444"/>
      <c r="F48" s="430" t="str">
        <f>IF(入力!C40="","",入力!C39&amp;"　"&amp;入力!E39&amp;"
"&amp;入力!C40&amp;"　"&amp;入力!E40)</f>
        <v>クロキ　ミユリ
黒木　美優莉</v>
      </c>
      <c r="G48" s="431"/>
      <c r="H48" s="431"/>
      <c r="I48" s="431"/>
      <c r="J48" s="431"/>
      <c r="K48" s="431"/>
      <c r="L48" s="431"/>
      <c r="M48" s="431"/>
      <c r="N48" s="431"/>
      <c r="O48" s="431"/>
      <c r="P48" s="432"/>
      <c r="Q48" s="422">
        <f>IF(入力!G39="","",入力!G39)</f>
        <v>6</v>
      </c>
      <c r="R48" s="423"/>
      <c r="S48" s="424"/>
      <c r="T48" s="436" t="str">
        <f>IF(入力!I39="","",入力!I39)</f>
        <v>八千代市立八千代台西小学校</v>
      </c>
      <c r="U48" s="437"/>
      <c r="V48" s="437"/>
      <c r="W48" s="437"/>
      <c r="X48" s="437"/>
      <c r="Y48" s="437"/>
      <c r="Z48" s="437"/>
      <c r="AA48" s="437"/>
      <c r="AB48" s="437"/>
      <c r="AC48" s="437"/>
      <c r="AD48" s="437"/>
      <c r="AE48" s="437"/>
      <c r="AF48" s="437"/>
      <c r="AG48" s="437"/>
      <c r="AH48" s="437"/>
      <c r="AI48" s="438"/>
      <c r="AJ48" s="422">
        <f>IF(入力!M39="","",入力!M39)</f>
        <v>515553473</v>
      </c>
      <c r="AK48" s="423"/>
      <c r="AL48" s="423"/>
      <c r="AM48" s="423"/>
      <c r="AN48" s="423"/>
      <c r="AO48" s="423"/>
      <c r="AP48" s="423"/>
      <c r="AQ48" s="423"/>
      <c r="AR48" s="423"/>
      <c r="AS48" s="423"/>
      <c r="AT48" s="423"/>
      <c r="AU48" s="423"/>
      <c r="AV48" s="423"/>
      <c r="AW48" s="423"/>
      <c r="AX48" s="423"/>
      <c r="AY48" s="424"/>
      <c r="AZ48" s="422">
        <f>IF(入力!P39="","",入力!P39)</f>
        <v>151</v>
      </c>
      <c r="BA48" s="423"/>
      <c r="BB48" s="423"/>
      <c r="BC48" s="423"/>
      <c r="BD48" s="423"/>
      <c r="BE48" s="423"/>
      <c r="BF48" s="428"/>
    </row>
    <row r="49" spans="3:58" ht="15" customHeight="1">
      <c r="C49" s="445"/>
      <c r="D49" s="446"/>
      <c r="E49" s="447"/>
      <c r="F49" s="433"/>
      <c r="G49" s="434"/>
      <c r="H49" s="434"/>
      <c r="I49" s="434"/>
      <c r="J49" s="434"/>
      <c r="K49" s="434"/>
      <c r="L49" s="434"/>
      <c r="M49" s="434"/>
      <c r="N49" s="434"/>
      <c r="O49" s="434"/>
      <c r="P49" s="435"/>
      <c r="Q49" s="425"/>
      <c r="R49" s="426"/>
      <c r="S49" s="427"/>
      <c r="T49" s="439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1"/>
      <c r="AJ49" s="425"/>
      <c r="AK49" s="426"/>
      <c r="AL49" s="426"/>
      <c r="AM49" s="426"/>
      <c r="AN49" s="426"/>
      <c r="AO49" s="426"/>
      <c r="AP49" s="426"/>
      <c r="AQ49" s="426"/>
      <c r="AR49" s="426"/>
      <c r="AS49" s="426"/>
      <c r="AT49" s="426"/>
      <c r="AU49" s="426"/>
      <c r="AV49" s="426"/>
      <c r="AW49" s="426"/>
      <c r="AX49" s="426"/>
      <c r="AY49" s="427"/>
      <c r="AZ49" s="425"/>
      <c r="BA49" s="426"/>
      <c r="BB49" s="426"/>
      <c r="BC49" s="426"/>
      <c r="BD49" s="426"/>
      <c r="BE49" s="426"/>
      <c r="BF49" s="429"/>
    </row>
    <row r="50" spans="3:58" ht="15" customHeight="1">
      <c r="C50" s="442">
        <f>IF(入力!B41="","",入力!B41)</f>
        <v>9</v>
      </c>
      <c r="D50" s="443"/>
      <c r="E50" s="444"/>
      <c r="F50" s="430" t="str">
        <f>IF(入力!C42="","",入力!C41&amp;"　"&amp;入力!E41&amp;"
"&amp;入力!C42&amp;"　"&amp;入力!E42)</f>
        <v>イシダ　ユイナ
石田　唯衣奈</v>
      </c>
      <c r="G50" s="431"/>
      <c r="H50" s="431"/>
      <c r="I50" s="431"/>
      <c r="J50" s="431"/>
      <c r="K50" s="431"/>
      <c r="L50" s="431"/>
      <c r="M50" s="431"/>
      <c r="N50" s="431"/>
      <c r="O50" s="431"/>
      <c r="P50" s="432"/>
      <c r="Q50" s="422">
        <f>IF(入力!G41="","",入力!G41)</f>
        <v>6</v>
      </c>
      <c r="R50" s="423"/>
      <c r="S50" s="424"/>
      <c r="T50" s="436" t="str">
        <f>IF(入力!I41="","",入力!I41)</f>
        <v>八千代市立大和田小学校</v>
      </c>
      <c r="U50" s="437"/>
      <c r="V50" s="437"/>
      <c r="W50" s="437"/>
      <c r="X50" s="437"/>
      <c r="Y50" s="437"/>
      <c r="Z50" s="437"/>
      <c r="AA50" s="437"/>
      <c r="AB50" s="437"/>
      <c r="AC50" s="437"/>
      <c r="AD50" s="437"/>
      <c r="AE50" s="437"/>
      <c r="AF50" s="437"/>
      <c r="AG50" s="437"/>
      <c r="AH50" s="437"/>
      <c r="AI50" s="438"/>
      <c r="AJ50" s="422">
        <f>IF(入力!M41="","",入力!M41)</f>
        <v>516041492</v>
      </c>
      <c r="AK50" s="423"/>
      <c r="AL50" s="423"/>
      <c r="AM50" s="423"/>
      <c r="AN50" s="423"/>
      <c r="AO50" s="423"/>
      <c r="AP50" s="423"/>
      <c r="AQ50" s="423"/>
      <c r="AR50" s="423"/>
      <c r="AS50" s="423"/>
      <c r="AT50" s="423"/>
      <c r="AU50" s="423"/>
      <c r="AV50" s="423"/>
      <c r="AW50" s="423"/>
      <c r="AX50" s="423"/>
      <c r="AY50" s="424"/>
      <c r="AZ50" s="422">
        <f>IF(入力!P41="","",入力!P41)</f>
        <v>155</v>
      </c>
      <c r="BA50" s="423"/>
      <c r="BB50" s="423"/>
      <c r="BC50" s="423"/>
      <c r="BD50" s="423"/>
      <c r="BE50" s="423"/>
      <c r="BF50" s="428"/>
    </row>
    <row r="51" spans="3:58" ht="15" customHeight="1">
      <c r="C51" s="445"/>
      <c r="D51" s="446"/>
      <c r="E51" s="447"/>
      <c r="F51" s="433"/>
      <c r="G51" s="434"/>
      <c r="H51" s="434"/>
      <c r="I51" s="434"/>
      <c r="J51" s="434"/>
      <c r="K51" s="434"/>
      <c r="L51" s="434"/>
      <c r="M51" s="434"/>
      <c r="N51" s="434"/>
      <c r="O51" s="434"/>
      <c r="P51" s="435"/>
      <c r="Q51" s="425"/>
      <c r="R51" s="426"/>
      <c r="S51" s="427"/>
      <c r="T51" s="439"/>
      <c r="U51" s="440"/>
      <c r="V51" s="440"/>
      <c r="W51" s="440"/>
      <c r="X51" s="440"/>
      <c r="Y51" s="440"/>
      <c r="Z51" s="440"/>
      <c r="AA51" s="440"/>
      <c r="AB51" s="440"/>
      <c r="AC51" s="440"/>
      <c r="AD51" s="440"/>
      <c r="AE51" s="440"/>
      <c r="AF51" s="440"/>
      <c r="AG51" s="440"/>
      <c r="AH51" s="440"/>
      <c r="AI51" s="441"/>
      <c r="AJ51" s="425"/>
      <c r="AK51" s="426"/>
      <c r="AL51" s="426"/>
      <c r="AM51" s="426"/>
      <c r="AN51" s="426"/>
      <c r="AO51" s="426"/>
      <c r="AP51" s="426"/>
      <c r="AQ51" s="426"/>
      <c r="AR51" s="426"/>
      <c r="AS51" s="426"/>
      <c r="AT51" s="426"/>
      <c r="AU51" s="426"/>
      <c r="AV51" s="426"/>
      <c r="AW51" s="426"/>
      <c r="AX51" s="426"/>
      <c r="AY51" s="427"/>
      <c r="AZ51" s="425"/>
      <c r="BA51" s="426"/>
      <c r="BB51" s="426"/>
      <c r="BC51" s="426"/>
      <c r="BD51" s="426"/>
      <c r="BE51" s="426"/>
      <c r="BF51" s="429"/>
    </row>
    <row r="52" spans="3:58" ht="15" customHeight="1">
      <c r="C52" s="442">
        <f>IF(入力!B43="","",入力!B43)</f>
        <v>10</v>
      </c>
      <c r="D52" s="443"/>
      <c r="E52" s="444"/>
      <c r="F52" s="430" t="str">
        <f>IF(入力!C44="","",入力!C43&amp;"　"&amp;入力!E43&amp;"
"&amp;入力!C44&amp;"　"&amp;入力!E44)</f>
        <v>オノ　ミツキ
小野　美月</v>
      </c>
      <c r="G52" s="431"/>
      <c r="H52" s="431"/>
      <c r="I52" s="431"/>
      <c r="J52" s="431"/>
      <c r="K52" s="431"/>
      <c r="L52" s="431"/>
      <c r="M52" s="431"/>
      <c r="N52" s="431"/>
      <c r="O52" s="431"/>
      <c r="P52" s="432"/>
      <c r="Q52" s="422">
        <f>IF(入力!G43="","",入力!G43)</f>
        <v>6</v>
      </c>
      <c r="R52" s="423"/>
      <c r="S52" s="424"/>
      <c r="T52" s="436" t="str">
        <f>IF(入力!I43="","",入力!I43)</f>
        <v>八千代市立八千代台西小学校</v>
      </c>
      <c r="U52" s="437"/>
      <c r="V52" s="437"/>
      <c r="W52" s="437"/>
      <c r="X52" s="437"/>
      <c r="Y52" s="437"/>
      <c r="Z52" s="437"/>
      <c r="AA52" s="437"/>
      <c r="AB52" s="437"/>
      <c r="AC52" s="437"/>
      <c r="AD52" s="437"/>
      <c r="AE52" s="437"/>
      <c r="AF52" s="437"/>
      <c r="AG52" s="437"/>
      <c r="AH52" s="437"/>
      <c r="AI52" s="438"/>
      <c r="AJ52" s="422">
        <f>IF(入力!M43="","",入力!M43)</f>
        <v>518722630</v>
      </c>
      <c r="AK52" s="423"/>
      <c r="AL52" s="423"/>
      <c r="AM52" s="423"/>
      <c r="AN52" s="423"/>
      <c r="AO52" s="423"/>
      <c r="AP52" s="423"/>
      <c r="AQ52" s="423"/>
      <c r="AR52" s="423"/>
      <c r="AS52" s="423"/>
      <c r="AT52" s="423"/>
      <c r="AU52" s="423"/>
      <c r="AV52" s="423"/>
      <c r="AW52" s="423"/>
      <c r="AX52" s="423"/>
      <c r="AY52" s="424"/>
      <c r="AZ52" s="422">
        <f>IF(入力!P43="","",入力!P43)</f>
        <v>151</v>
      </c>
      <c r="BA52" s="423"/>
      <c r="BB52" s="423"/>
      <c r="BC52" s="423"/>
      <c r="BD52" s="423"/>
      <c r="BE52" s="423"/>
      <c r="BF52" s="428"/>
    </row>
    <row r="53" spans="3:58" ht="15" customHeight="1">
      <c r="C53" s="445"/>
      <c r="D53" s="446"/>
      <c r="E53" s="447"/>
      <c r="F53" s="433"/>
      <c r="G53" s="434"/>
      <c r="H53" s="434"/>
      <c r="I53" s="434"/>
      <c r="J53" s="434"/>
      <c r="K53" s="434"/>
      <c r="L53" s="434"/>
      <c r="M53" s="434"/>
      <c r="N53" s="434"/>
      <c r="O53" s="434"/>
      <c r="P53" s="435"/>
      <c r="Q53" s="425"/>
      <c r="R53" s="426"/>
      <c r="S53" s="427"/>
      <c r="T53" s="439"/>
      <c r="U53" s="440"/>
      <c r="V53" s="440"/>
      <c r="W53" s="440"/>
      <c r="X53" s="440"/>
      <c r="Y53" s="440"/>
      <c r="Z53" s="440"/>
      <c r="AA53" s="440"/>
      <c r="AB53" s="440"/>
      <c r="AC53" s="440"/>
      <c r="AD53" s="440"/>
      <c r="AE53" s="440"/>
      <c r="AF53" s="440"/>
      <c r="AG53" s="440"/>
      <c r="AH53" s="440"/>
      <c r="AI53" s="441"/>
      <c r="AJ53" s="425"/>
      <c r="AK53" s="426"/>
      <c r="AL53" s="426"/>
      <c r="AM53" s="426"/>
      <c r="AN53" s="426"/>
      <c r="AO53" s="426"/>
      <c r="AP53" s="426"/>
      <c r="AQ53" s="426"/>
      <c r="AR53" s="426"/>
      <c r="AS53" s="426"/>
      <c r="AT53" s="426"/>
      <c r="AU53" s="426"/>
      <c r="AV53" s="426"/>
      <c r="AW53" s="426"/>
      <c r="AX53" s="426"/>
      <c r="AY53" s="427"/>
      <c r="AZ53" s="425"/>
      <c r="BA53" s="426"/>
      <c r="BB53" s="426"/>
      <c r="BC53" s="426"/>
      <c r="BD53" s="426"/>
      <c r="BE53" s="426"/>
      <c r="BF53" s="429"/>
    </row>
    <row r="54" spans="3:58" ht="15" customHeight="1">
      <c r="C54" s="442">
        <f>IF(入力!B45="","",入力!B45)</f>
        <v>11</v>
      </c>
      <c r="D54" s="443"/>
      <c r="E54" s="444"/>
      <c r="F54" s="430" t="str">
        <f>IF(入力!C46="","",入力!C45&amp;"　"&amp;入力!E45&amp;"
"&amp;入力!C46&amp;"　"&amp;入力!E46)</f>
        <v>アイカワ　セイナ
相川　星絆</v>
      </c>
      <c r="G54" s="431"/>
      <c r="H54" s="431"/>
      <c r="I54" s="431"/>
      <c r="J54" s="431"/>
      <c r="K54" s="431"/>
      <c r="L54" s="431"/>
      <c r="M54" s="431"/>
      <c r="N54" s="431"/>
      <c r="O54" s="431"/>
      <c r="P54" s="432"/>
      <c r="Q54" s="422">
        <f>IF(入力!G45="","",入力!G45)</f>
        <v>4</v>
      </c>
      <c r="R54" s="423"/>
      <c r="S54" s="424"/>
      <c r="T54" s="436" t="str">
        <f>IF(入力!I45="","",入力!I45)</f>
        <v>八千代市立南高津小学校</v>
      </c>
      <c r="U54" s="437"/>
      <c r="V54" s="437"/>
      <c r="W54" s="437"/>
      <c r="X54" s="437"/>
      <c r="Y54" s="437"/>
      <c r="Z54" s="437"/>
      <c r="AA54" s="437"/>
      <c r="AB54" s="437"/>
      <c r="AC54" s="437"/>
      <c r="AD54" s="437"/>
      <c r="AE54" s="437"/>
      <c r="AF54" s="437"/>
      <c r="AG54" s="437"/>
      <c r="AH54" s="437"/>
      <c r="AI54" s="438"/>
      <c r="AJ54" s="422">
        <f>IF(入力!M45="","",入力!M45)</f>
        <v>516040510</v>
      </c>
      <c r="AK54" s="423"/>
      <c r="AL54" s="423"/>
      <c r="AM54" s="423"/>
      <c r="AN54" s="423"/>
      <c r="AO54" s="423"/>
      <c r="AP54" s="423"/>
      <c r="AQ54" s="423"/>
      <c r="AR54" s="423"/>
      <c r="AS54" s="423"/>
      <c r="AT54" s="423"/>
      <c r="AU54" s="423"/>
      <c r="AV54" s="423"/>
      <c r="AW54" s="423"/>
      <c r="AX54" s="423"/>
      <c r="AY54" s="424"/>
      <c r="AZ54" s="422">
        <f>IF(入力!P45="","",入力!P45)</f>
        <v>143</v>
      </c>
      <c r="BA54" s="423"/>
      <c r="BB54" s="423"/>
      <c r="BC54" s="423"/>
      <c r="BD54" s="423"/>
      <c r="BE54" s="423"/>
      <c r="BF54" s="428"/>
    </row>
    <row r="55" spans="3:58" ht="15" customHeight="1">
      <c r="C55" s="445"/>
      <c r="D55" s="446"/>
      <c r="E55" s="447"/>
      <c r="F55" s="433"/>
      <c r="G55" s="434"/>
      <c r="H55" s="434"/>
      <c r="I55" s="434"/>
      <c r="J55" s="434"/>
      <c r="K55" s="434"/>
      <c r="L55" s="434"/>
      <c r="M55" s="434"/>
      <c r="N55" s="434"/>
      <c r="O55" s="434"/>
      <c r="P55" s="435"/>
      <c r="Q55" s="425"/>
      <c r="R55" s="426"/>
      <c r="S55" s="427"/>
      <c r="T55" s="439"/>
      <c r="U55" s="440"/>
      <c r="V55" s="440"/>
      <c r="W55" s="440"/>
      <c r="X55" s="440"/>
      <c r="Y55" s="440"/>
      <c r="Z55" s="440"/>
      <c r="AA55" s="440"/>
      <c r="AB55" s="440"/>
      <c r="AC55" s="440"/>
      <c r="AD55" s="440"/>
      <c r="AE55" s="440"/>
      <c r="AF55" s="440"/>
      <c r="AG55" s="440"/>
      <c r="AH55" s="440"/>
      <c r="AI55" s="441"/>
      <c r="AJ55" s="425"/>
      <c r="AK55" s="426"/>
      <c r="AL55" s="426"/>
      <c r="AM55" s="426"/>
      <c r="AN55" s="426"/>
      <c r="AO55" s="426"/>
      <c r="AP55" s="426"/>
      <c r="AQ55" s="426"/>
      <c r="AR55" s="426"/>
      <c r="AS55" s="426"/>
      <c r="AT55" s="426"/>
      <c r="AU55" s="426"/>
      <c r="AV55" s="426"/>
      <c r="AW55" s="426"/>
      <c r="AX55" s="426"/>
      <c r="AY55" s="427"/>
      <c r="AZ55" s="425"/>
      <c r="BA55" s="426"/>
      <c r="BB55" s="426"/>
      <c r="BC55" s="426"/>
      <c r="BD55" s="426"/>
      <c r="BE55" s="426"/>
      <c r="BF55" s="429"/>
    </row>
    <row r="56" spans="3:58" ht="15" customHeight="1">
      <c r="C56" s="442">
        <f>IF(入力!B47="","",入力!B47)</f>
        <v>12</v>
      </c>
      <c r="D56" s="443"/>
      <c r="E56" s="444"/>
      <c r="F56" s="430" t="str">
        <f>IF(入力!C48="","",入力!C47&amp;"　"&amp;入力!E47&amp;"
"&amp;入力!C48&amp;"　"&amp;入力!E48)</f>
        <v>ヤナギ　ココロ
柳　こころ</v>
      </c>
      <c r="G56" s="431"/>
      <c r="H56" s="431"/>
      <c r="I56" s="431"/>
      <c r="J56" s="431"/>
      <c r="K56" s="431"/>
      <c r="L56" s="431"/>
      <c r="M56" s="431"/>
      <c r="N56" s="431"/>
      <c r="O56" s="431"/>
      <c r="P56" s="432"/>
      <c r="Q56" s="422">
        <f>IF(入力!G47="","",入力!G47)</f>
        <v>4</v>
      </c>
      <c r="R56" s="423"/>
      <c r="S56" s="424"/>
      <c r="T56" s="436" t="str">
        <f>IF(入力!I47="","",入力!I47)</f>
        <v>八千代市立高津小学校</v>
      </c>
      <c r="U56" s="437"/>
      <c r="V56" s="437"/>
      <c r="W56" s="437"/>
      <c r="X56" s="437"/>
      <c r="Y56" s="437"/>
      <c r="Z56" s="437"/>
      <c r="AA56" s="437"/>
      <c r="AB56" s="437"/>
      <c r="AC56" s="437"/>
      <c r="AD56" s="437"/>
      <c r="AE56" s="437"/>
      <c r="AF56" s="437"/>
      <c r="AG56" s="437"/>
      <c r="AH56" s="437"/>
      <c r="AI56" s="438"/>
      <c r="AJ56" s="422">
        <f>IF(入力!M47="","",入力!M47)</f>
        <v>518042356</v>
      </c>
      <c r="AK56" s="423"/>
      <c r="AL56" s="423"/>
      <c r="AM56" s="423"/>
      <c r="AN56" s="423"/>
      <c r="AO56" s="423"/>
      <c r="AP56" s="423"/>
      <c r="AQ56" s="423"/>
      <c r="AR56" s="423"/>
      <c r="AS56" s="423"/>
      <c r="AT56" s="423"/>
      <c r="AU56" s="423"/>
      <c r="AV56" s="423"/>
      <c r="AW56" s="423"/>
      <c r="AX56" s="423"/>
      <c r="AY56" s="424"/>
      <c r="AZ56" s="422">
        <f>IF(入力!P47="","",入力!P47)</f>
        <v>135</v>
      </c>
      <c r="BA56" s="423"/>
      <c r="BB56" s="423"/>
      <c r="BC56" s="423"/>
      <c r="BD56" s="423"/>
      <c r="BE56" s="423"/>
      <c r="BF56" s="428"/>
    </row>
    <row r="57" spans="3:58" ht="15" customHeight="1">
      <c r="C57" s="448"/>
      <c r="D57" s="449"/>
      <c r="E57" s="450"/>
      <c r="F57" s="451"/>
      <c r="G57" s="452"/>
      <c r="H57" s="452"/>
      <c r="I57" s="452"/>
      <c r="J57" s="452"/>
      <c r="K57" s="452"/>
      <c r="L57" s="452"/>
      <c r="M57" s="452"/>
      <c r="N57" s="452"/>
      <c r="O57" s="452"/>
      <c r="P57" s="453"/>
      <c r="Q57" s="454"/>
      <c r="R57" s="455"/>
      <c r="S57" s="456"/>
      <c r="T57" s="457"/>
      <c r="U57" s="458"/>
      <c r="V57" s="458"/>
      <c r="W57" s="458"/>
      <c r="X57" s="458"/>
      <c r="Y57" s="458"/>
      <c r="Z57" s="458"/>
      <c r="AA57" s="458"/>
      <c r="AB57" s="458"/>
      <c r="AC57" s="458"/>
      <c r="AD57" s="458"/>
      <c r="AE57" s="458"/>
      <c r="AF57" s="458"/>
      <c r="AG57" s="458"/>
      <c r="AH57" s="458"/>
      <c r="AI57" s="459"/>
      <c r="AJ57" s="454"/>
      <c r="AK57" s="455"/>
      <c r="AL57" s="455"/>
      <c r="AM57" s="455"/>
      <c r="AN57" s="455"/>
      <c r="AO57" s="455"/>
      <c r="AP57" s="455"/>
      <c r="AQ57" s="455"/>
      <c r="AR57" s="455"/>
      <c r="AS57" s="455"/>
      <c r="AT57" s="455"/>
      <c r="AU57" s="455"/>
      <c r="AV57" s="455"/>
      <c r="AW57" s="455"/>
      <c r="AX57" s="455"/>
      <c r="AY57" s="456"/>
      <c r="AZ57" s="454"/>
      <c r="BA57" s="455"/>
      <c r="BB57" s="455"/>
      <c r="BC57" s="455"/>
      <c r="BD57" s="455"/>
      <c r="BE57" s="455"/>
      <c r="BF57" s="460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185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186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187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188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189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71"/>
      <c r="AS63" s="371"/>
      <c r="AT63" s="371"/>
      <c r="AU63" s="371"/>
      <c r="AV63" s="371"/>
      <c r="AW63" s="371"/>
      <c r="AX63" s="371"/>
      <c r="AY63" s="371"/>
      <c r="AZ63" s="371"/>
      <c r="BA63" s="371"/>
      <c r="BB63" s="371"/>
      <c r="BC63" s="371"/>
      <c r="BD63" s="371"/>
      <c r="BE63" s="371" t="s">
        <v>190</v>
      </c>
      <c r="BF63" s="371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191</v>
      </c>
      <c r="AL64" s="7"/>
      <c r="AM64" s="7"/>
      <c r="AN64" s="7"/>
      <c r="AO64" s="7"/>
      <c r="AP64" s="7"/>
      <c r="AQ64" s="7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53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61" t="s">
        <v>192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</row>
    <row r="2" spans="1:15" ht="14.45" customHeight="1">
      <c r="A2" s="293" t="s">
        <v>136</v>
      </c>
      <c r="B2" s="293"/>
      <c r="C2" s="296" t="str">
        <f>IF(入力!C3="","",入力!C3)</f>
        <v>八千代台VBC</v>
      </c>
      <c r="D2" s="296"/>
      <c r="E2" s="296"/>
      <c r="F2" s="296"/>
      <c r="G2" s="296"/>
      <c r="H2" s="296"/>
      <c r="I2" s="296"/>
      <c r="J2" s="293" t="str">
        <f>IF(入力!J3="","",入力!J3)</f>
        <v>女子</v>
      </c>
      <c r="K2" s="293"/>
      <c r="L2" s="293"/>
      <c r="M2" s="293"/>
      <c r="N2" s="293"/>
      <c r="O2" s="293"/>
    </row>
    <row r="3" spans="1:15" ht="14.45" customHeight="1">
      <c r="A3" s="293"/>
      <c r="B3" s="293"/>
      <c r="C3" s="296"/>
      <c r="D3" s="296"/>
      <c r="E3" s="296"/>
      <c r="F3" s="296"/>
      <c r="G3" s="296"/>
      <c r="H3" s="296"/>
      <c r="I3" s="296"/>
      <c r="J3" s="293"/>
      <c r="K3" s="293"/>
      <c r="L3" s="293"/>
      <c r="M3" s="293"/>
      <c r="N3" s="293"/>
      <c r="O3" s="293"/>
    </row>
    <row r="4" spans="1:15" ht="15" customHeight="1">
      <c r="A4" s="293" t="s">
        <v>137</v>
      </c>
      <c r="B4" s="293"/>
      <c r="C4" s="297">
        <f>IF(入力!C4="","",IF(入力!C5="",入力!C4,入力!C4&amp;"　　"&amp;入力!C5))</f>
        <v>43006178</v>
      </c>
      <c r="D4" s="298"/>
      <c r="E4" s="298"/>
      <c r="F4" s="298"/>
      <c r="G4" s="298"/>
      <c r="H4" s="298"/>
      <c r="I4" s="298"/>
      <c r="J4" s="3"/>
      <c r="K4" s="3"/>
      <c r="L4" s="3"/>
      <c r="M4" s="3"/>
      <c r="N4" s="3"/>
      <c r="O4" s="4"/>
    </row>
    <row r="5" spans="1:15" ht="15" customHeight="1">
      <c r="A5" s="293"/>
      <c r="B5" s="293"/>
      <c r="C5" s="299"/>
      <c r="D5" s="300"/>
      <c r="E5" s="300"/>
      <c r="F5" s="300"/>
      <c r="G5" s="300"/>
      <c r="H5" s="300"/>
      <c r="I5" s="300"/>
      <c r="J5" s="290" t="s">
        <v>138</v>
      </c>
      <c r="K5" s="290"/>
      <c r="L5" s="290"/>
      <c r="M5" s="290"/>
      <c r="N5" s="290"/>
      <c r="O5" s="291"/>
    </row>
    <row r="6" spans="1:15" ht="12" customHeight="1">
      <c r="A6" s="293" t="s">
        <v>139</v>
      </c>
      <c r="B6" s="293"/>
      <c r="C6" s="303" t="str">
        <f>IF(入力!C8="","",入力!C8&amp;"　"&amp;入力!E8)</f>
        <v>会田　智美</v>
      </c>
      <c r="D6" s="304"/>
      <c r="E6" s="304"/>
      <c r="F6" s="304"/>
      <c r="G6" s="292" t="s">
        <v>140</v>
      </c>
      <c r="H6" s="292"/>
      <c r="I6" s="292"/>
      <c r="J6" s="292" t="s">
        <v>141</v>
      </c>
      <c r="K6" s="292"/>
      <c r="L6" s="292"/>
      <c r="M6" s="292" t="s">
        <v>142</v>
      </c>
      <c r="N6" s="292"/>
      <c r="O6" s="292"/>
    </row>
    <row r="7" spans="1:15" ht="13.5" customHeight="1">
      <c r="A7" s="293"/>
      <c r="B7" s="293"/>
      <c r="C7" s="307"/>
      <c r="D7" s="308"/>
      <c r="E7" s="308"/>
      <c r="F7" s="308"/>
      <c r="G7" s="301">
        <f>IF(入力!G7="","",入力!G7)</f>
        <v>507374491</v>
      </c>
      <c r="H7" s="301"/>
      <c r="I7" s="301"/>
      <c r="J7" s="301">
        <f>IF(入力!J7="","",入力!J7)</f>
        <v>18472</v>
      </c>
      <c r="K7" s="301"/>
      <c r="L7" s="301"/>
      <c r="M7" s="301">
        <f>IF(入力!M7="","",入力!M7)</f>
        <v>428557</v>
      </c>
      <c r="N7" s="301"/>
      <c r="O7" s="301"/>
    </row>
    <row r="8" spans="1:15" ht="13.5" customHeight="1">
      <c r="A8" s="293"/>
      <c r="B8" s="293"/>
      <c r="C8" s="305"/>
      <c r="D8" s="306"/>
      <c r="E8" s="306"/>
      <c r="F8" s="306"/>
      <c r="G8" s="301"/>
      <c r="H8" s="301"/>
      <c r="I8" s="301"/>
      <c r="J8" s="301"/>
      <c r="K8" s="301"/>
      <c r="L8" s="301"/>
      <c r="M8" s="301"/>
      <c r="N8" s="301"/>
      <c r="O8" s="301"/>
    </row>
    <row r="9" spans="1:15" ht="14.45" customHeight="1">
      <c r="A9" s="293" t="s">
        <v>143</v>
      </c>
      <c r="B9" s="293"/>
      <c r="C9" s="303" t="str">
        <f>IF(入力!C10="","",入力!C10&amp;"　"&amp;入力!E10)</f>
        <v>中野　勝男</v>
      </c>
      <c r="D9" s="304"/>
      <c r="E9" s="304"/>
      <c r="F9" s="304"/>
      <c r="G9" s="301">
        <f>IF(入力!G9="","",入力!G9)</f>
        <v>518042158</v>
      </c>
      <c r="H9" s="301"/>
      <c r="I9" s="301"/>
      <c r="J9" s="301" t="str">
        <f>IF(入力!J9="","",入力!J9)</f>
        <v/>
      </c>
      <c r="K9" s="301"/>
      <c r="L9" s="301"/>
      <c r="M9" s="301" t="str">
        <f>IF(入力!M9="","",入力!M9)</f>
        <v/>
      </c>
      <c r="N9" s="301"/>
      <c r="O9" s="301"/>
    </row>
    <row r="10" spans="1:15" ht="14.45" customHeight="1">
      <c r="A10" s="293"/>
      <c r="B10" s="293"/>
      <c r="C10" s="305"/>
      <c r="D10" s="306"/>
      <c r="E10" s="306"/>
      <c r="F10" s="306"/>
      <c r="G10" s="301"/>
      <c r="H10" s="301"/>
      <c r="I10" s="301"/>
      <c r="J10" s="301"/>
      <c r="K10" s="301"/>
      <c r="L10" s="301"/>
      <c r="M10" s="301"/>
      <c r="N10" s="301"/>
      <c r="O10" s="301"/>
    </row>
    <row r="11" spans="1:15" ht="14.45" customHeight="1">
      <c r="A11" s="293" t="s">
        <v>144</v>
      </c>
      <c r="B11" s="293"/>
      <c r="C11" s="303" t="str">
        <f>IF(入力!C12="","",入力!C12&amp;"　"&amp;入力!E12)</f>
        <v>野村　和宏</v>
      </c>
      <c r="D11" s="304"/>
      <c r="E11" s="304"/>
      <c r="F11" s="304"/>
      <c r="G11" s="301">
        <f>IF(入力!G11="","",入力!G11)</f>
        <v>518042165</v>
      </c>
      <c r="H11" s="301"/>
      <c r="I11" s="301"/>
      <c r="J11" s="301">
        <f>IF(入力!J11="","",入力!J11)</f>
        <v>304172</v>
      </c>
      <c r="K11" s="301"/>
      <c r="L11" s="301"/>
      <c r="M11" s="301" t="str">
        <f>IF(入力!M11="","",入力!M11)</f>
        <v/>
      </c>
      <c r="N11" s="301"/>
      <c r="O11" s="301"/>
    </row>
    <row r="12" spans="1:15" ht="14.45" customHeight="1">
      <c r="A12" s="293"/>
      <c r="B12" s="293"/>
      <c r="C12" s="305"/>
      <c r="D12" s="306"/>
      <c r="E12" s="306"/>
      <c r="F12" s="306"/>
      <c r="G12" s="301"/>
      <c r="H12" s="301"/>
      <c r="I12" s="301"/>
      <c r="J12" s="301"/>
      <c r="K12" s="301"/>
      <c r="L12" s="301"/>
      <c r="M12" s="301"/>
      <c r="N12" s="301"/>
      <c r="O12" s="301"/>
    </row>
    <row r="13" spans="1:15" ht="15" customHeight="1">
      <c r="A13" s="293" t="s">
        <v>145</v>
      </c>
      <c r="B13" s="293"/>
      <c r="C13" s="303" t="str">
        <f>IF(入力!C14="","",入力!C14&amp;"　"&amp;入力!E14)</f>
        <v>会田　智美</v>
      </c>
      <c r="D13" s="304"/>
      <c r="E13" s="304"/>
      <c r="F13" s="304"/>
      <c r="G13" s="302"/>
      <c r="H13" s="302"/>
      <c r="I13" s="302"/>
      <c r="J13" s="302"/>
      <c r="K13" s="302"/>
      <c r="L13" s="302"/>
      <c r="M13" s="302"/>
      <c r="N13" s="302"/>
      <c r="O13" s="302"/>
    </row>
    <row r="14" spans="1:15" ht="15" customHeight="1">
      <c r="A14" s="293"/>
      <c r="B14" s="293"/>
      <c r="C14" s="305"/>
      <c r="D14" s="306"/>
      <c r="E14" s="306"/>
      <c r="F14" s="306"/>
      <c r="G14" s="302"/>
      <c r="H14" s="302"/>
      <c r="I14" s="302"/>
      <c r="J14" s="302"/>
      <c r="K14" s="302"/>
      <c r="L14" s="302"/>
      <c r="M14" s="302"/>
      <c r="N14" s="302"/>
      <c r="O14" s="302"/>
    </row>
    <row r="15" spans="1:15" ht="15" customHeight="1">
      <c r="A15" s="293" t="s">
        <v>146</v>
      </c>
      <c r="B15" s="293"/>
      <c r="C15" s="303" t="str">
        <f>IF(入力!C16="","",入力!C16&amp;"　"&amp;入力!E16)</f>
        <v>会田　智美</v>
      </c>
      <c r="D15" s="304"/>
      <c r="E15" s="304"/>
      <c r="F15" s="294" t="s">
        <v>147</v>
      </c>
      <c r="G15" s="302"/>
      <c r="H15" s="302"/>
      <c r="I15" s="302"/>
      <c r="J15" s="302"/>
      <c r="K15" s="302"/>
      <c r="L15" s="302"/>
      <c r="M15" s="302"/>
      <c r="N15" s="302"/>
      <c r="O15" s="302"/>
    </row>
    <row r="16" spans="1:15" ht="15" customHeight="1">
      <c r="A16" s="293"/>
      <c r="B16" s="293"/>
      <c r="C16" s="305"/>
      <c r="D16" s="306"/>
      <c r="E16" s="306"/>
      <c r="F16" s="295"/>
      <c r="G16" s="302"/>
      <c r="H16" s="302"/>
      <c r="I16" s="302"/>
      <c r="J16" s="302"/>
      <c r="K16" s="302"/>
      <c r="L16" s="302"/>
      <c r="M16" s="302"/>
      <c r="N16" s="302"/>
      <c r="O16" s="302"/>
    </row>
    <row r="17" spans="1:15" ht="14.45" customHeight="1">
      <c r="A17" s="293" t="s">
        <v>148</v>
      </c>
      <c r="B17" s="293"/>
      <c r="C17" s="296" t="str">
        <f>IF(入力!C17="","",入力!C17&amp;"　"&amp;入力!E17)</f>
        <v>八千代市八千代台北9-12-6　</v>
      </c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</row>
    <row r="18" spans="1:15" ht="14.45" customHeight="1">
      <c r="A18" s="293"/>
      <c r="B18" s="293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</row>
    <row r="19" spans="1:15" ht="14.45" customHeight="1">
      <c r="A19" s="293" t="s">
        <v>149</v>
      </c>
      <c r="B19" s="293"/>
      <c r="C19" s="296" t="str">
        <f>IF(入力!C19="","",入力!C19&amp;"　"&amp;入力!E19)</f>
        <v>090-5527-3208　</v>
      </c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</row>
    <row r="20" spans="1:15" ht="14.45" customHeight="1">
      <c r="A20" s="293"/>
      <c r="B20" s="293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</row>
    <row r="21" spans="1:15" ht="14.45" customHeight="1">
      <c r="A21" s="293" t="s">
        <v>69</v>
      </c>
      <c r="B21" s="293"/>
      <c r="C21" s="296" t="str">
        <f>IF(入力!C21="","",入力!C21&amp;"－"&amp;入力!E21&amp;"－"&amp;入力!G21)</f>
        <v/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</row>
    <row r="22" spans="1:15" ht="14.45" customHeight="1">
      <c r="A22" s="293"/>
      <c r="B22" s="293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</row>
    <row r="23" spans="1:15">
      <c r="A23" s="293"/>
      <c r="B23" s="293" t="s">
        <v>71</v>
      </c>
      <c r="C23" s="293" t="s">
        <v>150</v>
      </c>
      <c r="D23" s="293"/>
      <c r="E23" s="293"/>
      <c r="F23" s="293"/>
      <c r="G23" s="293" t="s">
        <v>74</v>
      </c>
      <c r="H23" s="293"/>
      <c r="I23" s="293" t="s">
        <v>75</v>
      </c>
      <c r="J23" s="293"/>
      <c r="K23" s="293"/>
      <c r="L23" s="293"/>
      <c r="M23" s="293" t="s">
        <v>76</v>
      </c>
      <c r="N23" s="293"/>
      <c r="O23" s="293"/>
    </row>
    <row r="24" spans="1:15">
      <c r="A24" s="293"/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</row>
    <row r="25" spans="1:15" ht="15" customHeight="1">
      <c r="A25" s="293">
        <v>1</v>
      </c>
      <c r="B25" s="293" t="str">
        <f>IF(入力!B25="","",入力!B25)</f>
        <v>①</v>
      </c>
      <c r="C25" s="303" t="str">
        <f>IF(入力!C26="","",入力!C26&amp;"　"&amp;入力!E26)</f>
        <v>高橋　香奈</v>
      </c>
      <c r="D25" s="304"/>
      <c r="E25" s="304"/>
      <c r="F25" s="304"/>
      <c r="G25" s="293">
        <f>IF(入力!G25="","",入力!G25)</f>
        <v>6</v>
      </c>
      <c r="H25" s="293" t="str">
        <f>IF(入力!H25="","",入力!H25)</f>
        <v/>
      </c>
      <c r="I25" s="293" t="str">
        <f>IF(入力!I25="","",入力!I25)</f>
        <v>八千代市立勝田台南小学校</v>
      </c>
      <c r="J25" s="293" t="str">
        <f>IF(入力!J25="","",入力!J25)</f>
        <v/>
      </c>
      <c r="K25" s="293" t="str">
        <f>IF(入力!K25="","",入力!K25)</f>
        <v/>
      </c>
      <c r="L25" s="293" t="str">
        <f>IF(入力!L25="","",入力!L25)</f>
        <v/>
      </c>
      <c r="M25" s="293">
        <f>IF(入力!M25="","",入力!M25)</f>
        <v>514592238</v>
      </c>
      <c r="N25" s="293" t="str">
        <f>IF(入力!N25="","",入力!N25)</f>
        <v/>
      </c>
      <c r="O25" s="293" t="str">
        <f>IF(入力!O25="","",入力!O25)</f>
        <v/>
      </c>
    </row>
    <row r="26" spans="1:15" ht="15" customHeight="1">
      <c r="A26" s="293"/>
      <c r="B26" s="293"/>
      <c r="C26" s="305"/>
      <c r="D26" s="306"/>
      <c r="E26" s="306"/>
      <c r="F26" s="306"/>
      <c r="G26" s="293"/>
      <c r="H26" s="293"/>
      <c r="I26" s="293"/>
      <c r="J26" s="293"/>
      <c r="K26" s="293"/>
      <c r="L26" s="293"/>
      <c r="M26" s="293"/>
      <c r="N26" s="293"/>
      <c r="O26" s="293"/>
    </row>
    <row r="27" spans="1:15" ht="15" customHeight="1">
      <c r="A27" s="293">
        <v>2</v>
      </c>
      <c r="B27" s="293">
        <f>IF(入力!B27="","",入力!B27)</f>
        <v>2</v>
      </c>
      <c r="C27" s="303" t="str">
        <f>IF(入力!C28="","",入力!C28&amp;"　"&amp;入力!E28)</f>
        <v>石田　茉央奈</v>
      </c>
      <c r="D27" s="304"/>
      <c r="E27" s="304"/>
      <c r="F27" s="304"/>
      <c r="G27" s="293">
        <f>IF(入力!G27="","",入力!G27)</f>
        <v>6</v>
      </c>
      <c r="H27" s="293" t="str">
        <f>IF(入力!H27="","",入力!H27)</f>
        <v/>
      </c>
      <c r="I27" s="293" t="str">
        <f>IF(入力!I27="","",入力!I27)</f>
        <v>八千代市立大和田小学校</v>
      </c>
      <c r="J27" s="293" t="str">
        <f>IF(入力!J27="","",入力!J27)</f>
        <v/>
      </c>
      <c r="K27" s="293" t="str">
        <f>IF(入力!K27="","",入力!K27)</f>
        <v/>
      </c>
      <c r="L27" s="293" t="str">
        <f>IF(入力!L27="","",入力!L27)</f>
        <v/>
      </c>
      <c r="M27" s="293">
        <f>IF(入力!M27="","",入力!M27)</f>
        <v>516040446</v>
      </c>
      <c r="N27" s="293" t="str">
        <f>IF(入力!N27="","",入力!N27)</f>
        <v/>
      </c>
      <c r="O27" s="293" t="str">
        <f>IF(入力!O27="","",入力!O27)</f>
        <v/>
      </c>
    </row>
    <row r="28" spans="1:15" ht="15" customHeight="1">
      <c r="A28" s="293"/>
      <c r="B28" s="293"/>
      <c r="C28" s="305"/>
      <c r="D28" s="306"/>
      <c r="E28" s="306"/>
      <c r="F28" s="306"/>
      <c r="G28" s="293"/>
      <c r="H28" s="293"/>
      <c r="I28" s="293"/>
      <c r="J28" s="293"/>
      <c r="K28" s="293"/>
      <c r="L28" s="293"/>
      <c r="M28" s="293"/>
      <c r="N28" s="293"/>
      <c r="O28" s="293"/>
    </row>
    <row r="29" spans="1:15" ht="15" customHeight="1">
      <c r="A29" s="293">
        <v>3</v>
      </c>
      <c r="B29" s="293">
        <f>IF(入力!B29="","",入力!B29)</f>
        <v>3</v>
      </c>
      <c r="C29" s="303" t="str">
        <f>IF(入力!C30="","",入力!C30&amp;"　"&amp;入力!E30)</f>
        <v>古川　あき</v>
      </c>
      <c r="D29" s="304"/>
      <c r="E29" s="304"/>
      <c r="F29" s="304"/>
      <c r="G29" s="293">
        <f>IF(入力!G29="","",入力!G29)</f>
        <v>6</v>
      </c>
      <c r="H29" s="293" t="str">
        <f>IF(入力!H29="","",入力!H29)</f>
        <v/>
      </c>
      <c r="I29" s="293" t="str">
        <f>IF(入力!I29="","",入力!I29)</f>
        <v>八千代市立大和田小学校</v>
      </c>
      <c r="J29" s="293" t="str">
        <f>IF(入力!J29="","",入力!J29)</f>
        <v/>
      </c>
      <c r="K29" s="293" t="str">
        <f>IF(入力!K29="","",入力!K29)</f>
        <v/>
      </c>
      <c r="L29" s="293" t="str">
        <f>IF(入力!L29="","",入力!L29)</f>
        <v/>
      </c>
      <c r="M29" s="293">
        <f>IF(入力!M29="","",入力!M29)</f>
        <v>515553508</v>
      </c>
      <c r="N29" s="293" t="str">
        <f>IF(入力!N29="","",入力!N29)</f>
        <v/>
      </c>
      <c r="O29" s="293" t="str">
        <f>IF(入力!O29="","",入力!O29)</f>
        <v/>
      </c>
    </row>
    <row r="30" spans="1:15" ht="15" customHeight="1">
      <c r="A30" s="293"/>
      <c r="B30" s="293"/>
      <c r="C30" s="305"/>
      <c r="D30" s="306"/>
      <c r="E30" s="306"/>
      <c r="F30" s="306"/>
      <c r="G30" s="293"/>
      <c r="H30" s="293"/>
      <c r="I30" s="293"/>
      <c r="J30" s="293"/>
      <c r="K30" s="293"/>
      <c r="L30" s="293"/>
      <c r="M30" s="293"/>
      <c r="N30" s="293"/>
      <c r="O30" s="293"/>
    </row>
    <row r="31" spans="1:15" ht="15" customHeight="1">
      <c r="A31" s="293">
        <v>4</v>
      </c>
      <c r="B31" s="293">
        <f>IF(入力!B31="","",入力!B31)</f>
        <v>4</v>
      </c>
      <c r="C31" s="303" t="str">
        <f>IF(入力!C32="","",入力!C32&amp;"　"&amp;入力!E32)</f>
        <v>林　更紗</v>
      </c>
      <c r="D31" s="304"/>
      <c r="E31" s="304"/>
      <c r="F31" s="304"/>
      <c r="G31" s="293">
        <f>IF(入力!G31="","",入力!G31)</f>
        <v>6</v>
      </c>
      <c r="H31" s="293" t="str">
        <f>IF(入力!H31="","",入力!H31)</f>
        <v/>
      </c>
      <c r="I31" s="293" t="str">
        <f>IF(入力!I31="","",入力!I31)</f>
        <v>八千代市立八千代台西小学校</v>
      </c>
      <c r="J31" s="293" t="str">
        <f>IF(入力!J31="","",入力!J31)</f>
        <v/>
      </c>
      <c r="K31" s="293" t="str">
        <f>IF(入力!K31="","",入力!K31)</f>
        <v/>
      </c>
      <c r="L31" s="293" t="str">
        <f>IF(入力!L31="","",入力!L31)</f>
        <v/>
      </c>
      <c r="M31" s="293">
        <f>IF(入力!M31="","",入力!M31)</f>
        <v>515553497</v>
      </c>
      <c r="N31" s="293" t="str">
        <f>IF(入力!N31="","",入力!N31)</f>
        <v/>
      </c>
      <c r="O31" s="293" t="str">
        <f>IF(入力!O31="","",入力!O31)</f>
        <v/>
      </c>
    </row>
    <row r="32" spans="1:15" ht="15" customHeight="1">
      <c r="A32" s="293"/>
      <c r="B32" s="293"/>
      <c r="C32" s="305"/>
      <c r="D32" s="306"/>
      <c r="E32" s="306"/>
      <c r="F32" s="306"/>
      <c r="G32" s="293"/>
      <c r="H32" s="293"/>
      <c r="I32" s="293"/>
      <c r="J32" s="293"/>
      <c r="K32" s="293"/>
      <c r="L32" s="293"/>
      <c r="M32" s="293"/>
      <c r="N32" s="293"/>
      <c r="O32" s="293"/>
    </row>
    <row r="33" spans="1:15" ht="15" customHeight="1">
      <c r="A33" s="293">
        <v>5</v>
      </c>
      <c r="B33" s="293">
        <f>IF(入力!B33="","",入力!B33)</f>
        <v>5</v>
      </c>
      <c r="C33" s="303" t="str">
        <f>IF(入力!C34="","",入力!C34&amp;"　"&amp;入力!E34)</f>
        <v>早川　凜</v>
      </c>
      <c r="D33" s="304"/>
      <c r="E33" s="304"/>
      <c r="F33" s="304"/>
      <c r="G33" s="293">
        <f>IF(入力!G33="","",入力!G33)</f>
        <v>6</v>
      </c>
      <c r="H33" s="293" t="str">
        <f>IF(入力!H33="","",入力!H33)</f>
        <v/>
      </c>
      <c r="I33" s="293" t="str">
        <f>IF(入力!I33="","",入力!I33)</f>
        <v>八千代市立南高津小学校</v>
      </c>
      <c r="J33" s="293" t="str">
        <f>IF(入力!J33="","",入力!J33)</f>
        <v/>
      </c>
      <c r="K33" s="293" t="str">
        <f>IF(入力!K33="","",入力!K33)</f>
        <v/>
      </c>
      <c r="L33" s="293" t="str">
        <f>IF(入力!L33="","",入力!L33)</f>
        <v/>
      </c>
      <c r="M33" s="293">
        <f>IF(入力!M33="","",入力!M33)</f>
        <v>516959658</v>
      </c>
      <c r="N33" s="293" t="str">
        <f>IF(入力!N33="","",入力!N33)</f>
        <v/>
      </c>
      <c r="O33" s="293" t="str">
        <f>IF(入力!O33="","",入力!O33)</f>
        <v/>
      </c>
    </row>
    <row r="34" spans="1:15" ht="15" customHeight="1">
      <c r="A34" s="293"/>
      <c r="B34" s="293"/>
      <c r="C34" s="305"/>
      <c r="D34" s="306"/>
      <c r="E34" s="306"/>
      <c r="F34" s="306"/>
      <c r="G34" s="293"/>
      <c r="H34" s="293"/>
      <c r="I34" s="293"/>
      <c r="J34" s="293"/>
      <c r="K34" s="293"/>
      <c r="L34" s="293"/>
      <c r="M34" s="293"/>
      <c r="N34" s="293"/>
      <c r="O34" s="293"/>
    </row>
    <row r="35" spans="1:15" ht="15" customHeight="1">
      <c r="A35" s="293">
        <v>6</v>
      </c>
      <c r="B35" s="293">
        <f>IF(入力!B35="","",入力!B35)</f>
        <v>6</v>
      </c>
      <c r="C35" s="303" t="str">
        <f>IF(入力!C36="","",入力!C36&amp;"　"&amp;入力!E36)</f>
        <v>小松　もも花</v>
      </c>
      <c r="D35" s="304"/>
      <c r="E35" s="304"/>
      <c r="F35" s="304"/>
      <c r="G35" s="293">
        <f>IF(入力!G35="","",入力!G35)</f>
        <v>6</v>
      </c>
      <c r="H35" s="293" t="str">
        <f>IF(入力!H35="","",入力!H35)</f>
        <v/>
      </c>
      <c r="I35" s="293" t="str">
        <f>IF(入力!I35="","",入力!I35)</f>
        <v>八千代市立八千代台西小学校</v>
      </c>
      <c r="J35" s="293" t="str">
        <f>IF(入力!J35="","",入力!J35)</f>
        <v/>
      </c>
      <c r="K35" s="293" t="str">
        <f>IF(入力!K35="","",入力!K35)</f>
        <v/>
      </c>
      <c r="L35" s="293" t="str">
        <f>IF(入力!L35="","",入力!L35)</f>
        <v/>
      </c>
      <c r="M35" s="293">
        <f>IF(入力!M35="","",入力!M35)</f>
        <v>515553480</v>
      </c>
      <c r="N35" s="293" t="str">
        <f>IF(入力!N35="","",入力!N35)</f>
        <v/>
      </c>
      <c r="O35" s="293" t="str">
        <f>IF(入力!O35="","",入力!O35)</f>
        <v/>
      </c>
    </row>
    <row r="36" spans="1:15" ht="15" customHeight="1">
      <c r="A36" s="293"/>
      <c r="B36" s="293"/>
      <c r="C36" s="305"/>
      <c r="D36" s="306"/>
      <c r="E36" s="306"/>
      <c r="F36" s="306"/>
      <c r="G36" s="293"/>
      <c r="H36" s="293"/>
      <c r="I36" s="293"/>
      <c r="J36" s="293"/>
      <c r="K36" s="293"/>
      <c r="L36" s="293"/>
      <c r="M36" s="293"/>
      <c r="N36" s="293"/>
      <c r="O36" s="293"/>
    </row>
    <row r="37" spans="1:15" ht="15" customHeight="1">
      <c r="A37" s="293">
        <v>7</v>
      </c>
      <c r="B37" s="293">
        <f>IF(入力!B37="","",入力!B37)</f>
        <v>7</v>
      </c>
      <c r="C37" s="303" t="str">
        <f>IF(入力!C38="","",入力!C38&amp;"　"&amp;入力!E38)</f>
        <v>中野　香優</v>
      </c>
      <c r="D37" s="304"/>
      <c r="E37" s="304"/>
      <c r="F37" s="304"/>
      <c r="G37" s="293">
        <f>IF(入力!G37="","",入力!G37)</f>
        <v>6</v>
      </c>
      <c r="H37" s="293" t="str">
        <f>IF(入力!H37="","",入力!H37)</f>
        <v/>
      </c>
      <c r="I37" s="293" t="str">
        <f>IF(入力!I37="","",入力!I37)</f>
        <v>八千代市立高津小学校</v>
      </c>
      <c r="J37" s="293" t="str">
        <f>IF(入力!J37="","",入力!J37)</f>
        <v/>
      </c>
      <c r="K37" s="293" t="str">
        <f>IF(入力!K37="","",入力!K37)</f>
        <v/>
      </c>
      <c r="L37" s="293" t="str">
        <f>IF(入力!L37="","",入力!L37)</f>
        <v/>
      </c>
      <c r="M37" s="293">
        <f>IF(入力!M37="","",入力!M37)</f>
        <v>516658168</v>
      </c>
      <c r="N37" s="293" t="str">
        <f>IF(入力!N37="","",入力!N37)</f>
        <v/>
      </c>
      <c r="O37" s="293" t="str">
        <f>IF(入力!O37="","",入力!O37)</f>
        <v/>
      </c>
    </row>
    <row r="38" spans="1:15" ht="15" customHeight="1">
      <c r="A38" s="293"/>
      <c r="B38" s="293"/>
      <c r="C38" s="305"/>
      <c r="D38" s="306"/>
      <c r="E38" s="306"/>
      <c r="F38" s="306"/>
      <c r="G38" s="293"/>
      <c r="H38" s="293"/>
      <c r="I38" s="293"/>
      <c r="J38" s="293"/>
      <c r="K38" s="293"/>
      <c r="L38" s="293"/>
      <c r="M38" s="293"/>
      <c r="N38" s="293"/>
      <c r="O38" s="293"/>
    </row>
    <row r="39" spans="1:15" ht="15" customHeight="1">
      <c r="A39" s="293">
        <v>8</v>
      </c>
      <c r="B39" s="293">
        <f>IF(入力!B39="","",入力!B39)</f>
        <v>8</v>
      </c>
      <c r="C39" s="303" t="str">
        <f>IF(入力!C40="","",入力!C40&amp;"　"&amp;入力!E40)</f>
        <v>黒木　美優莉</v>
      </c>
      <c r="D39" s="304"/>
      <c r="E39" s="304"/>
      <c r="F39" s="304"/>
      <c r="G39" s="293">
        <f>IF(入力!G39="","",入力!G39)</f>
        <v>6</v>
      </c>
      <c r="H39" s="293" t="str">
        <f>IF(入力!H39="","",入力!H39)</f>
        <v/>
      </c>
      <c r="I39" s="293" t="str">
        <f>IF(入力!I39="","",入力!I39)</f>
        <v>八千代市立八千代台西小学校</v>
      </c>
      <c r="J39" s="293" t="str">
        <f>IF(入力!J39="","",入力!J39)</f>
        <v/>
      </c>
      <c r="K39" s="293" t="str">
        <f>IF(入力!K39="","",入力!K39)</f>
        <v/>
      </c>
      <c r="L39" s="293" t="str">
        <f>IF(入力!L39="","",入力!L39)</f>
        <v/>
      </c>
      <c r="M39" s="293">
        <f>IF(入力!M39="","",入力!M39)</f>
        <v>515553473</v>
      </c>
      <c r="N39" s="293" t="str">
        <f>IF(入力!N39="","",入力!N39)</f>
        <v/>
      </c>
      <c r="O39" s="293" t="str">
        <f>IF(入力!O39="","",入力!O39)</f>
        <v/>
      </c>
    </row>
    <row r="40" spans="1:15" ht="15" customHeight="1">
      <c r="A40" s="293"/>
      <c r="B40" s="293"/>
      <c r="C40" s="305"/>
      <c r="D40" s="306"/>
      <c r="E40" s="306"/>
      <c r="F40" s="306"/>
      <c r="G40" s="293"/>
      <c r="H40" s="293"/>
      <c r="I40" s="293"/>
      <c r="J40" s="293"/>
      <c r="K40" s="293"/>
      <c r="L40" s="293"/>
      <c r="M40" s="293"/>
      <c r="N40" s="293"/>
      <c r="O40" s="293"/>
    </row>
    <row r="41" spans="1:15" ht="15" customHeight="1">
      <c r="A41" s="293">
        <v>9</v>
      </c>
      <c r="B41" s="293">
        <f>IF(入力!B41="","",入力!B41)</f>
        <v>9</v>
      </c>
      <c r="C41" s="303" t="str">
        <f>IF(入力!C42="","",入力!C42&amp;"　"&amp;入力!E42)</f>
        <v>石田　唯衣奈</v>
      </c>
      <c r="D41" s="304"/>
      <c r="E41" s="304"/>
      <c r="F41" s="304"/>
      <c r="G41" s="293">
        <f>IF(入力!G41="","",入力!G41)</f>
        <v>6</v>
      </c>
      <c r="H41" s="293" t="str">
        <f>IF(入力!H41="","",入力!H41)</f>
        <v/>
      </c>
      <c r="I41" s="293" t="str">
        <f>IF(入力!I41="","",入力!I41)</f>
        <v>八千代市立大和田小学校</v>
      </c>
      <c r="J41" s="293" t="str">
        <f>IF(入力!J41="","",入力!J41)</f>
        <v/>
      </c>
      <c r="K41" s="293" t="str">
        <f>IF(入力!K41="","",入力!K41)</f>
        <v/>
      </c>
      <c r="L41" s="293" t="str">
        <f>IF(入力!L41="","",入力!L41)</f>
        <v/>
      </c>
      <c r="M41" s="293">
        <f>IF(入力!M41="","",入力!M41)</f>
        <v>516041492</v>
      </c>
      <c r="N41" s="293" t="str">
        <f>IF(入力!N41="","",入力!N41)</f>
        <v/>
      </c>
      <c r="O41" s="293" t="str">
        <f>IF(入力!O41="","",入力!O41)</f>
        <v/>
      </c>
    </row>
    <row r="42" spans="1:15" ht="15" customHeight="1">
      <c r="A42" s="293"/>
      <c r="B42" s="293"/>
      <c r="C42" s="305"/>
      <c r="D42" s="306"/>
      <c r="E42" s="306"/>
      <c r="F42" s="306"/>
      <c r="G42" s="293"/>
      <c r="H42" s="293"/>
      <c r="I42" s="293"/>
      <c r="J42" s="293"/>
      <c r="K42" s="293"/>
      <c r="L42" s="293"/>
      <c r="M42" s="293"/>
      <c r="N42" s="293"/>
      <c r="O42" s="293"/>
    </row>
    <row r="43" spans="1:15" ht="15" customHeight="1">
      <c r="A43" s="293">
        <v>10</v>
      </c>
      <c r="B43" s="293">
        <f>IF(入力!B43="","",入力!B43)</f>
        <v>10</v>
      </c>
      <c r="C43" s="303" t="str">
        <f>IF(入力!C44="","",入力!C44&amp;"　"&amp;入力!E44)</f>
        <v>小野　美月</v>
      </c>
      <c r="D43" s="304"/>
      <c r="E43" s="304"/>
      <c r="F43" s="304"/>
      <c r="G43" s="293">
        <f>IF(入力!G43="","",入力!G43)</f>
        <v>6</v>
      </c>
      <c r="H43" s="293" t="str">
        <f>IF(入力!H43="","",入力!H43)</f>
        <v/>
      </c>
      <c r="I43" s="293" t="str">
        <f>IF(入力!I43="","",入力!I43)</f>
        <v>八千代市立八千代台西小学校</v>
      </c>
      <c r="J43" s="293" t="str">
        <f>IF(入力!J43="","",入力!J43)</f>
        <v/>
      </c>
      <c r="K43" s="293" t="str">
        <f>IF(入力!K43="","",入力!K43)</f>
        <v/>
      </c>
      <c r="L43" s="293" t="str">
        <f>IF(入力!L43="","",入力!L43)</f>
        <v/>
      </c>
      <c r="M43" s="293">
        <f>IF(入力!M43="","",入力!M43)</f>
        <v>518722630</v>
      </c>
      <c r="N43" s="293" t="str">
        <f>IF(入力!N43="","",入力!N43)</f>
        <v/>
      </c>
      <c r="O43" s="293" t="str">
        <f>IF(入力!O43="","",入力!O43)</f>
        <v/>
      </c>
    </row>
    <row r="44" spans="1:15" ht="15" customHeight="1">
      <c r="A44" s="293"/>
      <c r="B44" s="293"/>
      <c r="C44" s="305"/>
      <c r="D44" s="306"/>
      <c r="E44" s="306"/>
      <c r="F44" s="306"/>
      <c r="G44" s="293"/>
      <c r="H44" s="293"/>
      <c r="I44" s="293"/>
      <c r="J44" s="293"/>
      <c r="K44" s="293"/>
      <c r="L44" s="293"/>
      <c r="M44" s="293"/>
      <c r="N44" s="293"/>
      <c r="O44" s="293"/>
    </row>
    <row r="45" spans="1:15" ht="15" customHeight="1">
      <c r="A45" s="293">
        <v>11</v>
      </c>
      <c r="B45" s="293">
        <f>IF(入力!B45="","",入力!B45)</f>
        <v>11</v>
      </c>
      <c r="C45" s="303" t="str">
        <f>IF(入力!C46="","",入力!C46&amp;"　"&amp;入力!E46)</f>
        <v>相川　星絆</v>
      </c>
      <c r="D45" s="304"/>
      <c r="E45" s="304"/>
      <c r="F45" s="304"/>
      <c r="G45" s="293">
        <f>IF(入力!G45="","",入力!G45)</f>
        <v>4</v>
      </c>
      <c r="H45" s="293" t="str">
        <f>IF(入力!H45="","",入力!H45)</f>
        <v/>
      </c>
      <c r="I45" s="293" t="str">
        <f>IF(入力!I45="","",入力!I45)</f>
        <v>八千代市立南高津小学校</v>
      </c>
      <c r="J45" s="293" t="str">
        <f>IF(入力!J45="","",入力!J45)</f>
        <v/>
      </c>
      <c r="K45" s="293" t="str">
        <f>IF(入力!K45="","",入力!K45)</f>
        <v/>
      </c>
      <c r="L45" s="293" t="str">
        <f>IF(入力!L45="","",入力!L45)</f>
        <v/>
      </c>
      <c r="M45" s="293">
        <f>IF(入力!M45="","",入力!M45)</f>
        <v>516040510</v>
      </c>
      <c r="N45" s="293" t="str">
        <f>IF(入力!N45="","",入力!N45)</f>
        <v/>
      </c>
      <c r="O45" s="293" t="str">
        <f>IF(入力!O45="","",入力!O45)</f>
        <v/>
      </c>
    </row>
    <row r="46" spans="1:15" ht="15" customHeight="1">
      <c r="A46" s="293"/>
      <c r="B46" s="293"/>
      <c r="C46" s="305"/>
      <c r="D46" s="306"/>
      <c r="E46" s="306"/>
      <c r="F46" s="306"/>
      <c r="G46" s="293"/>
      <c r="H46" s="293"/>
      <c r="I46" s="293"/>
      <c r="J46" s="293"/>
      <c r="K46" s="293"/>
      <c r="L46" s="293"/>
      <c r="M46" s="293"/>
      <c r="N46" s="293"/>
      <c r="O46" s="293"/>
    </row>
    <row r="47" spans="1:15" ht="15" customHeight="1">
      <c r="A47" s="293">
        <v>12</v>
      </c>
      <c r="B47" s="293">
        <f>IF(入力!B47="","",入力!B47)</f>
        <v>12</v>
      </c>
      <c r="C47" s="303" t="str">
        <f>IF(入力!C48="","",入力!C48&amp;"　"&amp;入力!E48)</f>
        <v>柳　こころ</v>
      </c>
      <c r="D47" s="304"/>
      <c r="E47" s="304"/>
      <c r="F47" s="304"/>
      <c r="G47" s="293">
        <f>IF(入力!G47="","",入力!G47)</f>
        <v>4</v>
      </c>
      <c r="H47" s="293" t="str">
        <f>IF(入力!H47="","",入力!H47)</f>
        <v/>
      </c>
      <c r="I47" s="293" t="str">
        <f>IF(入力!I47="","",入力!I47)</f>
        <v>八千代市立高津小学校</v>
      </c>
      <c r="J47" s="293" t="str">
        <f>IF(入力!J47="","",入力!J47)</f>
        <v/>
      </c>
      <c r="K47" s="293" t="str">
        <f>IF(入力!K47="","",入力!K47)</f>
        <v/>
      </c>
      <c r="L47" s="293" t="str">
        <f>IF(入力!L47="","",入力!L47)</f>
        <v/>
      </c>
      <c r="M47" s="293">
        <f>IF(入力!M47="","",入力!M47)</f>
        <v>518042356</v>
      </c>
      <c r="N47" s="293" t="str">
        <f>IF(入力!N47="","",入力!N47)</f>
        <v/>
      </c>
      <c r="O47" s="293" t="str">
        <f>IF(入力!O47="","",入力!O47)</f>
        <v/>
      </c>
    </row>
    <row r="48" spans="1:15" ht="15" customHeight="1">
      <c r="A48" s="293"/>
      <c r="B48" s="293"/>
      <c r="C48" s="305"/>
      <c r="D48" s="306"/>
      <c r="E48" s="306"/>
      <c r="F48" s="306"/>
      <c r="G48" s="293"/>
      <c r="H48" s="293"/>
      <c r="I48" s="293"/>
      <c r="J48" s="293"/>
      <c r="K48" s="293"/>
      <c r="L48" s="293"/>
      <c r="M48" s="293"/>
      <c r="N48" s="293"/>
      <c r="O48" s="293"/>
    </row>
    <row r="49" spans="1:15" ht="15" customHeight="1">
      <c r="A49" s="293">
        <v>13</v>
      </c>
      <c r="B49" s="293" t="str">
        <f>IF(入力!B49="","",入力!B49)</f>
        <v/>
      </c>
      <c r="C49" s="303" t="str">
        <f>IF(入力!C50="","",入力!C50&amp;"　"&amp;入力!E50)</f>
        <v/>
      </c>
      <c r="D49" s="304"/>
      <c r="E49" s="304"/>
      <c r="F49" s="304"/>
      <c r="G49" s="293" t="str">
        <f>IF(入力!G49="","",入力!G49)</f>
        <v/>
      </c>
      <c r="H49" s="293" t="str">
        <f>IF(入力!H49="","",入力!H49)</f>
        <v/>
      </c>
      <c r="I49" s="293" t="str">
        <f>IF(入力!I49="","",入力!I49)</f>
        <v/>
      </c>
      <c r="J49" s="293" t="str">
        <f>IF(入力!J49="","",入力!J49)</f>
        <v/>
      </c>
      <c r="K49" s="293" t="str">
        <f>IF(入力!K49="","",入力!K49)</f>
        <v/>
      </c>
      <c r="L49" s="293" t="str">
        <f>IF(入力!L49="","",入力!L49)</f>
        <v/>
      </c>
      <c r="M49" s="293" t="str">
        <f>IF(入力!M49="","",入力!M49)</f>
        <v/>
      </c>
      <c r="N49" s="293" t="str">
        <f>IF(入力!N49="","",入力!N49)</f>
        <v/>
      </c>
      <c r="O49" s="293" t="str">
        <f>IF(入力!O49="","",入力!O49)</f>
        <v/>
      </c>
    </row>
    <row r="50" spans="1:15" ht="15" customHeight="1">
      <c r="A50" s="293"/>
      <c r="B50" s="293"/>
      <c r="C50" s="305"/>
      <c r="D50" s="306"/>
      <c r="E50" s="306"/>
      <c r="F50" s="306"/>
      <c r="G50" s="293"/>
      <c r="H50" s="293"/>
      <c r="I50" s="293"/>
      <c r="J50" s="293"/>
      <c r="K50" s="293"/>
      <c r="L50" s="293"/>
      <c r="M50" s="293"/>
      <c r="N50" s="293"/>
      <c r="O50" s="293"/>
    </row>
    <row r="51" spans="1:15" ht="15" customHeight="1">
      <c r="A51" s="293">
        <v>14</v>
      </c>
      <c r="B51" s="293" t="str">
        <f>IF(入力!B51="","",入力!B51)</f>
        <v/>
      </c>
      <c r="C51" s="303" t="str">
        <f>IF(入力!C52="","",入力!C52&amp;"　"&amp;入力!E52)</f>
        <v/>
      </c>
      <c r="D51" s="304"/>
      <c r="E51" s="304"/>
      <c r="F51" s="304"/>
      <c r="G51" s="293" t="str">
        <f>IF(入力!G51="","",入力!G51)</f>
        <v/>
      </c>
      <c r="H51" s="293" t="str">
        <f>IF(入力!H51="","",入力!H51)</f>
        <v/>
      </c>
      <c r="I51" s="293" t="str">
        <f>IF(入力!I51="","",入力!I51)</f>
        <v/>
      </c>
      <c r="J51" s="293" t="str">
        <f>IF(入力!J51="","",入力!J51)</f>
        <v/>
      </c>
      <c r="K51" s="293" t="str">
        <f>IF(入力!K51="","",入力!K51)</f>
        <v/>
      </c>
      <c r="L51" s="293" t="str">
        <f>IF(入力!L51="","",入力!L51)</f>
        <v/>
      </c>
      <c r="M51" s="293" t="str">
        <f>IF(入力!M51="","",入力!M51)</f>
        <v/>
      </c>
      <c r="N51" s="293" t="str">
        <f>IF(入力!N51="","",入力!N51)</f>
        <v/>
      </c>
      <c r="O51" s="293" t="str">
        <f>IF(入力!O51="","",入力!O51)</f>
        <v/>
      </c>
    </row>
    <row r="52" spans="1:15" ht="15.75" customHeight="1">
      <c r="A52" s="293"/>
      <c r="B52" s="293"/>
      <c r="C52" s="305"/>
      <c r="D52" s="306"/>
      <c r="E52" s="306"/>
      <c r="F52" s="306"/>
      <c r="G52" s="293"/>
      <c r="H52" s="293"/>
      <c r="I52" s="293"/>
      <c r="J52" s="293"/>
      <c r="K52" s="293"/>
      <c r="L52" s="293"/>
      <c r="M52" s="293"/>
      <c r="N52" s="293"/>
      <c r="O52" s="293"/>
    </row>
    <row r="53" spans="1:15">
      <c r="A53" s="293"/>
      <c r="B53" s="293"/>
      <c r="C53" s="293"/>
      <c r="D53" s="293"/>
      <c r="E53" s="293"/>
      <c r="F53" s="293"/>
      <c r="G53" s="293"/>
      <c r="H53" s="293"/>
      <c r="I53" s="293"/>
      <c r="J53" s="293"/>
      <c r="K53" s="293"/>
      <c r="L53" s="293"/>
      <c r="M53" s="293"/>
      <c r="N53" s="293"/>
      <c r="O53" s="293"/>
    </row>
    <row r="54" spans="1:15">
      <c r="A54" s="293"/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293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53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61" t="s">
        <v>193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</row>
    <row r="2" spans="1:15" ht="14.45" customHeight="1">
      <c r="A2" s="293" t="s">
        <v>136</v>
      </c>
      <c r="B2" s="293"/>
      <c r="C2" s="296" t="str">
        <f>IF(入力!C3="","",入力!C3)</f>
        <v>八千代台VBC</v>
      </c>
      <c r="D2" s="296"/>
      <c r="E2" s="296"/>
      <c r="F2" s="296"/>
      <c r="G2" s="296"/>
      <c r="H2" s="296"/>
      <c r="I2" s="296"/>
      <c r="J2" s="293" t="str">
        <f>IF(入力!J3="","",入力!J3)</f>
        <v>女子</v>
      </c>
      <c r="K2" s="293"/>
      <c r="L2" s="293"/>
      <c r="M2" s="293"/>
      <c r="N2" s="293"/>
      <c r="O2" s="293"/>
    </row>
    <row r="3" spans="1:15" ht="14.45" customHeight="1">
      <c r="A3" s="293"/>
      <c r="B3" s="293"/>
      <c r="C3" s="296"/>
      <c r="D3" s="296"/>
      <c r="E3" s="296"/>
      <c r="F3" s="296"/>
      <c r="G3" s="296"/>
      <c r="H3" s="296"/>
      <c r="I3" s="296"/>
      <c r="J3" s="293"/>
      <c r="K3" s="293"/>
      <c r="L3" s="293"/>
      <c r="M3" s="293"/>
      <c r="N3" s="293"/>
      <c r="O3" s="293"/>
    </row>
    <row r="4" spans="1:15" ht="15" customHeight="1">
      <c r="A4" s="293" t="s">
        <v>137</v>
      </c>
      <c r="B4" s="293"/>
      <c r="C4" s="297">
        <f>IF(入力!C4="","",IF(入力!C5="",入力!C4,入力!C4&amp;"　　"&amp;入力!C5))</f>
        <v>43006178</v>
      </c>
      <c r="D4" s="298"/>
      <c r="E4" s="298"/>
      <c r="F4" s="298"/>
      <c r="G4" s="298"/>
      <c r="H4" s="298"/>
      <c r="I4" s="298"/>
      <c r="J4" s="3"/>
      <c r="K4" s="3"/>
      <c r="L4" s="3"/>
      <c r="M4" s="3"/>
      <c r="N4" s="3"/>
      <c r="O4" s="4"/>
    </row>
    <row r="5" spans="1:15" ht="15" customHeight="1">
      <c r="A5" s="293"/>
      <c r="B5" s="293"/>
      <c r="C5" s="299"/>
      <c r="D5" s="300"/>
      <c r="E5" s="300"/>
      <c r="F5" s="300"/>
      <c r="G5" s="300"/>
      <c r="H5" s="300"/>
      <c r="I5" s="300"/>
      <c r="J5" s="290" t="s">
        <v>138</v>
      </c>
      <c r="K5" s="290"/>
      <c r="L5" s="290"/>
      <c r="M5" s="290"/>
      <c r="N5" s="290"/>
      <c r="O5" s="291"/>
    </row>
    <row r="6" spans="1:15" ht="12" customHeight="1">
      <c r="A6" s="293" t="s">
        <v>139</v>
      </c>
      <c r="B6" s="293"/>
      <c r="C6" s="303" t="str">
        <f>IF(入力!C8="","",入力!C8&amp;"　"&amp;入力!E8)</f>
        <v>会田　智美</v>
      </c>
      <c r="D6" s="304"/>
      <c r="E6" s="304"/>
      <c r="F6" s="304"/>
      <c r="G6" s="292" t="s">
        <v>140</v>
      </c>
      <c r="H6" s="292"/>
      <c r="I6" s="292"/>
      <c r="J6" s="292" t="s">
        <v>141</v>
      </c>
      <c r="K6" s="292"/>
      <c r="L6" s="292"/>
      <c r="M6" s="292" t="s">
        <v>142</v>
      </c>
      <c r="N6" s="292"/>
      <c r="O6" s="292"/>
    </row>
    <row r="7" spans="1:15" ht="13.5" customHeight="1">
      <c r="A7" s="293"/>
      <c r="B7" s="293"/>
      <c r="C7" s="307"/>
      <c r="D7" s="308"/>
      <c r="E7" s="308"/>
      <c r="F7" s="308"/>
      <c r="G7" s="301">
        <f>IF(入力!G7="","",入力!G7)</f>
        <v>507374491</v>
      </c>
      <c r="H7" s="301"/>
      <c r="I7" s="301"/>
      <c r="J7" s="301">
        <f>IF(入力!J7="","",入力!J7)</f>
        <v>18472</v>
      </c>
      <c r="K7" s="301"/>
      <c r="L7" s="301"/>
      <c r="M7" s="301">
        <f>IF(入力!M7="","",入力!M7)</f>
        <v>428557</v>
      </c>
      <c r="N7" s="301"/>
      <c r="O7" s="301"/>
    </row>
    <row r="8" spans="1:15" ht="13.5" customHeight="1">
      <c r="A8" s="293"/>
      <c r="B8" s="293"/>
      <c r="C8" s="305"/>
      <c r="D8" s="306"/>
      <c r="E8" s="306"/>
      <c r="F8" s="306"/>
      <c r="G8" s="301"/>
      <c r="H8" s="301"/>
      <c r="I8" s="301"/>
      <c r="J8" s="301"/>
      <c r="K8" s="301"/>
      <c r="L8" s="301"/>
      <c r="M8" s="301"/>
      <c r="N8" s="301"/>
      <c r="O8" s="301"/>
    </row>
    <row r="9" spans="1:15" ht="14.45" customHeight="1">
      <c r="A9" s="293" t="s">
        <v>143</v>
      </c>
      <c r="B9" s="293"/>
      <c r="C9" s="303" t="str">
        <f>IF(入力!C10="","",入力!C10&amp;"　"&amp;入力!E10)</f>
        <v>中野　勝男</v>
      </c>
      <c r="D9" s="304"/>
      <c r="E9" s="304"/>
      <c r="F9" s="304"/>
      <c r="G9" s="301">
        <f>IF(入力!G9="","",入力!G9)</f>
        <v>518042158</v>
      </c>
      <c r="H9" s="301"/>
      <c r="I9" s="301"/>
      <c r="J9" s="301" t="str">
        <f>IF(入力!J9="","",入力!J9)</f>
        <v/>
      </c>
      <c r="K9" s="301"/>
      <c r="L9" s="301"/>
      <c r="M9" s="301" t="str">
        <f>IF(入力!M9="","",入力!M9)</f>
        <v/>
      </c>
      <c r="N9" s="301"/>
      <c r="O9" s="301"/>
    </row>
    <row r="10" spans="1:15" ht="14.45" customHeight="1">
      <c r="A10" s="293"/>
      <c r="B10" s="293"/>
      <c r="C10" s="305"/>
      <c r="D10" s="306"/>
      <c r="E10" s="306"/>
      <c r="F10" s="306"/>
      <c r="G10" s="301"/>
      <c r="H10" s="301"/>
      <c r="I10" s="301"/>
      <c r="J10" s="301"/>
      <c r="K10" s="301"/>
      <c r="L10" s="301"/>
      <c r="M10" s="301"/>
      <c r="N10" s="301"/>
      <c r="O10" s="301"/>
    </row>
    <row r="11" spans="1:15" ht="14.45" customHeight="1">
      <c r="A11" s="293" t="s">
        <v>144</v>
      </c>
      <c r="B11" s="293"/>
      <c r="C11" s="303" t="str">
        <f>IF(入力!C12="","",入力!C12&amp;"　"&amp;入力!E12)</f>
        <v>野村　和宏</v>
      </c>
      <c r="D11" s="304"/>
      <c r="E11" s="304"/>
      <c r="F11" s="304"/>
      <c r="G11" s="301">
        <f>IF(入力!G11="","",入力!G11)</f>
        <v>518042165</v>
      </c>
      <c r="H11" s="301"/>
      <c r="I11" s="301"/>
      <c r="J11" s="301">
        <f>IF(入力!J11="","",入力!J11)</f>
        <v>304172</v>
      </c>
      <c r="K11" s="301"/>
      <c r="L11" s="301"/>
      <c r="M11" s="301" t="str">
        <f>IF(入力!M11="","",入力!M11)</f>
        <v/>
      </c>
      <c r="N11" s="301"/>
      <c r="O11" s="301"/>
    </row>
    <row r="12" spans="1:15" ht="14.45" customHeight="1">
      <c r="A12" s="293"/>
      <c r="B12" s="293"/>
      <c r="C12" s="305"/>
      <c r="D12" s="306"/>
      <c r="E12" s="306"/>
      <c r="F12" s="306"/>
      <c r="G12" s="301"/>
      <c r="H12" s="301"/>
      <c r="I12" s="301"/>
      <c r="J12" s="301"/>
      <c r="K12" s="301"/>
      <c r="L12" s="301"/>
      <c r="M12" s="301"/>
      <c r="N12" s="301"/>
      <c r="O12" s="301"/>
    </row>
    <row r="13" spans="1:15" ht="15" customHeight="1">
      <c r="A13" s="293" t="s">
        <v>145</v>
      </c>
      <c r="B13" s="293"/>
      <c r="C13" s="303" t="str">
        <f>IF(入力!C14="","",入力!C14&amp;"　"&amp;入力!E14)</f>
        <v>会田　智美</v>
      </c>
      <c r="D13" s="304"/>
      <c r="E13" s="304"/>
      <c r="F13" s="304"/>
      <c r="G13" s="302"/>
      <c r="H13" s="302"/>
      <c r="I13" s="302"/>
      <c r="J13" s="302"/>
      <c r="K13" s="302"/>
      <c r="L13" s="302"/>
      <c r="M13" s="302"/>
      <c r="N13" s="302"/>
      <c r="O13" s="302"/>
    </row>
    <row r="14" spans="1:15" ht="15" customHeight="1">
      <c r="A14" s="293"/>
      <c r="B14" s="293"/>
      <c r="C14" s="305"/>
      <c r="D14" s="306"/>
      <c r="E14" s="306"/>
      <c r="F14" s="306"/>
      <c r="G14" s="302"/>
      <c r="H14" s="302"/>
      <c r="I14" s="302"/>
      <c r="J14" s="302"/>
      <c r="K14" s="302"/>
      <c r="L14" s="302"/>
      <c r="M14" s="302"/>
      <c r="N14" s="302"/>
      <c r="O14" s="302"/>
    </row>
    <row r="15" spans="1:15" ht="15" customHeight="1">
      <c r="A15" s="293" t="s">
        <v>146</v>
      </c>
      <c r="B15" s="293"/>
      <c r="C15" s="303" t="str">
        <f>IF(入力!C16="","",入力!C16&amp;"　"&amp;入力!E16)</f>
        <v>会田　智美</v>
      </c>
      <c r="D15" s="304"/>
      <c r="E15" s="304"/>
      <c r="F15" s="294" t="s">
        <v>147</v>
      </c>
      <c r="G15" s="302"/>
      <c r="H15" s="302"/>
      <c r="I15" s="302"/>
      <c r="J15" s="302"/>
      <c r="K15" s="302"/>
      <c r="L15" s="302"/>
      <c r="M15" s="302"/>
      <c r="N15" s="302"/>
      <c r="O15" s="302"/>
    </row>
    <row r="16" spans="1:15" ht="15" customHeight="1">
      <c r="A16" s="293"/>
      <c r="B16" s="293"/>
      <c r="C16" s="305"/>
      <c r="D16" s="306"/>
      <c r="E16" s="306"/>
      <c r="F16" s="295"/>
      <c r="G16" s="302"/>
      <c r="H16" s="302"/>
      <c r="I16" s="302"/>
      <c r="J16" s="302"/>
      <c r="K16" s="302"/>
      <c r="L16" s="302"/>
      <c r="M16" s="302"/>
      <c r="N16" s="302"/>
      <c r="O16" s="302"/>
    </row>
    <row r="17" spans="1:15" ht="14.45" customHeight="1">
      <c r="A17" s="293" t="s">
        <v>148</v>
      </c>
      <c r="B17" s="293"/>
      <c r="C17" s="296" t="str">
        <f>IF(入力!C17="","",入力!C17&amp;"　"&amp;入力!E17)</f>
        <v>八千代市八千代台北9-12-6　</v>
      </c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</row>
    <row r="18" spans="1:15" ht="14.45" customHeight="1">
      <c r="A18" s="293"/>
      <c r="B18" s="293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</row>
    <row r="19" spans="1:15" ht="14.45" customHeight="1">
      <c r="A19" s="293" t="s">
        <v>149</v>
      </c>
      <c r="B19" s="293"/>
      <c r="C19" s="296" t="str">
        <f>IF(入力!C19="","",入力!C19&amp;"　"&amp;入力!E19)</f>
        <v>090-5527-3208　</v>
      </c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</row>
    <row r="20" spans="1:15" ht="14.45" customHeight="1">
      <c r="A20" s="293"/>
      <c r="B20" s="293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</row>
    <row r="21" spans="1:15" ht="14.45" customHeight="1">
      <c r="A21" s="293" t="s">
        <v>69</v>
      </c>
      <c r="B21" s="293"/>
      <c r="C21" s="296" t="str">
        <f>IF(入力!C21="","",入力!C21&amp;"－"&amp;入力!E21&amp;"－"&amp;入力!G21)</f>
        <v/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</row>
    <row r="22" spans="1:15" ht="14.45" customHeight="1">
      <c r="A22" s="293"/>
      <c r="B22" s="293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</row>
    <row r="23" spans="1:15">
      <c r="A23" s="293"/>
      <c r="B23" s="293" t="s">
        <v>71</v>
      </c>
      <c r="C23" s="293" t="s">
        <v>150</v>
      </c>
      <c r="D23" s="293"/>
      <c r="E23" s="293"/>
      <c r="F23" s="293"/>
      <c r="G23" s="293" t="s">
        <v>74</v>
      </c>
      <c r="H23" s="293"/>
      <c r="I23" s="293" t="s">
        <v>75</v>
      </c>
      <c r="J23" s="293"/>
      <c r="K23" s="293"/>
      <c r="L23" s="293"/>
      <c r="M23" s="293" t="s">
        <v>76</v>
      </c>
      <c r="N23" s="293"/>
      <c r="O23" s="293"/>
    </row>
    <row r="24" spans="1:15">
      <c r="A24" s="293"/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</row>
    <row r="25" spans="1:15" ht="15" customHeight="1">
      <c r="A25" s="293">
        <v>1</v>
      </c>
      <c r="B25" s="293" t="str">
        <f>IF(入力!B25="","",入力!B25)</f>
        <v>①</v>
      </c>
      <c r="C25" s="303" t="str">
        <f>IF(入力!C26="","",入力!C26&amp;"　"&amp;入力!E26)</f>
        <v>高橋　香奈</v>
      </c>
      <c r="D25" s="304"/>
      <c r="E25" s="304"/>
      <c r="F25" s="304"/>
      <c r="G25" s="293">
        <f>IF(入力!G25="","",入力!G25)</f>
        <v>6</v>
      </c>
      <c r="H25" s="293" t="str">
        <f>IF(入力!H25="","",入力!H25)</f>
        <v/>
      </c>
      <c r="I25" s="293" t="str">
        <f>IF(入力!I25="","",入力!I25)</f>
        <v>八千代市立勝田台南小学校</v>
      </c>
      <c r="J25" s="293" t="str">
        <f>IF(入力!J25="","",入力!J25)</f>
        <v/>
      </c>
      <c r="K25" s="293" t="str">
        <f>IF(入力!K25="","",入力!K25)</f>
        <v/>
      </c>
      <c r="L25" s="293" t="str">
        <f>IF(入力!L25="","",入力!L25)</f>
        <v/>
      </c>
      <c r="M25" s="293">
        <f>IF(入力!M25="","",入力!M25)</f>
        <v>514592238</v>
      </c>
      <c r="N25" s="293" t="str">
        <f>IF(入力!N25="","",入力!N25)</f>
        <v/>
      </c>
      <c r="O25" s="293" t="str">
        <f>IF(入力!O25="","",入力!O25)</f>
        <v/>
      </c>
    </row>
    <row r="26" spans="1:15" ht="15" customHeight="1">
      <c r="A26" s="293"/>
      <c r="B26" s="293"/>
      <c r="C26" s="305"/>
      <c r="D26" s="306"/>
      <c r="E26" s="306"/>
      <c r="F26" s="306"/>
      <c r="G26" s="293"/>
      <c r="H26" s="293"/>
      <c r="I26" s="293"/>
      <c r="J26" s="293"/>
      <c r="K26" s="293"/>
      <c r="L26" s="293"/>
      <c r="M26" s="293"/>
      <c r="N26" s="293"/>
      <c r="O26" s="293"/>
    </row>
    <row r="27" spans="1:15" ht="15" customHeight="1">
      <c r="A27" s="293">
        <v>2</v>
      </c>
      <c r="B27" s="293">
        <f>IF(入力!B27="","",入力!B27)</f>
        <v>2</v>
      </c>
      <c r="C27" s="303" t="str">
        <f>IF(入力!C28="","",入力!C28&amp;"　"&amp;入力!E28)</f>
        <v>石田　茉央奈</v>
      </c>
      <c r="D27" s="304"/>
      <c r="E27" s="304"/>
      <c r="F27" s="304"/>
      <c r="G27" s="293">
        <f>IF(入力!G27="","",入力!G27)</f>
        <v>6</v>
      </c>
      <c r="H27" s="293" t="str">
        <f>IF(入力!H27="","",入力!H27)</f>
        <v/>
      </c>
      <c r="I27" s="293" t="str">
        <f>IF(入力!I27="","",入力!I27)</f>
        <v>八千代市立大和田小学校</v>
      </c>
      <c r="J27" s="293" t="str">
        <f>IF(入力!J27="","",入力!J27)</f>
        <v/>
      </c>
      <c r="K27" s="293" t="str">
        <f>IF(入力!K27="","",入力!K27)</f>
        <v/>
      </c>
      <c r="L27" s="293" t="str">
        <f>IF(入力!L27="","",入力!L27)</f>
        <v/>
      </c>
      <c r="M27" s="293">
        <f>IF(入力!M27="","",入力!M27)</f>
        <v>516040446</v>
      </c>
      <c r="N27" s="293" t="str">
        <f>IF(入力!N27="","",入力!N27)</f>
        <v/>
      </c>
      <c r="O27" s="293" t="str">
        <f>IF(入力!O27="","",入力!O27)</f>
        <v/>
      </c>
    </row>
    <row r="28" spans="1:15" ht="15" customHeight="1">
      <c r="A28" s="293"/>
      <c r="B28" s="293"/>
      <c r="C28" s="305"/>
      <c r="D28" s="306"/>
      <c r="E28" s="306"/>
      <c r="F28" s="306"/>
      <c r="G28" s="293"/>
      <c r="H28" s="293"/>
      <c r="I28" s="293"/>
      <c r="J28" s="293"/>
      <c r="K28" s="293"/>
      <c r="L28" s="293"/>
      <c r="M28" s="293"/>
      <c r="N28" s="293"/>
      <c r="O28" s="293"/>
    </row>
    <row r="29" spans="1:15" ht="15" customHeight="1">
      <c r="A29" s="293">
        <v>3</v>
      </c>
      <c r="B29" s="293">
        <f>IF(入力!B29="","",入力!B29)</f>
        <v>3</v>
      </c>
      <c r="C29" s="303" t="str">
        <f>IF(入力!C30="","",入力!C30&amp;"　"&amp;入力!E30)</f>
        <v>古川　あき</v>
      </c>
      <c r="D29" s="304"/>
      <c r="E29" s="304"/>
      <c r="F29" s="304"/>
      <c r="G29" s="293">
        <f>IF(入力!G29="","",入力!G29)</f>
        <v>6</v>
      </c>
      <c r="H29" s="293" t="str">
        <f>IF(入力!H29="","",入力!H29)</f>
        <v/>
      </c>
      <c r="I29" s="293" t="str">
        <f>IF(入力!I29="","",入力!I29)</f>
        <v>八千代市立大和田小学校</v>
      </c>
      <c r="J29" s="293" t="str">
        <f>IF(入力!J29="","",入力!J29)</f>
        <v/>
      </c>
      <c r="K29" s="293" t="str">
        <f>IF(入力!K29="","",入力!K29)</f>
        <v/>
      </c>
      <c r="L29" s="293" t="str">
        <f>IF(入力!L29="","",入力!L29)</f>
        <v/>
      </c>
      <c r="M29" s="293">
        <f>IF(入力!M29="","",入力!M29)</f>
        <v>515553508</v>
      </c>
      <c r="N29" s="293" t="str">
        <f>IF(入力!N29="","",入力!N29)</f>
        <v/>
      </c>
      <c r="O29" s="293" t="str">
        <f>IF(入力!O29="","",入力!O29)</f>
        <v/>
      </c>
    </row>
    <row r="30" spans="1:15" ht="15" customHeight="1">
      <c r="A30" s="293"/>
      <c r="B30" s="293"/>
      <c r="C30" s="305"/>
      <c r="D30" s="306"/>
      <c r="E30" s="306"/>
      <c r="F30" s="306"/>
      <c r="G30" s="293"/>
      <c r="H30" s="293"/>
      <c r="I30" s="293"/>
      <c r="J30" s="293"/>
      <c r="K30" s="293"/>
      <c r="L30" s="293"/>
      <c r="M30" s="293"/>
      <c r="N30" s="293"/>
      <c r="O30" s="293"/>
    </row>
    <row r="31" spans="1:15" ht="15" customHeight="1">
      <c r="A31" s="293">
        <v>4</v>
      </c>
      <c r="B31" s="293">
        <f>IF(入力!B31="","",入力!B31)</f>
        <v>4</v>
      </c>
      <c r="C31" s="303" t="str">
        <f>IF(入力!C32="","",入力!C32&amp;"　"&amp;入力!E32)</f>
        <v>林　更紗</v>
      </c>
      <c r="D31" s="304"/>
      <c r="E31" s="304"/>
      <c r="F31" s="304"/>
      <c r="G31" s="293">
        <f>IF(入力!G31="","",入力!G31)</f>
        <v>6</v>
      </c>
      <c r="H31" s="293" t="str">
        <f>IF(入力!H31="","",入力!H31)</f>
        <v/>
      </c>
      <c r="I31" s="293" t="str">
        <f>IF(入力!I31="","",入力!I31)</f>
        <v>八千代市立八千代台西小学校</v>
      </c>
      <c r="J31" s="293" t="str">
        <f>IF(入力!J31="","",入力!J31)</f>
        <v/>
      </c>
      <c r="K31" s="293" t="str">
        <f>IF(入力!K31="","",入力!K31)</f>
        <v/>
      </c>
      <c r="L31" s="293" t="str">
        <f>IF(入力!L31="","",入力!L31)</f>
        <v/>
      </c>
      <c r="M31" s="293">
        <f>IF(入力!M31="","",入力!M31)</f>
        <v>515553497</v>
      </c>
      <c r="N31" s="293" t="str">
        <f>IF(入力!N31="","",入力!N31)</f>
        <v/>
      </c>
      <c r="O31" s="293" t="str">
        <f>IF(入力!O31="","",入力!O31)</f>
        <v/>
      </c>
    </row>
    <row r="32" spans="1:15" ht="15" customHeight="1">
      <c r="A32" s="293"/>
      <c r="B32" s="293"/>
      <c r="C32" s="305"/>
      <c r="D32" s="306"/>
      <c r="E32" s="306"/>
      <c r="F32" s="306"/>
      <c r="G32" s="293"/>
      <c r="H32" s="293"/>
      <c r="I32" s="293"/>
      <c r="J32" s="293"/>
      <c r="K32" s="293"/>
      <c r="L32" s="293"/>
      <c r="M32" s="293"/>
      <c r="N32" s="293"/>
      <c r="O32" s="293"/>
    </row>
    <row r="33" spans="1:15" ht="15" customHeight="1">
      <c r="A33" s="293">
        <v>5</v>
      </c>
      <c r="B33" s="293">
        <f>IF(入力!B33="","",入力!B33)</f>
        <v>5</v>
      </c>
      <c r="C33" s="303" t="str">
        <f>IF(入力!C34="","",入力!C34&amp;"　"&amp;入力!E34)</f>
        <v>早川　凜</v>
      </c>
      <c r="D33" s="304"/>
      <c r="E33" s="304"/>
      <c r="F33" s="304"/>
      <c r="G33" s="293">
        <f>IF(入力!G33="","",入力!G33)</f>
        <v>6</v>
      </c>
      <c r="H33" s="293" t="str">
        <f>IF(入力!H33="","",入力!H33)</f>
        <v/>
      </c>
      <c r="I33" s="293" t="str">
        <f>IF(入力!I33="","",入力!I33)</f>
        <v>八千代市立南高津小学校</v>
      </c>
      <c r="J33" s="293" t="str">
        <f>IF(入力!J33="","",入力!J33)</f>
        <v/>
      </c>
      <c r="K33" s="293" t="str">
        <f>IF(入力!K33="","",入力!K33)</f>
        <v/>
      </c>
      <c r="L33" s="293" t="str">
        <f>IF(入力!L33="","",入力!L33)</f>
        <v/>
      </c>
      <c r="M33" s="293">
        <f>IF(入力!M33="","",入力!M33)</f>
        <v>516959658</v>
      </c>
      <c r="N33" s="293" t="str">
        <f>IF(入力!N33="","",入力!N33)</f>
        <v/>
      </c>
      <c r="O33" s="293" t="str">
        <f>IF(入力!O33="","",入力!O33)</f>
        <v/>
      </c>
    </row>
    <row r="34" spans="1:15" ht="15" customHeight="1">
      <c r="A34" s="293"/>
      <c r="B34" s="293"/>
      <c r="C34" s="305"/>
      <c r="D34" s="306"/>
      <c r="E34" s="306"/>
      <c r="F34" s="306"/>
      <c r="G34" s="293"/>
      <c r="H34" s="293"/>
      <c r="I34" s="293"/>
      <c r="J34" s="293"/>
      <c r="K34" s="293"/>
      <c r="L34" s="293"/>
      <c r="M34" s="293"/>
      <c r="N34" s="293"/>
      <c r="O34" s="293"/>
    </row>
    <row r="35" spans="1:15" ht="15" customHeight="1">
      <c r="A35" s="293">
        <v>6</v>
      </c>
      <c r="B35" s="293">
        <f>IF(入力!B35="","",入力!B35)</f>
        <v>6</v>
      </c>
      <c r="C35" s="303" t="str">
        <f>IF(入力!C36="","",入力!C36&amp;"　"&amp;入力!E36)</f>
        <v>小松　もも花</v>
      </c>
      <c r="D35" s="304"/>
      <c r="E35" s="304"/>
      <c r="F35" s="304"/>
      <c r="G35" s="293">
        <f>IF(入力!G35="","",入力!G35)</f>
        <v>6</v>
      </c>
      <c r="H35" s="293" t="str">
        <f>IF(入力!H35="","",入力!H35)</f>
        <v/>
      </c>
      <c r="I35" s="293" t="str">
        <f>IF(入力!I35="","",入力!I35)</f>
        <v>八千代市立八千代台西小学校</v>
      </c>
      <c r="J35" s="293" t="str">
        <f>IF(入力!J35="","",入力!J35)</f>
        <v/>
      </c>
      <c r="K35" s="293" t="str">
        <f>IF(入力!K35="","",入力!K35)</f>
        <v/>
      </c>
      <c r="L35" s="293" t="str">
        <f>IF(入力!L35="","",入力!L35)</f>
        <v/>
      </c>
      <c r="M35" s="293">
        <f>IF(入力!M35="","",入力!M35)</f>
        <v>515553480</v>
      </c>
      <c r="N35" s="293" t="str">
        <f>IF(入力!N35="","",入力!N35)</f>
        <v/>
      </c>
      <c r="O35" s="293" t="str">
        <f>IF(入力!O35="","",入力!O35)</f>
        <v/>
      </c>
    </row>
    <row r="36" spans="1:15" ht="15" customHeight="1">
      <c r="A36" s="293"/>
      <c r="B36" s="293"/>
      <c r="C36" s="305"/>
      <c r="D36" s="306"/>
      <c r="E36" s="306"/>
      <c r="F36" s="306"/>
      <c r="G36" s="293"/>
      <c r="H36" s="293"/>
      <c r="I36" s="293"/>
      <c r="J36" s="293"/>
      <c r="K36" s="293"/>
      <c r="L36" s="293"/>
      <c r="M36" s="293"/>
      <c r="N36" s="293"/>
      <c r="O36" s="293"/>
    </row>
    <row r="37" spans="1:15" ht="15" customHeight="1">
      <c r="A37" s="293">
        <v>7</v>
      </c>
      <c r="B37" s="293">
        <f>IF(入力!B37="","",入力!B37)</f>
        <v>7</v>
      </c>
      <c r="C37" s="303" t="str">
        <f>IF(入力!C38="","",入力!C38&amp;"　"&amp;入力!E38)</f>
        <v>中野　香優</v>
      </c>
      <c r="D37" s="304"/>
      <c r="E37" s="304"/>
      <c r="F37" s="304"/>
      <c r="G37" s="293">
        <f>IF(入力!G37="","",入力!G37)</f>
        <v>6</v>
      </c>
      <c r="H37" s="293" t="str">
        <f>IF(入力!H37="","",入力!H37)</f>
        <v/>
      </c>
      <c r="I37" s="293" t="str">
        <f>IF(入力!I37="","",入力!I37)</f>
        <v>八千代市立高津小学校</v>
      </c>
      <c r="J37" s="293" t="str">
        <f>IF(入力!J37="","",入力!J37)</f>
        <v/>
      </c>
      <c r="K37" s="293" t="str">
        <f>IF(入力!K37="","",入力!K37)</f>
        <v/>
      </c>
      <c r="L37" s="293" t="str">
        <f>IF(入力!L37="","",入力!L37)</f>
        <v/>
      </c>
      <c r="M37" s="293">
        <f>IF(入力!M37="","",入力!M37)</f>
        <v>516658168</v>
      </c>
      <c r="N37" s="293" t="str">
        <f>IF(入力!N37="","",入力!N37)</f>
        <v/>
      </c>
      <c r="O37" s="293" t="str">
        <f>IF(入力!O37="","",入力!O37)</f>
        <v/>
      </c>
    </row>
    <row r="38" spans="1:15" ht="15" customHeight="1">
      <c r="A38" s="293"/>
      <c r="B38" s="293"/>
      <c r="C38" s="305"/>
      <c r="D38" s="306"/>
      <c r="E38" s="306"/>
      <c r="F38" s="306"/>
      <c r="G38" s="293"/>
      <c r="H38" s="293"/>
      <c r="I38" s="293"/>
      <c r="J38" s="293"/>
      <c r="K38" s="293"/>
      <c r="L38" s="293"/>
      <c r="M38" s="293"/>
      <c r="N38" s="293"/>
      <c r="O38" s="293"/>
    </row>
    <row r="39" spans="1:15" ht="15" customHeight="1">
      <c r="A39" s="293">
        <v>8</v>
      </c>
      <c r="B39" s="293">
        <f>IF(入力!B39="","",入力!B39)</f>
        <v>8</v>
      </c>
      <c r="C39" s="303" t="str">
        <f>IF(入力!C40="","",入力!C40&amp;"　"&amp;入力!E40)</f>
        <v>黒木　美優莉</v>
      </c>
      <c r="D39" s="304"/>
      <c r="E39" s="304"/>
      <c r="F39" s="304"/>
      <c r="G39" s="293">
        <f>IF(入力!G39="","",入力!G39)</f>
        <v>6</v>
      </c>
      <c r="H39" s="293" t="str">
        <f>IF(入力!H39="","",入力!H39)</f>
        <v/>
      </c>
      <c r="I39" s="293" t="str">
        <f>IF(入力!I39="","",入力!I39)</f>
        <v>八千代市立八千代台西小学校</v>
      </c>
      <c r="J39" s="293" t="str">
        <f>IF(入力!J39="","",入力!J39)</f>
        <v/>
      </c>
      <c r="K39" s="293" t="str">
        <f>IF(入力!K39="","",入力!K39)</f>
        <v/>
      </c>
      <c r="L39" s="293" t="str">
        <f>IF(入力!L39="","",入力!L39)</f>
        <v/>
      </c>
      <c r="M39" s="293">
        <f>IF(入力!M39="","",入力!M39)</f>
        <v>515553473</v>
      </c>
      <c r="N39" s="293" t="str">
        <f>IF(入力!N39="","",入力!N39)</f>
        <v/>
      </c>
      <c r="O39" s="293" t="str">
        <f>IF(入力!O39="","",入力!O39)</f>
        <v/>
      </c>
    </row>
    <row r="40" spans="1:15" ht="15" customHeight="1">
      <c r="A40" s="293"/>
      <c r="B40" s="293"/>
      <c r="C40" s="305"/>
      <c r="D40" s="306"/>
      <c r="E40" s="306"/>
      <c r="F40" s="306"/>
      <c r="G40" s="293"/>
      <c r="H40" s="293"/>
      <c r="I40" s="293"/>
      <c r="J40" s="293"/>
      <c r="K40" s="293"/>
      <c r="L40" s="293"/>
      <c r="M40" s="293"/>
      <c r="N40" s="293"/>
      <c r="O40" s="293"/>
    </row>
    <row r="41" spans="1:15" ht="15" customHeight="1">
      <c r="A41" s="293">
        <v>9</v>
      </c>
      <c r="B41" s="293">
        <f>IF(入力!B41="","",入力!B41)</f>
        <v>9</v>
      </c>
      <c r="C41" s="303" t="str">
        <f>IF(入力!C42="","",入力!C42&amp;"　"&amp;入力!E42)</f>
        <v>石田　唯衣奈</v>
      </c>
      <c r="D41" s="304"/>
      <c r="E41" s="304"/>
      <c r="F41" s="304"/>
      <c r="G41" s="293">
        <f>IF(入力!G41="","",入力!G41)</f>
        <v>6</v>
      </c>
      <c r="H41" s="293" t="str">
        <f>IF(入力!H41="","",入力!H41)</f>
        <v/>
      </c>
      <c r="I41" s="293" t="str">
        <f>IF(入力!I41="","",入力!I41)</f>
        <v>八千代市立大和田小学校</v>
      </c>
      <c r="J41" s="293" t="str">
        <f>IF(入力!J41="","",入力!J41)</f>
        <v/>
      </c>
      <c r="K41" s="293" t="str">
        <f>IF(入力!K41="","",入力!K41)</f>
        <v/>
      </c>
      <c r="L41" s="293" t="str">
        <f>IF(入力!L41="","",入力!L41)</f>
        <v/>
      </c>
      <c r="M41" s="293">
        <f>IF(入力!M41="","",入力!M41)</f>
        <v>516041492</v>
      </c>
      <c r="N41" s="293" t="str">
        <f>IF(入力!N41="","",入力!N41)</f>
        <v/>
      </c>
      <c r="O41" s="293" t="str">
        <f>IF(入力!O41="","",入力!O41)</f>
        <v/>
      </c>
    </row>
    <row r="42" spans="1:15" ht="15" customHeight="1">
      <c r="A42" s="293"/>
      <c r="B42" s="293"/>
      <c r="C42" s="305"/>
      <c r="D42" s="306"/>
      <c r="E42" s="306"/>
      <c r="F42" s="306"/>
      <c r="G42" s="293"/>
      <c r="H42" s="293"/>
      <c r="I42" s="293"/>
      <c r="J42" s="293"/>
      <c r="K42" s="293"/>
      <c r="L42" s="293"/>
      <c r="M42" s="293"/>
      <c r="N42" s="293"/>
      <c r="O42" s="293"/>
    </row>
    <row r="43" spans="1:15" ht="15" customHeight="1">
      <c r="A43" s="293">
        <v>10</v>
      </c>
      <c r="B43" s="293">
        <f>IF(入力!B43="","",入力!B43)</f>
        <v>10</v>
      </c>
      <c r="C43" s="303" t="str">
        <f>IF(入力!C44="","",入力!C44&amp;"　"&amp;入力!E44)</f>
        <v>小野　美月</v>
      </c>
      <c r="D43" s="304"/>
      <c r="E43" s="304"/>
      <c r="F43" s="304"/>
      <c r="G43" s="293">
        <f>IF(入力!G43="","",入力!G43)</f>
        <v>6</v>
      </c>
      <c r="H43" s="293" t="str">
        <f>IF(入力!H43="","",入力!H43)</f>
        <v/>
      </c>
      <c r="I43" s="293" t="str">
        <f>IF(入力!I43="","",入力!I43)</f>
        <v>八千代市立八千代台西小学校</v>
      </c>
      <c r="J43" s="293" t="str">
        <f>IF(入力!J43="","",入力!J43)</f>
        <v/>
      </c>
      <c r="K43" s="293" t="str">
        <f>IF(入力!K43="","",入力!K43)</f>
        <v/>
      </c>
      <c r="L43" s="293" t="str">
        <f>IF(入力!L43="","",入力!L43)</f>
        <v/>
      </c>
      <c r="M43" s="293">
        <f>IF(入力!M43="","",入力!M43)</f>
        <v>518722630</v>
      </c>
      <c r="N43" s="293" t="str">
        <f>IF(入力!N43="","",入力!N43)</f>
        <v/>
      </c>
      <c r="O43" s="293" t="str">
        <f>IF(入力!O43="","",入力!O43)</f>
        <v/>
      </c>
    </row>
    <row r="44" spans="1:15" ht="15" customHeight="1">
      <c r="A44" s="293"/>
      <c r="B44" s="293"/>
      <c r="C44" s="305"/>
      <c r="D44" s="306"/>
      <c r="E44" s="306"/>
      <c r="F44" s="306"/>
      <c r="G44" s="293"/>
      <c r="H44" s="293"/>
      <c r="I44" s="293"/>
      <c r="J44" s="293"/>
      <c r="K44" s="293"/>
      <c r="L44" s="293"/>
      <c r="M44" s="293"/>
      <c r="N44" s="293"/>
      <c r="O44" s="293"/>
    </row>
    <row r="45" spans="1:15" ht="15" customHeight="1">
      <c r="A45" s="293">
        <v>11</v>
      </c>
      <c r="B45" s="293">
        <f>IF(入力!B45="","",入力!B45)</f>
        <v>11</v>
      </c>
      <c r="C45" s="303" t="str">
        <f>IF(入力!C46="","",入力!C46&amp;"　"&amp;入力!E46)</f>
        <v>相川　星絆</v>
      </c>
      <c r="D45" s="304"/>
      <c r="E45" s="304"/>
      <c r="F45" s="304"/>
      <c r="G45" s="293">
        <f>IF(入力!G45="","",入力!G45)</f>
        <v>4</v>
      </c>
      <c r="H45" s="293" t="str">
        <f>IF(入力!H45="","",入力!H45)</f>
        <v/>
      </c>
      <c r="I45" s="293" t="str">
        <f>IF(入力!I45="","",入力!I45)</f>
        <v>八千代市立南高津小学校</v>
      </c>
      <c r="J45" s="293" t="str">
        <f>IF(入力!J45="","",入力!J45)</f>
        <v/>
      </c>
      <c r="K45" s="293" t="str">
        <f>IF(入力!K45="","",入力!K45)</f>
        <v/>
      </c>
      <c r="L45" s="293" t="str">
        <f>IF(入力!L45="","",入力!L45)</f>
        <v/>
      </c>
      <c r="M45" s="293">
        <f>IF(入力!M45="","",入力!M45)</f>
        <v>516040510</v>
      </c>
      <c r="N45" s="293" t="str">
        <f>IF(入力!N45="","",入力!N45)</f>
        <v/>
      </c>
      <c r="O45" s="293" t="str">
        <f>IF(入力!O45="","",入力!O45)</f>
        <v/>
      </c>
    </row>
    <row r="46" spans="1:15" ht="15" customHeight="1">
      <c r="A46" s="293"/>
      <c r="B46" s="293"/>
      <c r="C46" s="305"/>
      <c r="D46" s="306"/>
      <c r="E46" s="306"/>
      <c r="F46" s="306"/>
      <c r="G46" s="293"/>
      <c r="H46" s="293"/>
      <c r="I46" s="293"/>
      <c r="J46" s="293"/>
      <c r="K46" s="293"/>
      <c r="L46" s="293"/>
      <c r="M46" s="293"/>
      <c r="N46" s="293"/>
      <c r="O46" s="293"/>
    </row>
    <row r="47" spans="1:15" ht="15" customHeight="1">
      <c r="A47" s="293">
        <v>12</v>
      </c>
      <c r="B47" s="293">
        <f>IF(入力!B47="","",入力!B47)</f>
        <v>12</v>
      </c>
      <c r="C47" s="303" t="str">
        <f>IF(入力!C48="","",入力!C48&amp;"　"&amp;入力!E48)</f>
        <v>柳　こころ</v>
      </c>
      <c r="D47" s="304"/>
      <c r="E47" s="304"/>
      <c r="F47" s="304"/>
      <c r="G47" s="293">
        <f>IF(入力!G47="","",入力!G47)</f>
        <v>4</v>
      </c>
      <c r="H47" s="293" t="str">
        <f>IF(入力!H47="","",入力!H47)</f>
        <v/>
      </c>
      <c r="I47" s="293" t="str">
        <f>IF(入力!I47="","",入力!I47)</f>
        <v>八千代市立高津小学校</v>
      </c>
      <c r="J47" s="293" t="str">
        <f>IF(入力!J47="","",入力!J47)</f>
        <v/>
      </c>
      <c r="K47" s="293" t="str">
        <f>IF(入力!K47="","",入力!K47)</f>
        <v/>
      </c>
      <c r="L47" s="293" t="str">
        <f>IF(入力!L47="","",入力!L47)</f>
        <v/>
      </c>
      <c r="M47" s="293">
        <f>IF(入力!M47="","",入力!M47)</f>
        <v>518042356</v>
      </c>
      <c r="N47" s="293" t="str">
        <f>IF(入力!N47="","",入力!N47)</f>
        <v/>
      </c>
      <c r="O47" s="293" t="str">
        <f>IF(入力!O47="","",入力!O47)</f>
        <v/>
      </c>
    </row>
    <row r="48" spans="1:15" ht="15" customHeight="1">
      <c r="A48" s="293"/>
      <c r="B48" s="293"/>
      <c r="C48" s="305"/>
      <c r="D48" s="306"/>
      <c r="E48" s="306"/>
      <c r="F48" s="306"/>
      <c r="G48" s="293"/>
      <c r="H48" s="293"/>
      <c r="I48" s="293"/>
      <c r="J48" s="293"/>
      <c r="K48" s="293"/>
      <c r="L48" s="293"/>
      <c r="M48" s="293"/>
      <c r="N48" s="293"/>
      <c r="O48" s="293"/>
    </row>
    <row r="49" spans="1:15" ht="15" customHeight="1">
      <c r="A49" s="293">
        <v>13</v>
      </c>
      <c r="B49" s="293" t="str">
        <f>IF(入力!B49="","",入力!B49)</f>
        <v/>
      </c>
      <c r="C49" s="303" t="str">
        <f>IF(入力!C50="","",入力!C50&amp;"　"&amp;入力!E50)</f>
        <v/>
      </c>
      <c r="D49" s="304"/>
      <c r="E49" s="304"/>
      <c r="F49" s="304"/>
      <c r="G49" s="293" t="str">
        <f>IF(入力!G49="","",入力!G49)</f>
        <v/>
      </c>
      <c r="H49" s="293" t="str">
        <f>IF(入力!H49="","",入力!H49)</f>
        <v/>
      </c>
      <c r="I49" s="293" t="str">
        <f>IF(入力!I49="","",入力!I49)</f>
        <v/>
      </c>
      <c r="J49" s="293" t="str">
        <f>IF(入力!J49="","",入力!J49)</f>
        <v/>
      </c>
      <c r="K49" s="293" t="str">
        <f>IF(入力!K49="","",入力!K49)</f>
        <v/>
      </c>
      <c r="L49" s="293" t="str">
        <f>IF(入力!L49="","",入力!L49)</f>
        <v/>
      </c>
      <c r="M49" s="293" t="str">
        <f>IF(入力!M49="","",入力!M49)</f>
        <v/>
      </c>
      <c r="N49" s="293" t="str">
        <f>IF(入力!N49="","",入力!N49)</f>
        <v/>
      </c>
      <c r="O49" s="293" t="str">
        <f>IF(入力!O49="","",入力!O49)</f>
        <v/>
      </c>
    </row>
    <row r="50" spans="1:15" ht="15" customHeight="1">
      <c r="A50" s="293"/>
      <c r="B50" s="293"/>
      <c r="C50" s="305"/>
      <c r="D50" s="306"/>
      <c r="E50" s="306"/>
      <c r="F50" s="306"/>
      <c r="G50" s="293"/>
      <c r="H50" s="293"/>
      <c r="I50" s="293"/>
      <c r="J50" s="293"/>
      <c r="K50" s="293"/>
      <c r="L50" s="293"/>
      <c r="M50" s="293"/>
      <c r="N50" s="293"/>
      <c r="O50" s="293"/>
    </row>
    <row r="51" spans="1:15" ht="15" customHeight="1">
      <c r="A51" s="293">
        <v>14</v>
      </c>
      <c r="B51" s="293" t="str">
        <f>IF(入力!B51="","",入力!B51)</f>
        <v/>
      </c>
      <c r="C51" s="303" t="str">
        <f>IF(入力!C52="","",入力!C52&amp;"　"&amp;入力!E52)</f>
        <v/>
      </c>
      <c r="D51" s="304"/>
      <c r="E51" s="304"/>
      <c r="F51" s="304"/>
      <c r="G51" s="293" t="str">
        <f>IF(入力!G51="","",入力!G51)</f>
        <v/>
      </c>
      <c r="H51" s="293" t="str">
        <f>IF(入力!H51="","",入力!H51)</f>
        <v/>
      </c>
      <c r="I51" s="293" t="str">
        <f>IF(入力!I51="","",入力!I51)</f>
        <v/>
      </c>
      <c r="J51" s="293" t="str">
        <f>IF(入力!J51="","",入力!J51)</f>
        <v/>
      </c>
      <c r="K51" s="293" t="str">
        <f>IF(入力!K51="","",入力!K51)</f>
        <v/>
      </c>
      <c r="L51" s="293" t="str">
        <f>IF(入力!L51="","",入力!L51)</f>
        <v/>
      </c>
      <c r="M51" s="293" t="str">
        <f>IF(入力!M51="","",入力!M51)</f>
        <v/>
      </c>
      <c r="N51" s="293" t="str">
        <f>IF(入力!N51="","",入力!N51)</f>
        <v/>
      </c>
      <c r="O51" s="293" t="str">
        <f>IF(入力!O51="","",入力!O51)</f>
        <v/>
      </c>
    </row>
    <row r="52" spans="1:15" ht="15.75" customHeight="1">
      <c r="A52" s="293"/>
      <c r="B52" s="293"/>
      <c r="C52" s="305"/>
      <c r="D52" s="306"/>
      <c r="E52" s="306"/>
      <c r="F52" s="306"/>
      <c r="G52" s="293"/>
      <c r="H52" s="293"/>
      <c r="I52" s="293"/>
      <c r="J52" s="293"/>
      <c r="K52" s="293"/>
      <c r="L52" s="293"/>
      <c r="M52" s="293"/>
      <c r="N52" s="293"/>
      <c r="O52" s="293"/>
    </row>
    <row r="53" spans="1:15">
      <c r="A53" s="293"/>
      <c r="B53" s="293"/>
      <c r="C53" s="293"/>
      <c r="D53" s="293"/>
      <c r="E53" s="293"/>
      <c r="F53" s="293"/>
      <c r="G53" s="293"/>
      <c r="H53" s="293"/>
      <c r="I53" s="293"/>
      <c r="J53" s="293"/>
      <c r="K53" s="293"/>
      <c r="L53" s="293"/>
      <c r="M53" s="293"/>
      <c r="N53" s="293"/>
      <c r="O53" s="293"/>
    </row>
    <row r="54" spans="1:15">
      <c r="A54" s="293"/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293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53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72" t="s">
        <v>194</v>
      </c>
      <c r="B1" s="472"/>
      <c r="D1" s="22" t="s">
        <v>195</v>
      </c>
      <c r="E1" s="23" t="s">
        <v>196</v>
      </c>
      <c r="F1" s="24" t="s">
        <v>197</v>
      </c>
      <c r="G1" s="22" t="s">
        <v>195</v>
      </c>
      <c r="H1" s="23" t="s">
        <v>198</v>
      </c>
      <c r="I1" s="24" t="s">
        <v>199</v>
      </c>
      <c r="J1" s="22" t="s">
        <v>195</v>
      </c>
      <c r="K1" s="23" t="s">
        <v>198</v>
      </c>
      <c r="L1" s="24" t="s">
        <v>199</v>
      </c>
      <c r="M1" s="22" t="s">
        <v>195</v>
      </c>
      <c r="N1" s="23" t="s">
        <v>198</v>
      </c>
      <c r="O1" s="24" t="s">
        <v>199</v>
      </c>
      <c r="P1" s="22" t="s">
        <v>195</v>
      </c>
      <c r="Q1" s="23" t="s">
        <v>198</v>
      </c>
      <c r="R1" s="24" t="s">
        <v>199</v>
      </c>
      <c r="S1" s="22" t="s">
        <v>195</v>
      </c>
      <c r="T1" s="23" t="s">
        <v>198</v>
      </c>
      <c r="U1" s="24" t="s">
        <v>199</v>
      </c>
      <c r="V1" s="22" t="s">
        <v>195</v>
      </c>
      <c r="W1" s="23" t="s">
        <v>198</v>
      </c>
      <c r="X1" s="24" t="s">
        <v>199</v>
      </c>
      <c r="Y1" s="22" t="s">
        <v>195</v>
      </c>
      <c r="Z1" s="23" t="s">
        <v>198</v>
      </c>
      <c r="AA1" s="24" t="s">
        <v>199</v>
      </c>
      <c r="AB1" s="22" t="s">
        <v>195</v>
      </c>
      <c r="AC1" s="23" t="s">
        <v>198</v>
      </c>
      <c r="AD1" s="24" t="s">
        <v>199</v>
      </c>
      <c r="AE1" s="22" t="s">
        <v>195</v>
      </c>
      <c r="AF1" s="23" t="s">
        <v>198</v>
      </c>
      <c r="AG1" s="24" t="s">
        <v>199</v>
      </c>
      <c r="AH1" s="22" t="s">
        <v>195</v>
      </c>
      <c r="AI1" s="23" t="s">
        <v>198</v>
      </c>
      <c r="AJ1" s="24" t="s">
        <v>199</v>
      </c>
    </row>
    <row r="2" spans="1:41">
      <c r="A2" s="472"/>
      <c r="B2" s="472"/>
      <c r="C2" s="25"/>
      <c r="D2" s="26">
        <v>1</v>
      </c>
      <c r="E2" s="27" t="s">
        <v>200</v>
      </c>
      <c r="F2" s="28">
        <v>42443</v>
      </c>
      <c r="G2" s="26">
        <v>1.01</v>
      </c>
      <c r="H2" s="27" t="s">
        <v>200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62" t="s">
        <v>201</v>
      </c>
      <c r="B4" s="463"/>
      <c r="C4" s="463"/>
      <c r="D4" s="463"/>
      <c r="E4" s="463"/>
      <c r="F4" s="463"/>
      <c r="G4" s="464"/>
      <c r="H4" s="23" t="s">
        <v>202</v>
      </c>
      <c r="I4" s="23" t="s">
        <v>80</v>
      </c>
      <c r="J4" s="465" t="s">
        <v>203</v>
      </c>
      <c r="K4" s="463"/>
      <c r="L4" s="463"/>
      <c r="M4" s="463"/>
      <c r="N4" s="463"/>
      <c r="O4" s="463"/>
      <c r="P4" s="463"/>
      <c r="Q4" s="464"/>
    </row>
    <row r="5" spans="1:41" ht="72" customHeight="1">
      <c r="A5" s="466"/>
      <c r="B5" s="467"/>
      <c r="C5" s="467"/>
      <c r="D5" s="467"/>
      <c r="E5" s="467"/>
      <c r="F5" s="467"/>
      <c r="G5" s="468"/>
      <c r="H5" s="27" t="str">
        <f>IF(入力!J3="","",入力!J3)</f>
        <v>女子</v>
      </c>
      <c r="I5" s="27">
        <f>入力!Y25</f>
        <v>12</v>
      </c>
      <c r="J5" s="469" t="str">
        <f>IF(入力!A55="","",入力!A55)</f>
        <v>平成最後の新人戦準優勝はチーム始まって以来の快挙！多くの人の応援に心から感謝！令和最初の県大会は、自分たちの力で目の前の一戦一戦に全力を尽くし、流した汗と涙を忘れず勝利をつかめ！！</v>
      </c>
      <c r="K5" s="470"/>
      <c r="L5" s="470"/>
      <c r="M5" s="470"/>
      <c r="N5" s="470"/>
      <c r="O5" s="470"/>
      <c r="P5" s="470"/>
      <c r="Q5" s="471"/>
    </row>
    <row r="6" spans="1:41">
      <c r="A6" s="22" t="s">
        <v>204</v>
      </c>
      <c r="B6" s="23" t="s">
        <v>9</v>
      </c>
      <c r="C6" s="23" t="s">
        <v>205</v>
      </c>
      <c r="D6" s="23" t="s">
        <v>206</v>
      </c>
      <c r="E6" s="23" t="s">
        <v>202</v>
      </c>
      <c r="F6" s="23" t="s">
        <v>207</v>
      </c>
      <c r="G6" s="23" t="s">
        <v>208</v>
      </c>
      <c r="H6" s="23" t="s">
        <v>156</v>
      </c>
      <c r="I6" s="23" t="s">
        <v>209</v>
      </c>
      <c r="J6" s="23" t="s">
        <v>210</v>
      </c>
      <c r="K6" s="23" t="s">
        <v>211</v>
      </c>
      <c r="L6" s="23" t="s">
        <v>212</v>
      </c>
      <c r="M6" s="23" t="s">
        <v>213</v>
      </c>
      <c r="N6" s="23" t="s">
        <v>214</v>
      </c>
      <c r="O6" s="23" t="s">
        <v>215</v>
      </c>
      <c r="P6" s="23" t="s">
        <v>216</v>
      </c>
      <c r="Q6" s="23" t="s">
        <v>217</v>
      </c>
      <c r="R6" s="23" t="s">
        <v>218</v>
      </c>
      <c r="S6" s="23" t="s">
        <v>219</v>
      </c>
      <c r="T6" s="23" t="s">
        <v>220</v>
      </c>
      <c r="U6" s="23" t="s">
        <v>221</v>
      </c>
      <c r="V6" s="23" t="s">
        <v>221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21009</v>
      </c>
      <c r="B7" s="31" t="str">
        <f>IF(入力!C3="","",入力!C3)</f>
        <v>八千代台VBC</v>
      </c>
      <c r="C7" s="31" t="str">
        <f>IF(入力!C2="","",入力!C2)</f>
        <v>ヤチヨダイバレーボールクラブ</v>
      </c>
      <c r="D7" s="31" t="str">
        <f>IF(入力!AE3="","",入力!AE3)</f>
        <v>北西支部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43006178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222</v>
      </c>
      <c r="B15" s="23" t="s">
        <v>223</v>
      </c>
      <c r="C15" s="23" t="s">
        <v>224</v>
      </c>
      <c r="D15" s="23" t="s">
        <v>225</v>
      </c>
      <c r="E15" s="23" t="s">
        <v>226</v>
      </c>
      <c r="F15" s="23" t="s">
        <v>227</v>
      </c>
      <c r="G15" s="23" t="s">
        <v>228</v>
      </c>
      <c r="H15" s="23" t="s">
        <v>229</v>
      </c>
      <c r="I15" s="23" t="s">
        <v>230</v>
      </c>
      <c r="J15" s="23" t="s">
        <v>231</v>
      </c>
      <c r="K15" s="23" t="s">
        <v>232</v>
      </c>
      <c r="L15" s="23" t="s">
        <v>33</v>
      </c>
      <c r="M15" s="23" t="s">
        <v>233</v>
      </c>
      <c r="N15" s="23" t="s">
        <v>234</v>
      </c>
      <c r="O15" s="23" t="s">
        <v>235</v>
      </c>
      <c r="P15" s="23" t="s">
        <v>236</v>
      </c>
      <c r="Q15" s="23" t="s">
        <v>237</v>
      </c>
      <c r="R15" s="23" t="s">
        <v>207</v>
      </c>
      <c r="S15" s="23" t="s">
        <v>208</v>
      </c>
      <c r="T15" s="23" t="s">
        <v>68</v>
      </c>
      <c r="U15" s="23" t="s">
        <v>238</v>
      </c>
      <c r="V15" s="23" t="s">
        <v>239</v>
      </c>
      <c r="W15" s="23" t="s">
        <v>240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54">
        <v>1</v>
      </c>
      <c r="B16" s="53" t="s">
        <v>25</v>
      </c>
      <c r="C16" s="31" t="str">
        <f>IF(入力!C8="","",入力!C8)</f>
        <v>会田</v>
      </c>
      <c r="D16" s="31" t="str">
        <f>IF(入力!E8="","",入力!E8)</f>
        <v>智美</v>
      </c>
      <c r="E16" s="31" t="str">
        <f>IF(入力!C7="","",入力!C7)</f>
        <v>アイダ</v>
      </c>
      <c r="F16" s="31" t="str">
        <f>IF(入力!E7="","",入力!E7)</f>
        <v>サトミ</v>
      </c>
      <c r="G16" s="31">
        <f>IF(入力!G7="","",入力!G7)</f>
        <v>507374491</v>
      </c>
      <c r="H16" s="31">
        <f>IF(入力!J7="","",入力!J7)</f>
        <v>18472</v>
      </c>
      <c r="I16" s="31">
        <f>IF(入力!M7="","",入力!M7)</f>
        <v>428557</v>
      </c>
      <c r="J16" s="31"/>
      <c r="K16" s="31"/>
      <c r="L16" s="31">
        <f>IF(入力!AT7="","",入力!AT7)</f>
        <v>53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八千代市八千代台北9-12-6</v>
      </c>
      <c r="U16" s="31" t="str">
        <f>IF(入力!AL7="","",入力!AL7)</f>
        <v>090</v>
      </c>
      <c r="V16" s="31" t="str">
        <f>IF(入力!AK8="","",入力!AK8)</f>
        <v>5527</v>
      </c>
      <c r="W16" s="31" t="str">
        <f>IF(入力!AP8="","",入力!AP8)</f>
        <v>3208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54">
        <v>2</v>
      </c>
      <c r="B17" s="53" t="s">
        <v>241</v>
      </c>
      <c r="C17" s="31" t="str">
        <f>IF(入力!C10="","",入力!C10)</f>
        <v>中野</v>
      </c>
      <c r="D17" s="31" t="str">
        <f>IF(入力!E10="","",入力!E10)</f>
        <v>勝男</v>
      </c>
      <c r="E17" s="31" t="str">
        <f>IF(入力!C9="","",入力!C9)</f>
        <v>ナカノ</v>
      </c>
      <c r="F17" s="31" t="str">
        <f>IF(入力!E9="","",入力!E9)</f>
        <v>カツオ</v>
      </c>
      <c r="G17" s="31">
        <f>IF(入力!G9="","",入力!G9)</f>
        <v>518042158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44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0046</v>
      </c>
      <c r="T17" s="31" t="str">
        <f>IF(入力!P10="","",入力!P10)</f>
        <v>八千代市大和田新田127-106</v>
      </c>
      <c r="U17" s="31" t="str">
        <f>IF(入力!AL9="","",入力!AL9)</f>
        <v>047</v>
      </c>
      <c r="V17" s="31" t="str">
        <f>IF(入力!AK10="","",入力!AK10)</f>
        <v>751</v>
      </c>
      <c r="W17" s="31" t="str">
        <f>IF(入力!AP10="","",入力!AP10)</f>
        <v>2684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54">
        <v>3</v>
      </c>
      <c r="B18" s="53" t="s">
        <v>242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54">
        <v>4</v>
      </c>
      <c r="B19" s="53" t="s">
        <v>243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54">
        <v>5</v>
      </c>
      <c r="B20" s="53" t="s">
        <v>58</v>
      </c>
      <c r="C20" s="31" t="str">
        <f>IF(入力!C12="","",入力!C12)</f>
        <v>野村</v>
      </c>
      <c r="D20" s="31" t="str">
        <f>IF(入力!E12="","",入力!E12)</f>
        <v>和宏</v>
      </c>
      <c r="E20" s="31" t="str">
        <f>IF(入力!C11="","",入力!C11)</f>
        <v>ノムラ</v>
      </c>
      <c r="F20" s="31" t="str">
        <f>IF(入力!E11="","",入力!E11)</f>
        <v>カズヒロ</v>
      </c>
      <c r="G20" s="31">
        <f>IF(入力!G11="","",入力!G11)</f>
        <v>518042165</v>
      </c>
      <c r="H20" s="31">
        <f>IF(入力!J11="","",入力!J11)</f>
        <v>304172</v>
      </c>
      <c r="I20" s="31" t="str">
        <f>IF(入力!M11="","",入力!M11)</f>
        <v/>
      </c>
      <c r="J20" s="31"/>
      <c r="K20" s="31"/>
      <c r="L20" s="31">
        <f>IF(入力!AT11="","",入力!AT11)</f>
        <v>40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八千代市八千代台北13-14-3</v>
      </c>
      <c r="U20" s="31" t="str">
        <f>IF(入力!AL11="","",入力!AL11)</f>
        <v>047</v>
      </c>
      <c r="V20" s="31" t="str">
        <f>IF(入力!AK12="","",入力!AK12)</f>
        <v>487</v>
      </c>
      <c r="W20" s="31" t="str">
        <f>IF(入力!AP12="","",入力!AP12)</f>
        <v>2024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54">
        <v>6</v>
      </c>
      <c r="B21" s="53" t="s">
        <v>244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54">
        <v>7</v>
      </c>
      <c r="B22" s="53" t="s">
        <v>245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53</v>
      </c>
      <c r="M22" s="31"/>
      <c r="N22" s="31" t="str">
        <f>IF(入力!C21="","",入力!C21)</f>
        <v/>
      </c>
      <c r="O22" s="31" t="str">
        <f>IF(入力!E21="","",入力!E21)</f>
        <v/>
      </c>
      <c r="P22" s="31" t="str">
        <f>IF(入力!G21="","",入力!G21)</f>
        <v/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八千代市八千代台北9-12-6</v>
      </c>
      <c r="U22" s="31" t="str">
        <f>IF(入力!AL15="","",入力!AL15)</f>
        <v>090</v>
      </c>
      <c r="V22" s="31" t="str">
        <f>IF(入力!AK16="","",入力!AK16)</f>
        <v>5527</v>
      </c>
      <c r="W22" s="31" t="str">
        <f>IF(入力!AP16="","",入力!AP16)</f>
        <v>3208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54">
        <v>8</v>
      </c>
      <c r="B23" s="53" t="s">
        <v>66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54">
        <v>9</v>
      </c>
      <c r="B24" s="53" t="s">
        <v>101</v>
      </c>
      <c r="C24" s="53" t="str">
        <f>VLOOKUP($B$51,$A$53:$F$352,3)</f>
        <v>高橋</v>
      </c>
      <c r="D24" s="53" t="str">
        <f>VLOOKUP($B$51,$A$53:$F$352,4)</f>
        <v>香奈</v>
      </c>
      <c r="E24" s="53" t="str">
        <f>VLOOKUP($B$51,$A$53:$F$352,5)</f>
        <v>タカハシ</v>
      </c>
      <c r="F24" s="53" t="str">
        <f>VLOOKUP($B$51,$A$53:$F$352,6)</f>
        <v>カナ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52" t="s">
        <v>246</v>
      </c>
      <c r="B51" s="37">
        <f>IF(入力!Y33="","",入力!Y33)</f>
        <v>1</v>
      </c>
    </row>
    <row r="52" spans="1:41">
      <c r="A52" s="38" t="s">
        <v>247</v>
      </c>
      <c r="B52" s="39" t="s">
        <v>179</v>
      </c>
      <c r="C52" s="23" t="s">
        <v>248</v>
      </c>
      <c r="D52" s="23" t="s">
        <v>249</v>
      </c>
      <c r="E52" s="23" t="s">
        <v>250</v>
      </c>
      <c r="F52" s="23" t="s">
        <v>251</v>
      </c>
      <c r="G52" s="23" t="s">
        <v>228</v>
      </c>
      <c r="H52" s="23" t="s">
        <v>252</v>
      </c>
      <c r="I52" s="23" t="s">
        <v>181</v>
      </c>
      <c r="J52" s="23" t="s">
        <v>253</v>
      </c>
      <c r="K52" s="23" t="s">
        <v>254</v>
      </c>
      <c r="L52" s="23" t="s">
        <v>255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高橋</v>
      </c>
      <c r="D53" s="31" t="str">
        <f>IF(入力!E26="","",入力!E26)</f>
        <v>香奈</v>
      </c>
      <c r="E53" s="31" t="str">
        <f>IF(入力!C25="","",入力!C25)</f>
        <v>タカハシ</v>
      </c>
      <c r="F53" s="31" t="str">
        <f>IF(入力!E25="","",入力!E25)</f>
        <v>カナ</v>
      </c>
      <c r="G53" s="31">
        <f>IF(入力!M25="","",入力!M25)</f>
        <v>514592238</v>
      </c>
      <c r="H53" s="31" t="str">
        <f>IF(入力!I25="","",入力!I25)</f>
        <v>八千代市立勝田台南小学校</v>
      </c>
      <c r="I53" s="31">
        <f>IF(入力!G25="","",入力!G25)</f>
        <v>6</v>
      </c>
      <c r="J53" s="31">
        <f>IF(入力!P25="","",入力!P25)</f>
        <v>155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石田</v>
      </c>
      <c r="D54" s="31" t="str">
        <f>IF(入力!E28="","",入力!E28)</f>
        <v>茉央奈</v>
      </c>
      <c r="E54" s="31" t="str">
        <f>IF(入力!C27="","",入力!C27)</f>
        <v>イシダ</v>
      </c>
      <c r="F54" s="31" t="str">
        <f>IF(入力!E27="","",入力!E27)</f>
        <v>マオナ</v>
      </c>
      <c r="G54" s="31">
        <f>IF(入力!M27="","",入力!M27)</f>
        <v>516040446</v>
      </c>
      <c r="H54" s="31" t="str">
        <f>IF(入力!I27="","",入力!I27)</f>
        <v>八千代市立大和田小学校</v>
      </c>
      <c r="I54" s="31">
        <f>IF(入力!G27="","",入力!G27)</f>
        <v>6</v>
      </c>
      <c r="J54" s="31">
        <f>IF(入力!P27="","",入力!P27)</f>
        <v>151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古川</v>
      </c>
      <c r="D55" s="31" t="str">
        <f>IF(入力!E30="","",入力!E30)</f>
        <v>あき</v>
      </c>
      <c r="E55" s="31" t="str">
        <f>IF(入力!C29="","",入力!C29)</f>
        <v>フルカワ</v>
      </c>
      <c r="F55" s="31" t="str">
        <f>IF(入力!E29="","",入力!E29)</f>
        <v>アキ</v>
      </c>
      <c r="G55" s="31">
        <f>IF(入力!M29="","",入力!M29)</f>
        <v>515553508</v>
      </c>
      <c r="H55" s="31" t="str">
        <f>IF(入力!I29="","",入力!I29)</f>
        <v>八千代市立大和田小学校</v>
      </c>
      <c r="I55" s="31">
        <f>IF(入力!G29="","",入力!G29)</f>
        <v>6</v>
      </c>
      <c r="J55" s="31">
        <f>IF(入力!P29="","",入力!P29)</f>
        <v>150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林</v>
      </c>
      <c r="D56" s="31" t="str">
        <f>IF(入力!E32="","",入力!E32)</f>
        <v>更紗</v>
      </c>
      <c r="E56" s="31" t="str">
        <f>IF(入力!C31="","",入力!C31)</f>
        <v>ハヤシ</v>
      </c>
      <c r="F56" s="31" t="str">
        <f>IF(入力!E31="","",入力!E31)</f>
        <v>サラサ</v>
      </c>
      <c r="G56" s="31">
        <f>IF(入力!M31="","",入力!M31)</f>
        <v>515553497</v>
      </c>
      <c r="H56" s="31" t="str">
        <f>IF(入力!I31="","",入力!I31)</f>
        <v>八千代市立八千代台西小学校</v>
      </c>
      <c r="I56" s="31">
        <f>IF(入力!G31="","",入力!G31)</f>
        <v>6</v>
      </c>
      <c r="J56" s="31">
        <f>IF(入力!P31="","",入力!P31)</f>
        <v>152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早川</v>
      </c>
      <c r="D57" s="31" t="str">
        <f>IF(入力!E34="","",入力!E34)</f>
        <v>凜</v>
      </c>
      <c r="E57" s="31" t="str">
        <f>IF(入力!C33="","",入力!C33)</f>
        <v>ハヤカワ</v>
      </c>
      <c r="F57" s="31" t="str">
        <f>IF(入力!E33="","",入力!E33)</f>
        <v>リン</v>
      </c>
      <c r="G57" s="31">
        <f>IF(入力!M33="","",入力!M33)</f>
        <v>516959658</v>
      </c>
      <c r="H57" s="31" t="str">
        <f>IF(入力!I33="","",入力!I33)</f>
        <v>八千代市立南高津小学校</v>
      </c>
      <c r="I57" s="31">
        <f>IF(入力!G33="","",入力!G33)</f>
        <v>6</v>
      </c>
      <c r="J57" s="31">
        <f>IF(入力!P33="","",入力!P33)</f>
        <v>158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小松</v>
      </c>
      <c r="D58" s="31" t="str">
        <f>IF(入力!E36="","",入力!E36)</f>
        <v>もも花</v>
      </c>
      <c r="E58" s="31" t="str">
        <f>IF(入力!C35="","",入力!C35)</f>
        <v>コマツ</v>
      </c>
      <c r="F58" s="31" t="str">
        <f>IF(入力!E35="","",入力!E35)</f>
        <v>モモカ</v>
      </c>
      <c r="G58" s="31">
        <f>IF(入力!M35="","",入力!M35)</f>
        <v>515553480</v>
      </c>
      <c r="H58" s="31" t="str">
        <f>IF(入力!I35="","",入力!I35)</f>
        <v>八千代市立八千代台西小学校</v>
      </c>
      <c r="I58" s="31">
        <f>IF(入力!G35="","",入力!G35)</f>
        <v>6</v>
      </c>
      <c r="J58" s="31">
        <f>IF(入力!P35="","",入力!P35)</f>
        <v>149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中野</v>
      </c>
      <c r="D59" s="31" t="str">
        <f>IF(入力!E38="","",入力!E38)</f>
        <v>香優</v>
      </c>
      <c r="E59" s="31" t="str">
        <f>IF(入力!C37="","",入力!C37)</f>
        <v>ナカノ</v>
      </c>
      <c r="F59" s="31" t="str">
        <f>IF(入力!E37="","",入力!E37)</f>
        <v>カユウ</v>
      </c>
      <c r="G59" s="31">
        <f>IF(入力!M37="","",入力!M37)</f>
        <v>516658168</v>
      </c>
      <c r="H59" s="31" t="str">
        <f>IF(入力!I37="","",入力!I37)</f>
        <v>八千代市立高津小学校</v>
      </c>
      <c r="I59" s="31">
        <f>IF(入力!G37="","",入力!G37)</f>
        <v>6</v>
      </c>
      <c r="J59" s="31">
        <f>IF(入力!P37="","",入力!P37)</f>
        <v>150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黒木</v>
      </c>
      <c r="D60" s="31" t="str">
        <f>IF(入力!E40="","",入力!E40)</f>
        <v>美優莉</v>
      </c>
      <c r="E60" s="31" t="str">
        <f>IF(入力!C39="","",入力!C39)</f>
        <v>クロキ</v>
      </c>
      <c r="F60" s="31" t="str">
        <f>IF(入力!E39="","",入力!E39)</f>
        <v>ミユリ</v>
      </c>
      <c r="G60" s="31">
        <f>IF(入力!M39="","",入力!M39)</f>
        <v>515553473</v>
      </c>
      <c r="H60" s="31" t="str">
        <f>IF(入力!I39="","",入力!I39)</f>
        <v>八千代市立八千代台西小学校</v>
      </c>
      <c r="I60" s="31">
        <f>IF(入力!G39="","",入力!G39)</f>
        <v>6</v>
      </c>
      <c r="J60" s="31">
        <f>IF(入力!P39="","",入力!P39)</f>
        <v>151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石田</v>
      </c>
      <c r="D61" s="31" t="str">
        <f>IF(入力!E42="","",入力!E42)</f>
        <v>唯衣奈</v>
      </c>
      <c r="E61" s="31" t="str">
        <f>IF(入力!C41="","",入力!C41)</f>
        <v>イシダ</v>
      </c>
      <c r="F61" s="31" t="str">
        <f>IF(入力!E41="","",入力!E41)</f>
        <v>ユイナ</v>
      </c>
      <c r="G61" s="31">
        <f>IF(入力!M41="","",入力!M41)</f>
        <v>516041492</v>
      </c>
      <c r="H61" s="31" t="str">
        <f>IF(入力!I41="","",入力!I41)</f>
        <v>八千代市立大和田小学校</v>
      </c>
      <c r="I61" s="31">
        <f>IF(入力!G41="","",入力!G41)</f>
        <v>6</v>
      </c>
      <c r="J61" s="31">
        <f>IF(入力!P41="","",入力!P41)</f>
        <v>155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小野</v>
      </c>
      <c r="D62" s="31" t="str">
        <f>IF(入力!E44="","",入力!E44)</f>
        <v>美月</v>
      </c>
      <c r="E62" s="31" t="str">
        <f>IF(入力!C43="","",入力!C43)</f>
        <v>オノ</v>
      </c>
      <c r="F62" s="31" t="str">
        <f>IF(入力!E43="","",入力!E43)</f>
        <v>ミツキ</v>
      </c>
      <c r="G62" s="31">
        <f>IF(入力!M43="","",入力!M43)</f>
        <v>518722630</v>
      </c>
      <c r="H62" s="31" t="str">
        <f>IF(入力!I43="","",入力!I43)</f>
        <v>八千代市立八千代台西小学校</v>
      </c>
      <c r="I62" s="31">
        <f>IF(入力!G43="","",入力!G43)</f>
        <v>6</v>
      </c>
      <c r="J62" s="31">
        <f>IF(入力!P43="","",入力!P43)</f>
        <v>151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相川</v>
      </c>
      <c r="D63" s="31" t="str">
        <f>IF(入力!E46="","",入力!E46)</f>
        <v>星絆</v>
      </c>
      <c r="E63" s="31" t="str">
        <f>IF(入力!C45="","",入力!C45)</f>
        <v>アイカワ</v>
      </c>
      <c r="F63" s="31" t="str">
        <f>IF(入力!E45="","",入力!E45)</f>
        <v>セイナ</v>
      </c>
      <c r="G63" s="31">
        <f>IF(入力!M45="","",入力!M45)</f>
        <v>516040510</v>
      </c>
      <c r="H63" s="31" t="str">
        <f>IF(入力!I45="","",入力!I45)</f>
        <v>八千代市立南高津小学校</v>
      </c>
      <c r="I63" s="31">
        <f>IF(入力!G45="","",入力!G45)</f>
        <v>4</v>
      </c>
      <c r="J63" s="31">
        <f>IF(入力!P45="","",入力!P45)</f>
        <v>143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>
        <f>IF(入力!B47="","",入力!B47)</f>
        <v>12</v>
      </c>
      <c r="C64" s="31" t="str">
        <f>IF(入力!C48="","",入力!C48)</f>
        <v>柳</v>
      </c>
      <c r="D64" s="31" t="str">
        <f>IF(入力!E48="","",入力!E48)</f>
        <v>こころ</v>
      </c>
      <c r="E64" s="31" t="str">
        <f>IF(入力!C47="","",入力!C47)</f>
        <v>ヤナギ</v>
      </c>
      <c r="F64" s="31" t="str">
        <f>IF(入力!E47="","",入力!E47)</f>
        <v>ココロ</v>
      </c>
      <c r="G64" s="31">
        <f>IF(入力!M47="","",入力!M47)</f>
        <v>518042356</v>
      </c>
      <c r="H64" s="31" t="str">
        <f>IF(入力!I47="","",入力!I47)</f>
        <v>八千代市立高津小学校</v>
      </c>
      <c r="I64" s="31">
        <f>IF(入力!G47="","",入力!G47)</f>
        <v>4</v>
      </c>
      <c r="J64" s="31">
        <f>IF(入力!P47="","",入力!P47)</f>
        <v>135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53"/>
  <pageMargins left="0.69930555555555551" right="0.69930555555555551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田中　俊樹</cp:lastModifiedBy>
  <cp:revision/>
  <cp:lastPrinted>1899-12-30T00:00:00Z</cp:lastPrinted>
  <dcterms:created xsi:type="dcterms:W3CDTF">2014-04-05T09:56:00Z</dcterms:created>
  <dcterms:modified xsi:type="dcterms:W3CDTF">2019-05-13T10:27:24Z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