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千葉県小学生連盟\2019年度\関東大会\プログラム\"/>
    </mc:Choice>
  </mc:AlternateContent>
  <xr:revisionPtr revIDLastSave="0" documentId="8_{F0AE0D76-D8C6-4E98-A7B7-8A27D6B482E0}" xr6:coauthVersionLast="44" xr6:coauthVersionMax="44" xr10:uidLastSave="{00000000-0000-0000-0000-000000000000}"/>
  <workbookProtection lockStructure="1"/>
  <bookViews>
    <workbookView xWindow="2895" yWindow="600" windowWidth="25905" windowHeight="1560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externalReferences>
    <externalReference r:id="rId7"/>
  </externalReferences>
  <definedNames>
    <definedName name="_xlnm.Print_Area" localSheetId="2">'全日本申込書(県大会用)'!$A$1:$BH$64</definedName>
    <definedName name="_xlnm.Print_Area" localSheetId="0">入力!$A$1:$AT$55</definedName>
    <definedName name="カテゴリー">[1]入力!$AV$2:$AV$5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6" l="1"/>
  <c r="I5" i="6"/>
  <c r="J5" i="6"/>
  <c r="A7" i="6"/>
  <c r="B7" i="6"/>
  <c r="C7" i="6"/>
  <c r="D7" i="6"/>
  <c r="E7" i="6"/>
  <c r="R7" i="6"/>
  <c r="S7" i="6"/>
  <c r="U7" i="6"/>
  <c r="V7" i="6"/>
  <c r="C16" i="6"/>
  <c r="D16" i="6"/>
  <c r="E16" i="6"/>
  <c r="F16" i="6"/>
  <c r="G16" i="6"/>
  <c r="H16" i="6"/>
  <c r="I16" i="6"/>
  <c r="L16" i="6"/>
  <c r="R16" i="6"/>
  <c r="S16" i="6"/>
  <c r="T16" i="6"/>
  <c r="U16" i="6"/>
  <c r="V16" i="6"/>
  <c r="W16" i="6"/>
  <c r="C17" i="6"/>
  <c r="D17" i="6"/>
  <c r="E17" i="6"/>
  <c r="F17" i="6"/>
  <c r="G17" i="6"/>
  <c r="H17" i="6"/>
  <c r="I17" i="6"/>
  <c r="L17" i="6"/>
  <c r="R17" i="6"/>
  <c r="S17" i="6"/>
  <c r="T17" i="6"/>
  <c r="U17" i="6"/>
  <c r="V17" i="6"/>
  <c r="W17" i="6"/>
  <c r="C20" i="6"/>
  <c r="D20" i="6"/>
  <c r="E20" i="6"/>
  <c r="F20" i="6"/>
  <c r="G20" i="6"/>
  <c r="H20" i="6"/>
  <c r="I20" i="6"/>
  <c r="L20" i="6"/>
  <c r="R20" i="6"/>
  <c r="S20" i="6"/>
  <c r="T20" i="6"/>
  <c r="U20" i="6"/>
  <c r="V20" i="6"/>
  <c r="W20" i="6"/>
  <c r="G21" i="6"/>
  <c r="H21" i="6"/>
  <c r="I21" i="6"/>
  <c r="L21" i="6"/>
  <c r="R21" i="6"/>
  <c r="S21" i="6"/>
  <c r="T21" i="6"/>
  <c r="U21" i="6"/>
  <c r="V21" i="6"/>
  <c r="W21" i="6"/>
  <c r="C22" i="6"/>
  <c r="D22" i="6"/>
  <c r="E22" i="6"/>
  <c r="F22" i="6"/>
  <c r="L22" i="6"/>
  <c r="N22" i="6"/>
  <c r="O22" i="6"/>
  <c r="P22" i="6"/>
  <c r="R22" i="6"/>
  <c r="S22" i="6"/>
  <c r="T22" i="6"/>
  <c r="U22" i="6"/>
  <c r="V22" i="6"/>
  <c r="W22" i="6"/>
  <c r="C23" i="6"/>
  <c r="D23" i="6"/>
  <c r="E23" i="6"/>
  <c r="F23" i="6"/>
  <c r="G23" i="6"/>
  <c r="H23" i="6"/>
  <c r="I23" i="6"/>
  <c r="G24" i="6"/>
  <c r="H24" i="6"/>
  <c r="B51" i="6"/>
  <c r="B53" i="6"/>
  <c r="C53" i="6"/>
  <c r="D53" i="6"/>
  <c r="E53" i="6"/>
  <c r="F53" i="6"/>
  <c r="G53" i="6"/>
  <c r="H53" i="6"/>
  <c r="I53" i="6"/>
  <c r="J53" i="6"/>
  <c r="A54" i="6"/>
  <c r="B54" i="6"/>
  <c r="C54" i="6"/>
  <c r="D54" i="6"/>
  <c r="E54" i="6"/>
  <c r="F54" i="6"/>
  <c r="G54" i="6"/>
  <c r="H54" i="6"/>
  <c r="I54" i="6"/>
  <c r="J54" i="6"/>
  <c r="A55" i="6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B55" i="6"/>
  <c r="C55" i="6"/>
  <c r="D55" i="6"/>
  <c r="E55" i="6"/>
  <c r="F55" i="6"/>
  <c r="G55" i="6"/>
  <c r="H55" i="6"/>
  <c r="I55" i="6"/>
  <c r="J55" i="6"/>
  <c r="B56" i="6"/>
  <c r="C56" i="6"/>
  <c r="D56" i="6"/>
  <c r="E56" i="6"/>
  <c r="F56" i="6"/>
  <c r="G56" i="6"/>
  <c r="H56" i="6"/>
  <c r="I56" i="6"/>
  <c r="J56" i="6"/>
  <c r="B57" i="6"/>
  <c r="C57" i="6"/>
  <c r="D57" i="6"/>
  <c r="E57" i="6"/>
  <c r="F57" i="6"/>
  <c r="G57" i="6"/>
  <c r="H57" i="6"/>
  <c r="I57" i="6"/>
  <c r="J57" i="6"/>
  <c r="B58" i="6"/>
  <c r="C58" i="6"/>
  <c r="D58" i="6"/>
  <c r="E58" i="6"/>
  <c r="F58" i="6"/>
  <c r="G58" i="6"/>
  <c r="H58" i="6"/>
  <c r="I58" i="6"/>
  <c r="J58" i="6"/>
  <c r="B59" i="6"/>
  <c r="C59" i="6"/>
  <c r="D59" i="6"/>
  <c r="E59" i="6"/>
  <c r="F59" i="6"/>
  <c r="G59" i="6"/>
  <c r="H59" i="6"/>
  <c r="I59" i="6"/>
  <c r="J59" i="6"/>
  <c r="B60" i="6"/>
  <c r="C60" i="6"/>
  <c r="D60" i="6"/>
  <c r="E60" i="6"/>
  <c r="F60" i="6"/>
  <c r="G60" i="6"/>
  <c r="H60" i="6"/>
  <c r="I60" i="6"/>
  <c r="J60" i="6"/>
  <c r="B61" i="6"/>
  <c r="C61" i="6"/>
  <c r="D61" i="6"/>
  <c r="E61" i="6"/>
  <c r="F61" i="6"/>
  <c r="G61" i="6"/>
  <c r="H61" i="6"/>
  <c r="I61" i="6"/>
  <c r="J61" i="6"/>
  <c r="B62" i="6"/>
  <c r="C62" i="6"/>
  <c r="D62" i="6"/>
  <c r="E62" i="6"/>
  <c r="F62" i="6"/>
  <c r="G62" i="6"/>
  <c r="H62" i="6"/>
  <c r="I62" i="6"/>
  <c r="J62" i="6"/>
  <c r="B63" i="6"/>
  <c r="C63" i="6"/>
  <c r="D63" i="6"/>
  <c r="E63" i="6"/>
  <c r="F63" i="6"/>
  <c r="G63" i="6"/>
  <c r="H63" i="6"/>
  <c r="I63" i="6"/>
  <c r="J63" i="6"/>
  <c r="B64" i="6"/>
  <c r="C64" i="6"/>
  <c r="D64" i="6"/>
  <c r="E64" i="6"/>
  <c r="F64" i="6"/>
  <c r="G64" i="6"/>
  <c r="H64" i="6"/>
  <c r="I64" i="6"/>
  <c r="J64" i="6"/>
  <c r="B65" i="6"/>
  <c r="C65" i="6"/>
  <c r="D65" i="6"/>
  <c r="E65" i="6"/>
  <c r="F65" i="6"/>
  <c r="G65" i="6"/>
  <c r="H65" i="6"/>
  <c r="I65" i="6"/>
  <c r="J65" i="6"/>
  <c r="B66" i="6"/>
  <c r="C66" i="6"/>
  <c r="D66" i="6"/>
  <c r="E66" i="6"/>
  <c r="F66" i="6"/>
  <c r="G66" i="6"/>
  <c r="H66" i="6"/>
  <c r="I66" i="6"/>
  <c r="J66" i="6"/>
  <c r="B67" i="6"/>
  <c r="H67" i="6"/>
  <c r="I67" i="6"/>
  <c r="J67" i="6"/>
  <c r="B68" i="6"/>
  <c r="H68" i="6"/>
  <c r="I68" i="6"/>
  <c r="J68" i="6"/>
  <c r="B69" i="6"/>
  <c r="H69" i="6"/>
  <c r="I69" i="6"/>
  <c r="J69" i="6"/>
  <c r="B70" i="6"/>
  <c r="H70" i="6"/>
  <c r="I70" i="6"/>
  <c r="J70" i="6"/>
  <c r="B71" i="6"/>
  <c r="H71" i="6"/>
  <c r="I71" i="6"/>
  <c r="J71" i="6"/>
  <c r="B72" i="6"/>
  <c r="H72" i="6"/>
  <c r="I72" i="6"/>
  <c r="J72" i="6"/>
  <c r="B73" i="6"/>
  <c r="H73" i="6"/>
  <c r="I73" i="6"/>
  <c r="J73" i="6"/>
  <c r="B74" i="6"/>
  <c r="H74" i="6"/>
  <c r="I74" i="6"/>
  <c r="J74" i="6"/>
  <c r="B75" i="6"/>
  <c r="H75" i="6"/>
  <c r="I75" i="6"/>
  <c r="J75" i="6"/>
  <c r="B76" i="6"/>
  <c r="H76" i="6"/>
  <c r="I76" i="6"/>
  <c r="J76" i="6"/>
  <c r="B77" i="6"/>
  <c r="H77" i="6"/>
  <c r="I77" i="6"/>
  <c r="J77" i="6"/>
  <c r="B78" i="6"/>
  <c r="H78" i="6"/>
  <c r="I78" i="6"/>
  <c r="J78" i="6"/>
  <c r="B79" i="6"/>
  <c r="H79" i="6"/>
  <c r="I79" i="6"/>
  <c r="J79" i="6"/>
  <c r="B80" i="6"/>
  <c r="H80" i="6"/>
  <c r="I80" i="6"/>
  <c r="J80" i="6"/>
  <c r="C2" i="4"/>
  <c r="J2" i="4"/>
  <c r="C4" i="4"/>
  <c r="C6" i="4"/>
  <c r="G7" i="4"/>
  <c r="J7" i="4"/>
  <c r="M7" i="4"/>
  <c r="C9" i="4"/>
  <c r="G9" i="4"/>
  <c r="J9" i="4"/>
  <c r="M9" i="4"/>
  <c r="C11" i="4"/>
  <c r="G11" i="4"/>
  <c r="J11" i="4"/>
  <c r="M11" i="4"/>
  <c r="C13" i="4"/>
  <c r="C15" i="4"/>
  <c r="C17" i="4"/>
  <c r="C21" i="4"/>
  <c r="B25" i="4"/>
  <c r="C25" i="4"/>
  <c r="G25" i="4"/>
  <c r="H25" i="4"/>
  <c r="I25" i="4"/>
  <c r="J25" i="4"/>
  <c r="K25" i="4"/>
  <c r="L25" i="4"/>
  <c r="M25" i="4"/>
  <c r="N25" i="4"/>
  <c r="O25" i="4"/>
  <c r="B27" i="4"/>
  <c r="C27" i="4"/>
  <c r="G27" i="4"/>
  <c r="H27" i="4"/>
  <c r="I27" i="4"/>
  <c r="J27" i="4"/>
  <c r="K27" i="4"/>
  <c r="L27" i="4"/>
  <c r="M27" i="4"/>
  <c r="N27" i="4"/>
  <c r="O27" i="4"/>
  <c r="B29" i="4"/>
  <c r="C29" i="4"/>
  <c r="G29" i="4"/>
  <c r="H29" i="4"/>
  <c r="I29" i="4"/>
  <c r="J29" i="4"/>
  <c r="K29" i="4"/>
  <c r="L29" i="4"/>
  <c r="M29" i="4"/>
  <c r="N29" i="4"/>
  <c r="O29" i="4"/>
  <c r="B31" i="4"/>
  <c r="C31" i="4"/>
  <c r="G31" i="4"/>
  <c r="H31" i="4"/>
  <c r="I31" i="4"/>
  <c r="J31" i="4"/>
  <c r="K31" i="4"/>
  <c r="L31" i="4"/>
  <c r="M31" i="4"/>
  <c r="N31" i="4"/>
  <c r="O31" i="4"/>
  <c r="B33" i="4"/>
  <c r="C33" i="4"/>
  <c r="G33" i="4"/>
  <c r="H33" i="4"/>
  <c r="I33" i="4"/>
  <c r="J33" i="4"/>
  <c r="K33" i="4"/>
  <c r="L33" i="4"/>
  <c r="M33" i="4"/>
  <c r="N33" i="4"/>
  <c r="O33" i="4"/>
  <c r="B35" i="4"/>
  <c r="C35" i="4"/>
  <c r="G35" i="4"/>
  <c r="H35" i="4"/>
  <c r="I35" i="4"/>
  <c r="J35" i="4"/>
  <c r="K35" i="4"/>
  <c r="L35" i="4"/>
  <c r="M35" i="4"/>
  <c r="N35" i="4"/>
  <c r="O35" i="4"/>
  <c r="B37" i="4"/>
  <c r="C37" i="4"/>
  <c r="G37" i="4"/>
  <c r="H37" i="4"/>
  <c r="I37" i="4"/>
  <c r="J37" i="4"/>
  <c r="K37" i="4"/>
  <c r="L37" i="4"/>
  <c r="M37" i="4"/>
  <c r="N37" i="4"/>
  <c r="O37" i="4"/>
  <c r="B39" i="4"/>
  <c r="C39" i="4"/>
  <c r="G39" i="4"/>
  <c r="H39" i="4"/>
  <c r="I39" i="4"/>
  <c r="J39" i="4"/>
  <c r="K39" i="4"/>
  <c r="L39" i="4"/>
  <c r="M39" i="4"/>
  <c r="N39" i="4"/>
  <c r="O39" i="4"/>
  <c r="B41" i="4"/>
  <c r="C41" i="4"/>
  <c r="G41" i="4"/>
  <c r="H41" i="4"/>
  <c r="I41" i="4"/>
  <c r="J41" i="4"/>
  <c r="K41" i="4"/>
  <c r="L41" i="4"/>
  <c r="M41" i="4"/>
  <c r="N41" i="4"/>
  <c r="O41" i="4"/>
  <c r="B43" i="4"/>
  <c r="C43" i="4"/>
  <c r="G43" i="4"/>
  <c r="H43" i="4"/>
  <c r="I43" i="4"/>
  <c r="J43" i="4"/>
  <c r="K43" i="4"/>
  <c r="L43" i="4"/>
  <c r="M43" i="4"/>
  <c r="N43" i="4"/>
  <c r="O43" i="4"/>
  <c r="B45" i="4"/>
  <c r="C45" i="4"/>
  <c r="G45" i="4"/>
  <c r="H45" i="4"/>
  <c r="I45" i="4"/>
  <c r="J45" i="4"/>
  <c r="K45" i="4"/>
  <c r="L45" i="4"/>
  <c r="M45" i="4"/>
  <c r="N45" i="4"/>
  <c r="O45" i="4"/>
  <c r="B47" i="4"/>
  <c r="C47" i="4"/>
  <c r="G47" i="4"/>
  <c r="H47" i="4"/>
  <c r="I47" i="4"/>
  <c r="J47" i="4"/>
  <c r="K47" i="4"/>
  <c r="L47" i="4"/>
  <c r="M47" i="4"/>
  <c r="N47" i="4"/>
  <c r="O47" i="4"/>
  <c r="B49" i="4"/>
  <c r="C49" i="4"/>
  <c r="G49" i="4"/>
  <c r="H49" i="4"/>
  <c r="I49" i="4"/>
  <c r="J49" i="4"/>
  <c r="K49" i="4"/>
  <c r="L49" i="4"/>
  <c r="M49" i="4"/>
  <c r="N49" i="4"/>
  <c r="O49" i="4"/>
  <c r="B51" i="4"/>
  <c r="C51" i="4"/>
  <c r="G51" i="4"/>
  <c r="H51" i="4"/>
  <c r="I51" i="4"/>
  <c r="J51" i="4"/>
  <c r="K51" i="4"/>
  <c r="L51" i="4"/>
  <c r="M51" i="4"/>
  <c r="N51" i="4"/>
  <c r="O51" i="4"/>
  <c r="C2" i="5"/>
  <c r="J2" i="5"/>
  <c r="C4" i="5"/>
  <c r="C6" i="5"/>
  <c r="G7" i="5"/>
  <c r="J7" i="5"/>
  <c r="M7" i="5"/>
  <c r="C9" i="5"/>
  <c r="G9" i="5"/>
  <c r="J9" i="5"/>
  <c r="M9" i="5"/>
  <c r="C11" i="5"/>
  <c r="G11" i="5"/>
  <c r="J11" i="5"/>
  <c r="M11" i="5"/>
  <c r="C13" i="5"/>
  <c r="C15" i="5"/>
  <c r="C21" i="5"/>
  <c r="B25" i="5"/>
  <c r="C25" i="5"/>
  <c r="G25" i="5"/>
  <c r="H25" i="5"/>
  <c r="I25" i="5"/>
  <c r="J25" i="5"/>
  <c r="K25" i="5"/>
  <c r="L25" i="5"/>
  <c r="M25" i="5"/>
  <c r="N25" i="5"/>
  <c r="O25" i="5"/>
  <c r="B27" i="5"/>
  <c r="C27" i="5"/>
  <c r="G27" i="5"/>
  <c r="H27" i="5"/>
  <c r="I27" i="5"/>
  <c r="J27" i="5"/>
  <c r="K27" i="5"/>
  <c r="L27" i="5"/>
  <c r="M27" i="5"/>
  <c r="N27" i="5"/>
  <c r="O27" i="5"/>
  <c r="B29" i="5"/>
  <c r="C29" i="5"/>
  <c r="G29" i="5"/>
  <c r="H29" i="5"/>
  <c r="I29" i="5"/>
  <c r="J29" i="5"/>
  <c r="K29" i="5"/>
  <c r="L29" i="5"/>
  <c r="M29" i="5"/>
  <c r="N29" i="5"/>
  <c r="O29" i="5"/>
  <c r="B31" i="5"/>
  <c r="C31" i="5"/>
  <c r="G31" i="5"/>
  <c r="H31" i="5"/>
  <c r="I31" i="5"/>
  <c r="J31" i="5"/>
  <c r="K31" i="5"/>
  <c r="L31" i="5"/>
  <c r="M31" i="5"/>
  <c r="N31" i="5"/>
  <c r="O31" i="5"/>
  <c r="B33" i="5"/>
  <c r="C33" i="5"/>
  <c r="G33" i="5"/>
  <c r="H33" i="5"/>
  <c r="I33" i="5"/>
  <c r="J33" i="5"/>
  <c r="K33" i="5"/>
  <c r="L33" i="5"/>
  <c r="M33" i="5"/>
  <c r="N33" i="5"/>
  <c r="O33" i="5"/>
  <c r="B35" i="5"/>
  <c r="C35" i="5"/>
  <c r="G35" i="5"/>
  <c r="H35" i="5"/>
  <c r="I35" i="5"/>
  <c r="J35" i="5"/>
  <c r="K35" i="5"/>
  <c r="L35" i="5"/>
  <c r="M35" i="5"/>
  <c r="N35" i="5"/>
  <c r="O35" i="5"/>
  <c r="B37" i="5"/>
  <c r="C37" i="5"/>
  <c r="G37" i="5"/>
  <c r="H37" i="5"/>
  <c r="I37" i="5"/>
  <c r="J37" i="5"/>
  <c r="K37" i="5"/>
  <c r="L37" i="5"/>
  <c r="M37" i="5"/>
  <c r="N37" i="5"/>
  <c r="O37" i="5"/>
  <c r="B39" i="5"/>
  <c r="C39" i="5"/>
  <c r="G39" i="5"/>
  <c r="H39" i="5"/>
  <c r="I39" i="5"/>
  <c r="J39" i="5"/>
  <c r="K39" i="5"/>
  <c r="L39" i="5"/>
  <c r="M39" i="5"/>
  <c r="N39" i="5"/>
  <c r="O39" i="5"/>
  <c r="B41" i="5"/>
  <c r="C41" i="5"/>
  <c r="G41" i="5"/>
  <c r="H41" i="5"/>
  <c r="I41" i="5"/>
  <c r="J41" i="5"/>
  <c r="K41" i="5"/>
  <c r="L41" i="5"/>
  <c r="M41" i="5"/>
  <c r="N41" i="5"/>
  <c r="O41" i="5"/>
  <c r="B43" i="5"/>
  <c r="C43" i="5"/>
  <c r="G43" i="5"/>
  <c r="H43" i="5"/>
  <c r="I43" i="5"/>
  <c r="J43" i="5"/>
  <c r="K43" i="5"/>
  <c r="L43" i="5"/>
  <c r="M43" i="5"/>
  <c r="N43" i="5"/>
  <c r="O43" i="5"/>
  <c r="B45" i="5"/>
  <c r="C45" i="5"/>
  <c r="G45" i="5"/>
  <c r="H45" i="5"/>
  <c r="I45" i="5"/>
  <c r="J45" i="5"/>
  <c r="K45" i="5"/>
  <c r="L45" i="5"/>
  <c r="M45" i="5"/>
  <c r="N45" i="5"/>
  <c r="O45" i="5"/>
  <c r="B47" i="5"/>
  <c r="C47" i="5"/>
  <c r="G47" i="5"/>
  <c r="H47" i="5"/>
  <c r="I47" i="5"/>
  <c r="J47" i="5"/>
  <c r="K47" i="5"/>
  <c r="L47" i="5"/>
  <c r="M47" i="5"/>
  <c r="N47" i="5"/>
  <c r="O47" i="5"/>
  <c r="B49" i="5"/>
  <c r="C49" i="5"/>
  <c r="G49" i="5"/>
  <c r="H49" i="5"/>
  <c r="I49" i="5"/>
  <c r="J49" i="5"/>
  <c r="K49" i="5"/>
  <c r="L49" i="5"/>
  <c r="M49" i="5"/>
  <c r="N49" i="5"/>
  <c r="O49" i="5"/>
  <c r="B51" i="5"/>
  <c r="C51" i="5"/>
  <c r="G51" i="5"/>
  <c r="H51" i="5"/>
  <c r="I51" i="5"/>
  <c r="J51" i="5"/>
  <c r="K51" i="5"/>
  <c r="L51" i="5"/>
  <c r="M51" i="5"/>
  <c r="N51" i="5"/>
  <c r="O51" i="5"/>
  <c r="K16" i="3"/>
  <c r="AN16" i="3"/>
  <c r="AZ16" i="3"/>
  <c r="H17" i="3"/>
  <c r="U17" i="3"/>
  <c r="Y17" i="3"/>
  <c r="AZ18" i="3"/>
  <c r="O20" i="3"/>
  <c r="AD20" i="3"/>
  <c r="AS20" i="3"/>
  <c r="O21" i="3"/>
  <c r="AD21" i="3"/>
  <c r="AS21" i="3"/>
  <c r="H22" i="3"/>
  <c r="T22" i="3"/>
  <c r="AB22" i="3"/>
  <c r="AG22" i="3"/>
  <c r="AY22" i="3"/>
  <c r="H23" i="3"/>
  <c r="Z23" i="3"/>
  <c r="AX23" i="3"/>
  <c r="BC23" i="3"/>
  <c r="H24" i="3"/>
  <c r="T24" i="3"/>
  <c r="AB24" i="3"/>
  <c r="AG24" i="3"/>
  <c r="AY24" i="3"/>
  <c r="H25" i="3"/>
  <c r="Z25" i="3"/>
  <c r="AX25" i="3"/>
  <c r="BC25" i="3"/>
  <c r="H26" i="3"/>
  <c r="T26" i="3"/>
  <c r="AB26" i="3"/>
  <c r="AG26" i="3"/>
  <c r="AY26" i="3"/>
  <c r="H27" i="3"/>
  <c r="Z27" i="3"/>
  <c r="AX27" i="3"/>
  <c r="BC27" i="3"/>
  <c r="H28" i="3"/>
  <c r="T28" i="3"/>
  <c r="AB28" i="3"/>
  <c r="AG28" i="3"/>
  <c r="AY28" i="3"/>
  <c r="H29" i="3"/>
  <c r="Z29" i="3"/>
  <c r="AX29" i="3"/>
  <c r="BC29" i="3"/>
  <c r="C34" i="3"/>
  <c r="F34" i="3"/>
  <c r="Q34" i="3"/>
  <c r="T34" i="3"/>
  <c r="AJ34" i="3"/>
  <c r="AZ34" i="3"/>
  <c r="C36" i="3"/>
  <c r="F36" i="3"/>
  <c r="Q36" i="3"/>
  <c r="T36" i="3"/>
  <c r="AJ36" i="3"/>
  <c r="AZ36" i="3"/>
  <c r="C38" i="3"/>
  <c r="F38" i="3"/>
  <c r="Q38" i="3"/>
  <c r="T38" i="3"/>
  <c r="AJ38" i="3"/>
  <c r="AZ38" i="3"/>
  <c r="C40" i="3"/>
  <c r="F40" i="3"/>
  <c r="Q40" i="3"/>
  <c r="T40" i="3"/>
  <c r="AJ40" i="3"/>
  <c r="AZ40" i="3"/>
  <c r="C42" i="3"/>
  <c r="F42" i="3"/>
  <c r="Q42" i="3"/>
  <c r="T42" i="3"/>
  <c r="AJ42" i="3"/>
  <c r="AZ42" i="3"/>
  <c r="C44" i="3"/>
  <c r="F44" i="3"/>
  <c r="Q44" i="3"/>
  <c r="T44" i="3"/>
  <c r="AJ44" i="3"/>
  <c r="AZ44" i="3"/>
  <c r="C46" i="3"/>
  <c r="F46" i="3"/>
  <c r="Q46" i="3"/>
  <c r="T46" i="3"/>
  <c r="AJ46" i="3"/>
  <c r="AZ46" i="3"/>
  <c r="C48" i="3"/>
  <c r="F48" i="3"/>
  <c r="Q48" i="3"/>
  <c r="T48" i="3"/>
  <c r="AJ48" i="3"/>
  <c r="AZ48" i="3"/>
  <c r="C50" i="3"/>
  <c r="F50" i="3"/>
  <c r="Q50" i="3"/>
  <c r="T50" i="3"/>
  <c r="AJ50" i="3"/>
  <c r="AZ50" i="3"/>
  <c r="C52" i="3"/>
  <c r="F52" i="3"/>
  <c r="Q52" i="3"/>
  <c r="T52" i="3"/>
  <c r="AJ52" i="3"/>
  <c r="AZ52" i="3"/>
  <c r="C54" i="3"/>
  <c r="F54" i="3"/>
  <c r="Q54" i="3"/>
  <c r="T54" i="3"/>
  <c r="AJ54" i="3"/>
  <c r="AZ54" i="3"/>
  <c r="C56" i="3"/>
  <c r="F56" i="3"/>
  <c r="Q56" i="3"/>
  <c r="T56" i="3"/>
  <c r="AJ56" i="3"/>
  <c r="AZ56" i="3"/>
  <c r="C2" i="2"/>
  <c r="J2" i="2"/>
  <c r="C4" i="2"/>
  <c r="C6" i="2"/>
  <c r="G7" i="2"/>
  <c r="J7" i="2"/>
  <c r="M7" i="2"/>
  <c r="C9" i="2"/>
  <c r="G9" i="2"/>
  <c r="J9" i="2"/>
  <c r="M9" i="2"/>
  <c r="C11" i="2"/>
  <c r="G11" i="2"/>
  <c r="J11" i="2"/>
  <c r="M11" i="2"/>
  <c r="C13" i="2"/>
  <c r="C15" i="2"/>
  <c r="C21" i="2"/>
  <c r="B25" i="2"/>
  <c r="C25" i="2"/>
  <c r="G25" i="2"/>
  <c r="H25" i="2"/>
  <c r="I25" i="2"/>
  <c r="J25" i="2"/>
  <c r="K25" i="2"/>
  <c r="L25" i="2"/>
  <c r="M25" i="2"/>
  <c r="N25" i="2"/>
  <c r="O25" i="2"/>
  <c r="B27" i="2"/>
  <c r="C27" i="2"/>
  <c r="G27" i="2"/>
  <c r="H27" i="2"/>
  <c r="I27" i="2"/>
  <c r="J27" i="2"/>
  <c r="K27" i="2"/>
  <c r="L27" i="2"/>
  <c r="M27" i="2"/>
  <c r="N27" i="2"/>
  <c r="O27" i="2"/>
  <c r="B29" i="2"/>
  <c r="C29" i="2"/>
  <c r="G29" i="2"/>
  <c r="H29" i="2"/>
  <c r="I29" i="2"/>
  <c r="J29" i="2"/>
  <c r="K29" i="2"/>
  <c r="L29" i="2"/>
  <c r="M29" i="2"/>
  <c r="N29" i="2"/>
  <c r="O29" i="2"/>
  <c r="B31" i="2"/>
  <c r="C31" i="2"/>
  <c r="G31" i="2"/>
  <c r="H31" i="2"/>
  <c r="I31" i="2"/>
  <c r="J31" i="2"/>
  <c r="K31" i="2"/>
  <c r="L31" i="2"/>
  <c r="M31" i="2"/>
  <c r="N31" i="2"/>
  <c r="O31" i="2"/>
  <c r="B33" i="2"/>
  <c r="C33" i="2"/>
  <c r="G33" i="2"/>
  <c r="H33" i="2"/>
  <c r="I33" i="2"/>
  <c r="J33" i="2"/>
  <c r="K33" i="2"/>
  <c r="L33" i="2"/>
  <c r="M33" i="2"/>
  <c r="N33" i="2"/>
  <c r="O33" i="2"/>
  <c r="B35" i="2"/>
  <c r="C35" i="2"/>
  <c r="G35" i="2"/>
  <c r="H35" i="2"/>
  <c r="I35" i="2"/>
  <c r="J35" i="2"/>
  <c r="K35" i="2"/>
  <c r="L35" i="2"/>
  <c r="M35" i="2"/>
  <c r="N35" i="2"/>
  <c r="O35" i="2"/>
  <c r="B37" i="2"/>
  <c r="C37" i="2"/>
  <c r="G37" i="2"/>
  <c r="H37" i="2"/>
  <c r="I37" i="2"/>
  <c r="J37" i="2"/>
  <c r="K37" i="2"/>
  <c r="L37" i="2"/>
  <c r="M37" i="2"/>
  <c r="N37" i="2"/>
  <c r="O37" i="2"/>
  <c r="B39" i="2"/>
  <c r="C39" i="2"/>
  <c r="G39" i="2"/>
  <c r="H39" i="2"/>
  <c r="I39" i="2"/>
  <c r="J39" i="2"/>
  <c r="K39" i="2"/>
  <c r="L39" i="2"/>
  <c r="M39" i="2"/>
  <c r="N39" i="2"/>
  <c r="O39" i="2"/>
  <c r="B41" i="2"/>
  <c r="C41" i="2"/>
  <c r="G41" i="2"/>
  <c r="H41" i="2"/>
  <c r="I41" i="2"/>
  <c r="J41" i="2"/>
  <c r="K41" i="2"/>
  <c r="L41" i="2"/>
  <c r="M41" i="2"/>
  <c r="N41" i="2"/>
  <c r="O41" i="2"/>
  <c r="B43" i="2"/>
  <c r="C43" i="2"/>
  <c r="G43" i="2"/>
  <c r="H43" i="2"/>
  <c r="I43" i="2"/>
  <c r="J43" i="2"/>
  <c r="K43" i="2"/>
  <c r="L43" i="2"/>
  <c r="M43" i="2"/>
  <c r="N43" i="2"/>
  <c r="O43" i="2"/>
  <c r="B45" i="2"/>
  <c r="C45" i="2"/>
  <c r="G45" i="2"/>
  <c r="H45" i="2"/>
  <c r="I45" i="2"/>
  <c r="J45" i="2"/>
  <c r="K45" i="2"/>
  <c r="L45" i="2"/>
  <c r="M45" i="2"/>
  <c r="N45" i="2"/>
  <c r="O45" i="2"/>
  <c r="B47" i="2"/>
  <c r="C47" i="2"/>
  <c r="G47" i="2"/>
  <c r="H47" i="2"/>
  <c r="I47" i="2"/>
  <c r="J47" i="2"/>
  <c r="K47" i="2"/>
  <c r="L47" i="2"/>
  <c r="M47" i="2"/>
  <c r="N47" i="2"/>
  <c r="O47" i="2"/>
  <c r="AW4" i="1"/>
  <c r="AX4" i="1"/>
  <c r="AY4" i="1"/>
  <c r="C17" i="1"/>
  <c r="C17" i="2" s="1"/>
  <c r="C19" i="1"/>
  <c r="C19" i="2" s="1"/>
  <c r="V55" i="1"/>
  <c r="F24" i="6" l="1"/>
  <c r="D24" i="6"/>
  <c r="E24" i="6"/>
  <c r="A203" i="6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C19" i="4"/>
  <c r="C19" i="5"/>
  <c r="C24" i="6"/>
  <c r="C17" i="5"/>
</calcChain>
</file>

<file path=xl/sharedStrings.xml><?xml version="1.0" encoding="utf-8"?>
<sst xmlns="http://schemas.openxmlformats.org/spreadsheetml/2006/main" count="421" uniqueCount="246">
  <si>
    <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</si>
  <si>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t>フリガナ</t>
  </si>
  <si>
    <t>ヤチヨダイバレーボールクラブ</t>
  </si>
  <si>
    <r>
      <t>性別</t>
    </r>
    <r>
      <rPr>
        <sz val="10"/>
        <color indexed="8"/>
        <rFont val="Calibri"/>
      </rPr>
      <t>(</t>
    </r>
    <r>
      <rPr>
        <sz val="10"/>
        <color indexed="8"/>
        <rFont val="ＭＳ Ｐゴシック"/>
        <charset val="128"/>
      </rPr>
      <t>男子・女子・女子Ｂ・男女混合</t>
    </r>
    <r>
      <rPr>
        <sz val="10"/>
        <color indexed="8"/>
        <rFont val="Calibri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</si>
  <si>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</si>
  <si>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</si>
  <si>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</si>
  <si>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</si>
  <si>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</si>
  <si>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</si>
  <si>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八千代台VBC</t>
  </si>
  <si>
    <t>女子</t>
  </si>
  <si>
    <t>八千代市</t>
  </si>
  <si>
    <t>北西支部</t>
  </si>
  <si>
    <t>北東支部</t>
  </si>
  <si>
    <t>南房総支部</t>
  </si>
  <si>
    <r>
      <t>J</t>
    </r>
    <r>
      <rPr>
        <sz val="11"/>
        <color indexed="8"/>
        <rFont val="Calibri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</si>
  <si>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</si>
  <si>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</si>
  <si>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</rPr>
      <t>B</t>
    </r>
  </si>
  <si>
    <t>MRSチームID(混合用)</t>
  </si>
  <si>
    <t>京成</t>
  </si>
  <si>
    <t>八千代台</t>
  </si>
  <si>
    <t>男女混合</t>
  </si>
  <si>
    <t>支部なし</t>
  </si>
  <si>
    <t>監督</t>
  </si>
  <si>
    <t>ミョウジ
苗字</t>
  </si>
  <si>
    <t>ナマエ
名前</t>
  </si>
  <si>
    <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</rPr>
      <t>ID</t>
    </r>
  </si>
  <si>
    <r>
      <t>日小連講習受講</t>
    </r>
    <r>
      <rPr>
        <sz val="10"/>
        <color indexed="8"/>
        <rFont val="Calibri"/>
      </rPr>
      <t>No.</t>
    </r>
  </si>
  <si>
    <r>
      <t>日体協資格</t>
    </r>
    <r>
      <rPr>
        <sz val="11"/>
        <color indexed="8"/>
        <rFont val="Calibri"/>
      </rPr>
      <t>No.</t>
    </r>
  </si>
  <si>
    <t>自宅住所</t>
  </si>
  <si>
    <t>電話番号</t>
  </si>
  <si>
    <t>年齢</t>
  </si>
  <si>
    <t>アイダ</t>
  </si>
  <si>
    <t>サトミ</t>
  </si>
  <si>
    <t>〒</t>
  </si>
  <si>
    <t>276</t>
  </si>
  <si>
    <t>―</t>
  </si>
  <si>
    <t>0031</t>
  </si>
  <si>
    <t>（</t>
  </si>
  <si>
    <t>090</t>
  </si>
  <si>
    <t>）</t>
  </si>
  <si>
    <t>会田</t>
  </si>
  <si>
    <t>智美</t>
  </si>
  <si>
    <t>八千代市八千代台北9-12-6</t>
  </si>
  <si>
    <t>5527</t>
  </si>
  <si>
    <t>3208</t>
  </si>
  <si>
    <t>コーチ</t>
  </si>
  <si>
    <t>ナカノ</t>
  </si>
  <si>
    <t>カツオ</t>
  </si>
  <si>
    <t>0046</t>
  </si>
  <si>
    <t>047</t>
  </si>
  <si>
    <t>中野</t>
  </si>
  <si>
    <t>勝男</t>
  </si>
  <si>
    <t>八千代市大和田新田127-106</t>
  </si>
  <si>
    <t>751</t>
  </si>
  <si>
    <t>2684</t>
  </si>
  <si>
    <t>マネージャー</t>
  </si>
  <si>
    <t>ノムラ</t>
  </si>
  <si>
    <t>カズヒロ</t>
  </si>
  <si>
    <t>野村</t>
  </si>
  <si>
    <t>和宏</t>
  </si>
  <si>
    <t>八千代市八千代台北13-14-3</t>
  </si>
  <si>
    <t>487</t>
  </si>
  <si>
    <t>2024</t>
  </si>
  <si>
    <t>帯同員</t>
  </si>
  <si>
    <r>
      <t xml:space="preserve">申込責任者
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</rPr>
      <t>)</t>
    </r>
  </si>
  <si>
    <t>住所</t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</si>
  <si>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</si>
  <si>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</si>
  <si>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</si>
  <si>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</si>
  <si>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</si>
  <si>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</si>
  <si>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</si>
  <si>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</rPr>
      <t>ID</t>
    </r>
  </si>
  <si>
    <t>身長(cm)</t>
  </si>
  <si>
    <t>苗字</t>
  </si>
  <si>
    <t>名前</t>
  </si>
  <si>
    <t>購入部数</t>
  </si>
  <si>
    <t>タカハシ</t>
  </si>
  <si>
    <t>カナ</t>
  </si>
  <si>
    <t>八千代市立勝田台南小学校</t>
  </si>
  <si>
    <t>高橋</t>
  </si>
  <si>
    <t>香奈</t>
  </si>
  <si>
    <t>イシダ</t>
  </si>
  <si>
    <t>マオナ</t>
  </si>
  <si>
    <t>八千代市立大和田小学校</t>
  </si>
  <si>
    <t>石田</t>
  </si>
  <si>
    <t>茉央奈</t>
  </si>
  <si>
    <t>フルカワ</t>
  </si>
  <si>
    <t>アキ</t>
  </si>
  <si>
    <t>古川</t>
  </si>
  <si>
    <t>あき</t>
  </si>
  <si>
    <t>ハヤシ</t>
  </si>
  <si>
    <t>サラサ</t>
  </si>
  <si>
    <t>八千代市立八千代台西小学校</t>
  </si>
  <si>
    <t>林</t>
  </si>
  <si>
    <t>更紗</t>
  </si>
  <si>
    <t>キャプテン</t>
  </si>
  <si>
    <t>ハヤカワ</t>
  </si>
  <si>
    <t>リン</t>
  </si>
  <si>
    <t>八千代市立南高津小学校</t>
  </si>
  <si>
    <t>早川</t>
  </si>
  <si>
    <t>凜</t>
  </si>
  <si>
    <t>コマツ</t>
  </si>
  <si>
    <t>モモカ</t>
  </si>
  <si>
    <t>小松</t>
  </si>
  <si>
    <t>もも花</t>
  </si>
  <si>
    <t>カユウ</t>
  </si>
  <si>
    <t>八千代市立高津小学校</t>
  </si>
  <si>
    <t>香優</t>
  </si>
  <si>
    <t>クロキ</t>
  </si>
  <si>
    <t>ミユリ</t>
  </si>
  <si>
    <t>黒木</t>
  </si>
  <si>
    <t>美優莉</t>
  </si>
  <si>
    <t>ユイナ</t>
  </si>
  <si>
    <t>唯衣奈</t>
  </si>
  <si>
    <t>オノ</t>
  </si>
  <si>
    <t>ミツキ</t>
  </si>
  <si>
    <t>小野</t>
  </si>
  <si>
    <t>美月</t>
  </si>
  <si>
    <r>
      <t>チーム紹介コメント</t>
    </r>
    <r>
      <rPr>
        <sz val="11"/>
        <color indexed="8"/>
        <rFont val="Calibri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</rPr>
      <t>)</t>
    </r>
  </si>
  <si>
    <t>コメント文字数</t>
  </si>
  <si>
    <t>頼れるエース高橋、サーブが持ち味石田（ま）、努力家石田（ゆ）、強気の古川、オールマイティ林、冷静でセッターもこなす小松、堅実なムードメーカー中野、流れの鍵を握る早川、安定の強打レシーブ黒木、いよいよ出番か小野。力を合わせて勝利をつかめ！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</si>
  <si>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</si>
  <si>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</si>
  <si>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</si>
  <si>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</si>
  <si>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監督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</si>
  <si>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</si>
  <si>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</rPr>
      <t>No.</t>
    </r>
  </si>
  <si>
    <r>
      <rPr>
        <sz val="11"/>
        <color indexed="8"/>
        <rFont val="ＭＳ Ｐゴシック"/>
        <charset val="128"/>
      </rPr>
      <t>コーチ</t>
    </r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</si>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</sst>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,##0_);[Red]\(#,##0\)"/>
    <numFmt numFmtId="181" formatCode="0_ &quot;冊&quot;"/>
  </numFmts>
  <fonts count="40">
    <font>
      <sz val="11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0"/>
      <color indexed="8"/>
      <name val="Calibri"/>
    </font>
    <font>
      <sz val="10"/>
      <color indexed="8"/>
      <name val="ＭＳ Ｐゴシック"/>
      <charset val="128"/>
    </font>
    <font>
      <sz val="11"/>
      <color indexed="8"/>
      <name val="Calibri"/>
    </font>
    <font>
      <sz val="9"/>
      <color indexed="8"/>
      <name val="ＭＳ Ｐゴシック"/>
      <charset val="128"/>
    </font>
    <font>
      <sz val="9"/>
      <color indexed="8"/>
      <name val="Calibri"/>
    </font>
    <font>
      <sz val="20"/>
      <color indexed="8"/>
      <name val="ＭＳ Ｐゴシック"/>
      <charset val="128"/>
    </font>
    <font>
      <sz val="20"/>
      <color indexed="8"/>
      <name val="Calibri"/>
    </font>
    <font>
      <sz val="8"/>
      <color indexed="8"/>
      <name val="ＭＳ Ｐゴシック"/>
      <charset val="128"/>
    </font>
    <font>
      <sz val="8"/>
      <color indexed="8"/>
      <name val="Calibri"/>
    </font>
    <font>
      <sz val="6"/>
      <color indexed="8"/>
      <name val="ＪＳＰ明朝"/>
      <charset val="128"/>
    </font>
    <font>
      <sz val="22"/>
      <color indexed="8"/>
      <name val="ＭＳ Ｐゴシック"/>
      <charset val="128"/>
    </font>
    <font>
      <sz val="22"/>
      <color indexed="8"/>
      <name val="Calibri"/>
    </font>
    <font>
      <sz val="11"/>
      <name val="ＭＳ Ｐゴシック"/>
      <charset val="128"/>
    </font>
    <font>
      <sz val="16"/>
      <color indexed="8"/>
      <name val="Calibri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24"/>
      <color indexed="8"/>
      <name val="ＭＳ Ｐゴシック"/>
      <charset val="128"/>
    </font>
    <font>
      <sz val="24"/>
      <color indexed="8"/>
      <name val="Calibri"/>
    </font>
    <font>
      <sz val="12"/>
      <color indexed="8"/>
      <name val="Calibri"/>
    </font>
    <font>
      <sz val="16"/>
      <color indexed="8"/>
      <name val="ＭＳ Ｐゴシック"/>
      <charset val="128"/>
    </font>
    <font>
      <sz val="14"/>
      <color indexed="8"/>
      <name val="Century"/>
    </font>
    <font>
      <sz val="12"/>
      <color indexed="8"/>
      <name val="Century"/>
    </font>
    <font>
      <sz val="10"/>
      <color indexed="8"/>
      <name val="ＪＳＰ明朝"/>
      <charset val="128"/>
    </font>
    <font>
      <sz val="11"/>
      <color indexed="8"/>
      <name val="Century"/>
    </font>
    <font>
      <sz val="10"/>
      <color indexed="8"/>
      <name val="Century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16"/>
      <color indexed="8"/>
      <name val="ＭＳ ゴシック"/>
      <charset val="128"/>
    </font>
    <font>
      <sz val="11"/>
      <color indexed="8"/>
      <name val="ＭＳ ゴシック"/>
      <charset val="128"/>
    </font>
    <font>
      <sz val="11"/>
      <color indexed="8"/>
      <name val="ＭＳ Ｐゴシック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458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16" fillId="0" borderId="1" xfId="0" applyNumberFormat="1" applyFont="1" applyFill="1" applyBorder="1" applyAlignment="1" applyProtection="1">
      <alignment vertical="center"/>
    </xf>
    <xf numFmtId="0" fontId="16" fillId="0" borderId="2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Alignment="1" applyProtection="1">
      <alignment vertical="center"/>
    </xf>
    <xf numFmtId="0" fontId="19" fillId="0" borderId="3" xfId="0" applyNumberFormat="1" applyFont="1" applyFill="1" applyBorder="1" applyAlignment="1" applyProtection="1">
      <alignment vertical="center"/>
    </xf>
    <xf numFmtId="0" fontId="19" fillId="0" borderId="4" xfId="0" applyNumberFormat="1" applyFont="1" applyFill="1" applyBorder="1" applyAlignment="1" applyProtection="1">
      <alignment vertical="center"/>
    </xf>
    <xf numFmtId="0" fontId="17" fillId="0" borderId="1" xfId="0" applyNumberFormat="1" applyFont="1" applyFill="1" applyBorder="1" applyAlignment="1" applyProtection="1">
      <alignment vertical="center"/>
    </xf>
    <xf numFmtId="180" fontId="19" fillId="0" borderId="1" xfId="0" applyNumberFormat="1" applyFont="1" applyFill="1" applyBorder="1" applyAlignment="1" applyProtection="1">
      <alignment vertical="center"/>
    </xf>
    <xf numFmtId="0" fontId="19" fillId="0" borderId="4" xfId="0" applyNumberFormat="1" applyFont="1" applyFill="1" applyBorder="1" applyAlignment="1" applyProtection="1">
      <alignment horizontal="left" vertical="center"/>
    </xf>
    <xf numFmtId="0" fontId="19" fillId="0" borderId="5" xfId="0" applyNumberFormat="1" applyFont="1" applyFill="1" applyBorder="1" applyAlignment="1" applyProtection="1">
      <alignment horizontal="left" vertical="center"/>
    </xf>
    <xf numFmtId="0" fontId="19" fillId="0" borderId="6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center" shrinkToFit="1"/>
    </xf>
    <xf numFmtId="0" fontId="15" fillId="3" borderId="7" xfId="1" applyNumberFormat="1" applyFont="1" applyFill="1" applyBorder="1" applyAlignment="1" applyProtection="1">
      <alignment vertical="center" shrinkToFit="1"/>
    </xf>
    <xf numFmtId="0" fontId="15" fillId="3" borderId="8" xfId="1" applyNumberFormat="1" applyFont="1" applyFill="1" applyBorder="1" applyAlignment="1" applyProtection="1">
      <alignment vertical="center" shrinkToFit="1"/>
    </xf>
    <xf numFmtId="0" fontId="15" fillId="3" borderId="9" xfId="1" applyNumberFormat="1" applyFont="1" applyFill="1" applyBorder="1" applyAlignment="1" applyProtection="1">
      <alignment vertical="center" shrinkToFit="1"/>
    </xf>
    <xf numFmtId="2" fontId="15" fillId="0" borderId="0" xfId="1" applyNumberFormat="1" applyFont="1" applyFill="1" applyBorder="1" applyAlignment="1" applyProtection="1">
      <alignment vertical="center" shrinkToFit="1"/>
    </xf>
    <xf numFmtId="2" fontId="15" fillId="0" borderId="10" xfId="1" applyNumberFormat="1" applyFont="1" applyFill="1" applyBorder="1" applyAlignment="1" applyProtection="1">
      <alignment vertical="center" shrinkToFit="1"/>
    </xf>
    <xf numFmtId="0" fontId="15" fillId="0" borderId="11" xfId="1" applyNumberFormat="1" applyFont="1" applyFill="1" applyBorder="1" applyAlignment="1" applyProtection="1">
      <alignment vertical="center" shrinkToFit="1"/>
    </xf>
    <xf numFmtId="14" fontId="15" fillId="0" borderId="12" xfId="1" applyNumberFormat="1" applyFont="1" applyFill="1" applyBorder="1" applyAlignment="1" applyProtection="1">
      <alignment vertical="center" shrinkToFit="1"/>
    </xf>
    <xf numFmtId="14" fontId="15" fillId="0" borderId="0" xfId="1" applyNumberFormat="1" applyFont="1" applyFill="1" applyBorder="1" applyAlignment="1" applyProtection="1">
      <alignment vertical="center" shrinkToFit="1"/>
    </xf>
    <xf numFmtId="0" fontId="15" fillId="0" borderId="13" xfId="1" applyNumberFormat="1" applyFont="1" applyFill="1" applyBorder="1" applyAlignment="1" applyProtection="1">
      <alignment vertical="center" shrinkToFit="1"/>
    </xf>
    <xf numFmtId="0" fontId="15" fillId="0" borderId="14" xfId="1" applyNumberFormat="1" applyFont="1" applyFill="1" applyBorder="1" applyAlignment="1" applyProtection="1">
      <alignment vertical="center" shrinkToFit="1"/>
    </xf>
    <xf numFmtId="0" fontId="15" fillId="0" borderId="15" xfId="1" applyNumberFormat="1" applyFont="1" applyFill="1" applyBorder="1" applyAlignment="1" applyProtection="1">
      <alignment vertical="center" shrinkToFit="1"/>
    </xf>
    <xf numFmtId="0" fontId="15" fillId="0" borderId="10" xfId="1" applyNumberFormat="1" applyFont="1" applyFill="1" applyBorder="1" applyAlignment="1" applyProtection="1">
      <alignment vertical="center" shrinkToFit="1"/>
    </xf>
    <xf numFmtId="0" fontId="15" fillId="0" borderId="12" xfId="1" applyNumberFormat="1" applyFont="1" applyFill="1" applyBorder="1" applyAlignment="1" applyProtection="1">
      <alignment vertical="center" shrinkToFit="1"/>
    </xf>
    <xf numFmtId="0" fontId="15" fillId="0" borderId="16" xfId="1" applyNumberFormat="1" applyFont="1" applyFill="1" applyBorder="1" applyAlignment="1" applyProtection="1">
      <alignment vertical="center" shrinkToFit="1"/>
    </xf>
    <xf numFmtId="0" fontId="15" fillId="0" borderId="17" xfId="1" applyNumberFormat="1" applyFont="1" applyFill="1" applyBorder="1" applyAlignment="1" applyProtection="1">
      <alignment vertical="center" shrinkToFit="1"/>
    </xf>
    <xf numFmtId="0" fontId="15" fillId="0" borderId="18" xfId="1" applyNumberFormat="1" applyFont="1" applyFill="1" applyBorder="1" applyAlignment="1" applyProtection="1">
      <alignment vertical="center" shrinkToFit="1"/>
    </xf>
    <xf numFmtId="0" fontId="15" fillId="3" borderId="19" xfId="1" applyNumberFormat="1" applyFont="1" applyFill="1" applyBorder="1" applyAlignment="1" applyProtection="1">
      <alignment vertical="center" shrinkToFit="1"/>
    </xf>
    <xf numFmtId="0" fontId="15" fillId="3" borderId="20" xfId="1" applyNumberFormat="1" applyFont="1" applyFill="1" applyBorder="1" applyAlignment="1" applyProtection="1">
      <alignment vertical="center" shrinkToFi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6" fillId="0" borderId="1" xfId="0" applyNumberFormat="1" applyFont="1" applyFill="1" applyBorder="1" applyAlignment="1" applyProtection="1">
      <alignment vertical="center"/>
      <protection locked="0"/>
    </xf>
    <xf numFmtId="0" fontId="16" fillId="0" borderId="2" xfId="0" applyNumberFormat="1" applyFont="1" applyFill="1" applyBorder="1" applyAlignment="1" applyProtection="1">
      <alignment vertical="center"/>
      <protection locked="0"/>
    </xf>
    <xf numFmtId="0" fontId="16" fillId="0" borderId="21" xfId="0" applyNumberFormat="1" applyFont="1" applyFill="1" applyBorder="1" applyAlignment="1" applyProtection="1">
      <alignment vertical="center"/>
      <protection locked="0"/>
    </xf>
    <xf numFmtId="0" fontId="16" fillId="0" borderId="22" xfId="0" applyNumberFormat="1" applyFont="1" applyFill="1" applyBorder="1" applyAlignment="1" applyProtection="1">
      <alignment vertical="center"/>
      <protection locked="0"/>
    </xf>
    <xf numFmtId="0" fontId="0" fillId="4" borderId="17" xfId="0" applyNumberFormat="1" applyFont="1" applyFill="1" applyBorder="1" applyAlignment="1" applyProtection="1">
      <alignment vertical="center"/>
    </xf>
    <xf numFmtId="0" fontId="0" fillId="4" borderId="0" xfId="0" applyNumberFormat="1" applyFont="1" applyFill="1" applyBorder="1" applyAlignment="1" applyProtection="1">
      <alignment vertical="center"/>
    </xf>
    <xf numFmtId="0" fontId="5" fillId="4" borderId="23" xfId="0" applyNumberFormat="1" applyFont="1" applyFill="1" applyBorder="1" applyAlignment="1" applyProtection="1">
      <alignment vertical="center"/>
    </xf>
    <xf numFmtId="0" fontId="0" fillId="4" borderId="24" xfId="0" applyNumberFormat="1" applyFont="1" applyFill="1" applyBorder="1" applyAlignment="1" applyProtection="1">
      <alignment vertical="center"/>
    </xf>
    <xf numFmtId="0" fontId="0" fillId="4" borderId="21" xfId="0" applyNumberFormat="1" applyFont="1" applyFill="1" applyBorder="1" applyAlignment="1" applyProtection="1">
      <alignment vertical="center"/>
    </xf>
    <xf numFmtId="0" fontId="5" fillId="4" borderId="25" xfId="0" applyNumberFormat="1" applyFont="1" applyFill="1" applyBorder="1" applyAlignment="1" applyProtection="1">
      <alignment vertical="center"/>
    </xf>
    <xf numFmtId="0" fontId="19" fillId="0" borderId="21" xfId="0" applyNumberFormat="1" applyFont="1" applyFill="1" applyBorder="1" applyAlignment="1" applyProtection="1">
      <alignment horizontal="left" vertical="center"/>
    </xf>
    <xf numFmtId="0" fontId="15" fillId="3" borderId="26" xfId="1" applyNumberFormat="1" applyFont="1" applyFill="1" applyBorder="1" applyAlignment="1" applyProtection="1">
      <alignment vertical="center" shrinkToFit="1"/>
    </xf>
    <xf numFmtId="0" fontId="15" fillId="5" borderId="14" xfId="1" applyNumberFormat="1" applyFont="1" applyFill="1" applyBorder="1" applyAlignment="1" applyProtection="1">
      <alignment vertical="center" shrinkToFit="1"/>
    </xf>
    <xf numFmtId="0" fontId="15" fillId="5" borderId="13" xfId="1" applyNumberFormat="1" applyFont="1" applyFill="1" applyBorder="1" applyAlignment="1" applyProtection="1">
      <alignment vertical="center" shrinkToFit="1"/>
    </xf>
    <xf numFmtId="0" fontId="19" fillId="4" borderId="4" xfId="0" applyNumberFormat="1" applyFont="1" applyFill="1" applyBorder="1" applyAlignment="1" applyProtection="1">
      <alignment vertical="center"/>
    </xf>
    <xf numFmtId="0" fontId="17" fillId="4" borderId="1" xfId="0" applyNumberFormat="1" applyFont="1" applyFill="1" applyBorder="1" applyAlignment="1" applyProtection="1">
      <alignment vertical="center"/>
    </xf>
    <xf numFmtId="180" fontId="19" fillId="4" borderId="1" xfId="0" applyNumberFormat="1" applyFont="1" applyFill="1" applyBorder="1" applyAlignment="1" applyProtection="1">
      <alignment vertical="center"/>
    </xf>
    <xf numFmtId="0" fontId="5" fillId="4" borderId="9" xfId="0" applyNumberFormat="1" applyFont="1" applyFill="1" applyBorder="1" applyAlignment="1" applyProtection="1">
      <alignment vertical="center"/>
    </xf>
    <xf numFmtId="0" fontId="5" fillId="4" borderId="15" xfId="0" applyNumberFormat="1" applyFont="1" applyFill="1" applyBorder="1" applyAlignment="1" applyProtection="1">
      <alignment vertical="center"/>
    </xf>
    <xf numFmtId="0" fontId="0" fillId="3" borderId="47" xfId="0" applyNumberFormat="1" applyFont="1" applyFill="1" applyBorder="1" applyAlignment="1" applyProtection="1">
      <alignment vertical="center"/>
    </xf>
    <xf numFmtId="0" fontId="19" fillId="0" borderId="2" xfId="0" applyNumberFormat="1" applyFont="1" applyFill="1" applyBorder="1" applyAlignment="1" applyProtection="1">
      <alignment horizontal="left" vertical="center"/>
    </xf>
    <xf numFmtId="0" fontId="19" fillId="4" borderId="4" xfId="0" applyNumberFormat="1" applyFont="1" applyFill="1" applyBorder="1" applyAlignment="1" applyProtection="1">
      <alignment horizontal="left" vertical="center"/>
    </xf>
    <xf numFmtId="0" fontId="19" fillId="4" borderId="2" xfId="0" applyNumberFormat="1" applyFont="1" applyFill="1" applyBorder="1" applyAlignment="1" applyProtection="1">
      <alignment horizontal="left" vertical="center"/>
    </xf>
    <xf numFmtId="0" fontId="19" fillId="4" borderId="6" xfId="0" applyNumberFormat="1" applyFont="1" applyFill="1" applyBorder="1" applyAlignment="1" applyProtection="1">
      <alignment horizontal="left" vertical="center"/>
    </xf>
    <xf numFmtId="0" fontId="0" fillId="4" borderId="4" xfId="0" applyNumberFormat="1" applyFont="1" applyFill="1" applyBorder="1" applyAlignment="1" applyProtection="1">
      <alignment vertical="center"/>
    </xf>
    <xf numFmtId="0" fontId="0" fillId="4" borderId="1" xfId="0" applyNumberFormat="1" applyFont="1" applyFill="1" applyBorder="1" applyAlignment="1" applyProtection="1">
      <alignment vertical="center"/>
    </xf>
    <xf numFmtId="0" fontId="5" fillId="4" borderId="5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25" fillId="0" borderId="0" xfId="0" applyNumberFormat="1" applyFont="1" applyFill="1" applyBorder="1" applyAlignment="1" applyProtection="1">
      <alignment horizontal="left" vertical="center"/>
    </xf>
    <xf numFmtId="0" fontId="5" fillId="3" borderId="87" xfId="0" applyNumberFormat="1" applyFont="1" applyFill="1" applyBorder="1" applyAlignment="1" applyProtection="1">
      <alignment horizontal="center" vertical="center" wrapText="1"/>
    </xf>
    <xf numFmtId="0" fontId="5" fillId="3" borderId="67" xfId="0" applyNumberFormat="1" applyFont="1" applyFill="1" applyBorder="1" applyAlignment="1" applyProtection="1">
      <alignment horizontal="center" vertical="center" wrapText="1"/>
    </xf>
    <xf numFmtId="0" fontId="36" fillId="0" borderId="82" xfId="0" applyNumberFormat="1" applyFont="1" applyFill="1" applyBorder="1" applyAlignment="1" applyProtection="1">
      <alignment horizontal="center" vertical="center"/>
      <protection locked="0"/>
    </xf>
    <xf numFmtId="0" fontId="16" fillId="0" borderId="68" xfId="0" applyNumberFormat="1" applyFont="1" applyFill="1" applyBorder="1" applyAlignment="1" applyProtection="1">
      <alignment horizontal="center" vertical="center"/>
      <protection locked="0"/>
    </xf>
    <xf numFmtId="0" fontId="3" fillId="0" borderId="67" xfId="0" applyNumberFormat="1" applyFont="1" applyFill="1" applyBorder="1" applyAlignment="1" applyProtection="1">
      <alignment horizontal="center" vertical="center"/>
      <protection locked="0"/>
    </xf>
    <xf numFmtId="0" fontId="4" fillId="3" borderId="64" xfId="0" applyNumberFormat="1" applyFont="1" applyFill="1" applyBorder="1" applyAlignment="1" applyProtection="1">
      <alignment horizontal="center" vertical="center"/>
    </xf>
    <xf numFmtId="0" fontId="3" fillId="3" borderId="28" xfId="0" applyNumberFormat="1" applyFont="1" applyFill="1" applyBorder="1" applyAlignment="1" applyProtection="1">
      <alignment horizontal="center" vertical="center"/>
    </xf>
    <xf numFmtId="0" fontId="5" fillId="3" borderId="28" xfId="0" applyNumberFormat="1" applyFont="1" applyFill="1" applyBorder="1" applyAlignment="1" applyProtection="1">
      <alignment horizontal="center" vertical="center"/>
    </xf>
    <xf numFmtId="0" fontId="5" fillId="3" borderId="81" xfId="0" applyNumberFormat="1" applyFont="1" applyFill="1" applyBorder="1" applyAlignment="1" applyProtection="1">
      <alignment horizontal="center" vertical="center"/>
    </xf>
    <xf numFmtId="0" fontId="0" fillId="3" borderId="64" xfId="0" applyNumberFormat="1" applyFont="1" applyFill="1" applyBorder="1" applyAlignment="1" applyProtection="1">
      <alignment horizontal="center" vertical="center"/>
    </xf>
    <xf numFmtId="0" fontId="0" fillId="3" borderId="28" xfId="0" applyNumberFormat="1" applyFont="1" applyFill="1" applyBorder="1" applyAlignment="1" applyProtection="1">
      <alignment horizontal="center" vertical="center"/>
    </xf>
    <xf numFmtId="0" fontId="0" fillId="3" borderId="8" xfId="0" applyNumberFormat="1" applyFont="1" applyFill="1" applyBorder="1" applyAlignment="1" applyProtection="1">
      <alignment horizontal="center" vertical="center"/>
    </xf>
    <xf numFmtId="0" fontId="0" fillId="3" borderId="55" xfId="0" applyNumberFormat="1" applyFont="1" applyFill="1" applyBorder="1" applyAlignment="1" applyProtection="1">
      <alignment horizontal="center" vertical="center"/>
    </xf>
    <xf numFmtId="0" fontId="5" fillId="3" borderId="41" xfId="0" applyNumberFormat="1" applyFont="1" applyFill="1" applyBorder="1" applyAlignment="1" applyProtection="1">
      <alignment horizontal="center" vertical="center"/>
    </xf>
    <xf numFmtId="0" fontId="27" fillId="0" borderId="40" xfId="0" applyNumberFormat="1" applyFont="1" applyFill="1" applyBorder="1" applyAlignment="1" applyProtection="1">
      <alignment horizontal="center" vertical="center"/>
      <protection locked="0"/>
    </xf>
    <xf numFmtId="0" fontId="16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41" xfId="0" applyNumberFormat="1" applyFont="1" applyFill="1" applyBorder="1" applyAlignment="1" applyProtection="1">
      <alignment horizontal="center" vertical="center"/>
      <protection locked="0"/>
    </xf>
    <xf numFmtId="0" fontId="4" fillId="7" borderId="40" xfId="0" applyNumberFormat="1" applyFont="1" applyFill="1" applyBorder="1" applyAlignment="1" applyProtection="1">
      <alignment horizontal="center" vertical="center"/>
      <protection locked="0"/>
    </xf>
    <xf numFmtId="0" fontId="3" fillId="7" borderId="6" xfId="0" applyNumberFormat="1" applyFont="1" applyFill="1" applyBorder="1" applyAlignment="1" applyProtection="1">
      <alignment horizontal="center" vertical="center"/>
      <protection locked="0"/>
    </xf>
    <xf numFmtId="0" fontId="5" fillId="7" borderId="6" xfId="0" applyNumberFormat="1" applyFont="1" applyFill="1" applyBorder="1" applyAlignment="1" applyProtection="1">
      <alignment horizontal="center" vertical="center"/>
      <protection locked="0"/>
    </xf>
    <xf numFmtId="0" fontId="5" fillId="7" borderId="41" xfId="0" applyNumberFormat="1" applyFont="1" applyFill="1" applyBorder="1" applyAlignment="1" applyProtection="1">
      <alignment horizontal="center" vertical="center"/>
      <protection locked="0"/>
    </xf>
    <xf numFmtId="0" fontId="0" fillId="0" borderId="69" xfId="0" applyNumberFormat="1" applyFont="1" applyFill="1" applyBorder="1" applyAlignment="1" applyProtection="1">
      <alignment horizontal="center" vertical="center"/>
      <protection locked="0"/>
    </xf>
    <xf numFmtId="0" fontId="0" fillId="0" borderId="70" xfId="0" applyNumberFormat="1" applyFont="1" applyFill="1" applyBorder="1" applyAlignment="1" applyProtection="1">
      <alignment horizontal="center" vertical="center"/>
      <protection locked="0"/>
    </xf>
    <xf numFmtId="0" fontId="0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7" borderId="69" xfId="0" applyNumberFormat="1" applyFont="1" applyFill="1" applyBorder="1" applyAlignment="1" applyProtection="1">
      <alignment horizontal="center" vertical="center"/>
      <protection locked="0"/>
    </xf>
    <xf numFmtId="0" fontId="0" fillId="3" borderId="74" xfId="0" applyNumberFormat="1" applyFont="1" applyFill="1" applyBorder="1" applyAlignment="1" applyProtection="1">
      <alignment horizontal="center" vertical="center" shrinkToFit="1"/>
    </xf>
    <xf numFmtId="0" fontId="5" fillId="3" borderId="75" xfId="0" applyNumberFormat="1" applyFont="1" applyFill="1" applyBorder="1" applyAlignment="1" applyProtection="1">
      <alignment horizontal="center" vertical="center" shrinkToFit="1"/>
    </xf>
    <xf numFmtId="0" fontId="16" fillId="0" borderId="78" xfId="0" applyNumberFormat="1" applyFont="1" applyFill="1" applyBorder="1" applyAlignment="1" applyProtection="1">
      <alignment horizontal="center" vertical="center"/>
      <protection locked="0"/>
    </xf>
    <xf numFmtId="0" fontId="16" fillId="0" borderId="79" xfId="0" applyNumberFormat="1" applyFont="1" applyFill="1" applyBorder="1" applyAlignment="1" applyProtection="1">
      <alignment horizontal="center" vertical="center"/>
      <protection locked="0"/>
    </xf>
    <xf numFmtId="0" fontId="3" fillId="0" borderId="75" xfId="0" applyNumberFormat="1" applyFont="1" applyFill="1" applyBorder="1" applyAlignment="1" applyProtection="1">
      <alignment horizontal="center" vertical="center"/>
      <protection locked="0"/>
    </xf>
    <xf numFmtId="0" fontId="4" fillId="3" borderId="69" xfId="0" applyNumberFormat="1" applyFont="1" applyFill="1" applyBorder="1" applyAlignment="1" applyProtection="1">
      <alignment horizontal="center" vertical="center" shrinkToFit="1"/>
    </xf>
    <xf numFmtId="0" fontId="3" fillId="3" borderId="70" xfId="0" applyNumberFormat="1" applyFont="1" applyFill="1" applyBorder="1" applyAlignment="1" applyProtection="1">
      <alignment horizontal="center" vertical="center" shrinkToFit="1"/>
    </xf>
    <xf numFmtId="0" fontId="5" fillId="3" borderId="70" xfId="0" applyNumberFormat="1" applyFont="1" applyFill="1" applyBorder="1" applyAlignment="1" applyProtection="1">
      <alignment horizontal="center" vertical="center" shrinkToFit="1"/>
    </xf>
    <xf numFmtId="0" fontId="5" fillId="3" borderId="80" xfId="0" applyNumberFormat="1" applyFont="1" applyFill="1" applyBorder="1" applyAlignment="1" applyProtection="1">
      <alignment horizontal="center" vertical="center" shrinkToFit="1"/>
    </xf>
    <xf numFmtId="0" fontId="0" fillId="3" borderId="14" xfId="0" applyNumberFormat="1" applyFont="1" applyFill="1" applyBorder="1" applyAlignment="1" applyProtection="1">
      <alignment horizontal="center" vertical="center"/>
    </xf>
    <xf numFmtId="0" fontId="0" fillId="3" borderId="69" xfId="0" applyNumberFormat="1" applyFont="1" applyFill="1" applyBorder="1" applyAlignment="1" applyProtection="1">
      <alignment horizontal="center" vertical="center"/>
    </xf>
    <xf numFmtId="0" fontId="0" fillId="3" borderId="76" xfId="0" applyNumberFormat="1" applyFont="1" applyFill="1" applyBorder="1" applyAlignment="1" applyProtection="1">
      <alignment horizontal="center" vertical="center" shrinkToFit="1"/>
    </xf>
    <xf numFmtId="0" fontId="5" fillId="3" borderId="77" xfId="0" applyNumberFormat="1" applyFont="1" applyFill="1" applyBorder="1" applyAlignment="1" applyProtection="1">
      <alignment horizontal="center" vertical="center" shrinkToFit="1"/>
    </xf>
    <xf numFmtId="0" fontId="16" fillId="5" borderId="40" xfId="0" applyNumberFormat="1" applyFont="1" applyFill="1" applyBorder="1" applyAlignment="1" applyProtection="1">
      <alignment horizontal="center" vertical="center"/>
      <protection locked="0"/>
    </xf>
    <xf numFmtId="0" fontId="16" fillId="5" borderId="6" xfId="0" applyNumberFormat="1" applyFont="1" applyFill="1" applyBorder="1" applyAlignment="1" applyProtection="1">
      <alignment horizontal="center" vertical="center"/>
      <protection locked="0"/>
    </xf>
    <xf numFmtId="0" fontId="3" fillId="5" borderId="4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10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2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71" xfId="0" applyNumberFormat="1" applyFont="1" applyFill="1" applyBorder="1" applyAlignment="1" applyProtection="1">
      <alignment horizontal="center" vertical="center" wrapText="1" shrinkToFit="1"/>
    </xf>
    <xf numFmtId="0" fontId="11" fillId="0" borderId="72" xfId="0" applyNumberFormat="1" applyFont="1" applyFill="1" applyBorder="1" applyAlignment="1" applyProtection="1">
      <alignment horizontal="center" vertical="center" shrinkToFit="1"/>
    </xf>
    <xf numFmtId="0" fontId="10" fillId="0" borderId="72" xfId="0" applyNumberFormat="1" applyFont="1" applyFill="1" applyBorder="1" applyAlignment="1" applyProtection="1">
      <alignment horizontal="center" vertical="center" wrapText="1" shrinkToFit="1"/>
    </xf>
    <xf numFmtId="0" fontId="11" fillId="0" borderId="73" xfId="0" applyNumberFormat="1" applyFont="1" applyFill="1" applyBorder="1" applyAlignment="1" applyProtection="1">
      <alignment horizontal="center" vertical="center" shrinkToFit="1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3" fillId="3" borderId="14" xfId="0" applyNumberFormat="1" applyFont="1" applyFill="1" applyBorder="1" applyAlignment="1" applyProtection="1">
      <alignment horizontal="center" vertical="center"/>
    </xf>
    <xf numFmtId="0" fontId="4" fillId="3" borderId="14" xfId="0" applyNumberFormat="1" applyFont="1" applyFill="1" applyBorder="1" applyAlignment="1" applyProtection="1">
      <alignment horizontal="center" vertical="center"/>
    </xf>
    <xf numFmtId="0" fontId="5" fillId="3" borderId="14" xfId="0" applyNumberFormat="1" applyFont="1" applyFill="1" applyBorder="1" applyAlignment="1" applyProtection="1">
      <alignment horizontal="center" vertical="center"/>
    </xf>
    <xf numFmtId="0" fontId="0" fillId="3" borderId="70" xfId="0" applyNumberFormat="1" applyFont="1" applyFill="1" applyBorder="1" applyAlignment="1" applyProtection="1">
      <alignment horizontal="center" vertical="center"/>
    </xf>
    <xf numFmtId="0" fontId="0" fillId="3" borderId="32" xfId="0" applyNumberFormat="1" applyFont="1" applyFill="1" applyBorder="1" applyAlignment="1" applyProtection="1">
      <alignment horizontal="center" vertical="center"/>
    </xf>
    <xf numFmtId="0" fontId="37" fillId="0" borderId="34" xfId="0" applyNumberFormat="1" applyFont="1" applyFill="1" applyBorder="1" applyAlignment="1" applyProtection="1">
      <alignment horizontal="center" vertical="center"/>
      <protection locked="0"/>
    </xf>
    <xf numFmtId="0" fontId="5" fillId="0" borderId="35" xfId="0" applyNumberFormat="1" applyFont="1" applyFill="1" applyBorder="1" applyAlignment="1" applyProtection="1">
      <alignment horizontal="center" vertical="center"/>
      <protection locked="0"/>
    </xf>
    <xf numFmtId="0" fontId="37" fillId="0" borderId="35" xfId="0" applyNumberFormat="1" applyFont="1" applyFill="1" applyBorder="1" applyAlignment="1" applyProtection="1">
      <alignment horizontal="center" vertical="center"/>
      <protection locked="0"/>
    </xf>
    <xf numFmtId="0" fontId="5" fillId="0" borderId="36" xfId="0" applyNumberFormat="1" applyFont="1" applyFill="1" applyBorder="1" applyAlignment="1" applyProtection="1">
      <alignment horizontal="center" vertical="center"/>
      <protection locked="0"/>
    </xf>
    <xf numFmtId="0" fontId="19" fillId="0" borderId="4" xfId="0" applyNumberFormat="1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/>
    </xf>
    <xf numFmtId="49" fontId="19" fillId="0" borderId="1" xfId="0" applyNumberFormat="1" applyFont="1" applyFill="1" applyBorder="1" applyAlignment="1" applyProtection="1">
      <alignment horizontal="right" vertical="center"/>
      <protection locked="0"/>
    </xf>
    <xf numFmtId="49" fontId="19" fillId="0" borderId="1" xfId="0" applyNumberFormat="1" applyFont="1" applyFill="1" applyBorder="1" applyAlignment="1" applyProtection="1">
      <alignment horizontal="left" vertical="center"/>
      <protection locked="0"/>
    </xf>
    <xf numFmtId="49" fontId="19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2" xfId="0" applyNumberFormat="1" applyFont="1" applyFill="1" applyBorder="1" applyAlignment="1" applyProtection="1">
      <alignment horizontal="center" vertical="center"/>
      <protection locked="0"/>
    </xf>
    <xf numFmtId="0" fontId="5" fillId="0" borderId="43" xfId="0" applyNumberFormat="1" applyFont="1" applyFill="1" applyBorder="1" applyAlignment="1" applyProtection="1">
      <alignment horizontal="center" vertical="center"/>
      <protection locked="0"/>
    </xf>
    <xf numFmtId="0" fontId="0" fillId="0" borderId="43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/>
      <protection locked="0"/>
    </xf>
    <xf numFmtId="0" fontId="30" fillId="0" borderId="40" xfId="0" applyNumberFormat="1" applyFont="1" applyFill="1" applyBorder="1" applyAlignment="1" applyProtection="1">
      <alignment horizontal="center" vertical="center"/>
      <protection locked="0"/>
    </xf>
    <xf numFmtId="0" fontId="30" fillId="0" borderId="6" xfId="0" applyNumberFormat="1" applyFont="1" applyFill="1" applyBorder="1" applyAlignment="1" applyProtection="1">
      <alignment horizontal="center" vertical="center"/>
      <protection locked="0"/>
    </xf>
    <xf numFmtId="49" fontId="19" fillId="0" borderId="40" xfId="0" applyNumberFormat="1" applyFont="1" applyFill="1" applyBorder="1" applyAlignment="1" applyProtection="1">
      <alignment horizontal="center" vertical="center"/>
      <protection locked="0"/>
    </xf>
    <xf numFmtId="49" fontId="19" fillId="0" borderId="6" xfId="0" applyNumberFormat="1" applyFont="1" applyFill="1" applyBorder="1" applyAlignment="1" applyProtection="1">
      <alignment horizontal="center" vertical="center"/>
      <protection locked="0"/>
    </xf>
    <xf numFmtId="49" fontId="19" fillId="0" borderId="41" xfId="0" applyNumberFormat="1" applyFont="1" applyFill="1" applyBorder="1" applyAlignment="1" applyProtection="1">
      <alignment horizontal="center" vertical="center"/>
      <protection locked="0"/>
    </xf>
    <xf numFmtId="49" fontId="19" fillId="0" borderId="2" xfId="0" applyNumberFormat="1" applyFont="1" applyFill="1" applyBorder="1" applyAlignment="1" applyProtection="1">
      <alignment horizontal="left" vertical="center"/>
      <protection locked="0"/>
    </xf>
    <xf numFmtId="0" fontId="30" fillId="0" borderId="41" xfId="0" applyNumberFormat="1" applyFont="1" applyFill="1" applyBorder="1" applyAlignment="1" applyProtection="1">
      <alignment horizontal="center" vertical="center"/>
      <protection locked="0"/>
    </xf>
    <xf numFmtId="0" fontId="19" fillId="4" borderId="1" xfId="0" applyNumberFormat="1" applyFont="1" applyFill="1" applyBorder="1" applyAlignment="1" applyProtection="1">
      <alignment horizontal="center" vertical="center"/>
    </xf>
    <xf numFmtId="0" fontId="19" fillId="4" borderId="2" xfId="0" applyNumberFormat="1" applyFont="1" applyFill="1" applyBorder="1" applyAlignment="1" applyProtection="1">
      <alignment horizontal="center" vertical="center"/>
    </xf>
    <xf numFmtId="49" fontId="19" fillId="4" borderId="1" xfId="0" applyNumberFormat="1" applyFont="1" applyFill="1" applyBorder="1" applyAlignment="1" applyProtection="1">
      <alignment horizontal="center" vertical="center"/>
      <protection locked="0"/>
    </xf>
    <xf numFmtId="0" fontId="30" fillId="4" borderId="17" xfId="0" applyNumberFormat="1" applyFont="1" applyFill="1" applyBorder="1" applyAlignment="1" applyProtection="1">
      <alignment horizontal="center" vertical="center"/>
    </xf>
    <xf numFmtId="0" fontId="30" fillId="4" borderId="0" xfId="0" applyNumberFormat="1" applyFont="1" applyFill="1" applyBorder="1" applyAlignment="1" applyProtection="1">
      <alignment horizontal="center" vertical="center"/>
    </xf>
    <xf numFmtId="0" fontId="30" fillId="4" borderId="59" xfId="0" applyNumberFormat="1" applyFont="1" applyFill="1" applyBorder="1" applyAlignment="1" applyProtection="1">
      <alignment horizontal="center" vertical="center"/>
    </xf>
    <xf numFmtId="49" fontId="19" fillId="4" borderId="40" xfId="0" applyNumberFormat="1" applyFont="1" applyFill="1" applyBorder="1" applyAlignment="1" applyProtection="1">
      <alignment horizontal="center" vertical="center"/>
      <protection locked="0"/>
    </xf>
    <xf numFmtId="49" fontId="19" fillId="4" borderId="6" xfId="0" applyNumberFormat="1" applyFont="1" applyFill="1" applyBorder="1" applyAlignment="1" applyProtection="1">
      <alignment horizontal="center" vertical="center"/>
      <protection locked="0"/>
    </xf>
    <xf numFmtId="49" fontId="19" fillId="4" borderId="41" xfId="0" applyNumberFormat="1" applyFont="1" applyFill="1" applyBorder="1" applyAlignment="1" applyProtection="1">
      <alignment horizontal="center" vertical="center"/>
      <protection locked="0"/>
    </xf>
    <xf numFmtId="0" fontId="0" fillId="3" borderId="51" xfId="0" applyNumberFormat="1" applyFont="1" applyFill="1" applyBorder="1" applyAlignment="1" applyProtection="1">
      <alignment horizontal="center" vertical="center"/>
    </xf>
    <xf numFmtId="0" fontId="5" fillId="3" borderId="52" xfId="0" applyNumberFormat="1" applyFont="1" applyFill="1" applyBorder="1" applyAlignment="1" applyProtection="1">
      <alignment horizontal="center" vertical="center"/>
    </xf>
    <xf numFmtId="0" fontId="0" fillId="3" borderId="52" xfId="0" applyNumberFormat="1" applyFont="1" applyFill="1" applyBorder="1" applyAlignment="1" applyProtection="1">
      <alignment horizontal="center" vertical="center"/>
    </xf>
    <xf numFmtId="0" fontId="5" fillId="3" borderId="53" xfId="0" applyNumberFormat="1" applyFont="1" applyFill="1" applyBorder="1" applyAlignment="1" applyProtection="1">
      <alignment horizontal="center" vertical="center"/>
    </xf>
    <xf numFmtId="0" fontId="0" fillId="3" borderId="42" xfId="0" applyNumberFormat="1" applyFont="1" applyFill="1" applyBorder="1" applyAlignment="1" applyProtection="1">
      <alignment horizontal="center" vertical="center"/>
    </xf>
    <xf numFmtId="0" fontId="5" fillId="3" borderId="43" xfId="0" applyNumberFormat="1" applyFont="1" applyFill="1" applyBorder="1" applyAlignment="1" applyProtection="1">
      <alignment horizontal="center" vertical="center"/>
    </xf>
    <xf numFmtId="0" fontId="0" fillId="3" borderId="43" xfId="0" applyNumberFormat="1" applyFont="1" applyFill="1" applyBorder="1" applyAlignment="1" applyProtection="1">
      <alignment horizontal="center" vertical="center"/>
    </xf>
    <xf numFmtId="0" fontId="5" fillId="3" borderId="44" xfId="0" applyNumberFormat="1" applyFont="1" applyFill="1" applyBorder="1" applyAlignment="1" applyProtection="1">
      <alignment horizontal="center" vertical="center"/>
    </xf>
    <xf numFmtId="0" fontId="0" fillId="3" borderId="27" xfId="0" applyNumberFormat="1" applyFont="1" applyFill="1" applyBorder="1" applyAlignment="1" applyProtection="1">
      <alignment horizontal="center" vertical="center"/>
    </xf>
    <xf numFmtId="0" fontId="0" fillId="3" borderId="29" xfId="0" applyNumberFormat="1" applyFont="1" applyFill="1" applyBorder="1" applyAlignment="1" applyProtection="1">
      <alignment horizontal="center" vertical="center"/>
    </xf>
    <xf numFmtId="0" fontId="0" fillId="0" borderId="34" xfId="0" applyNumberFormat="1" applyFont="1" applyFill="1" applyBorder="1" applyAlignment="1" applyProtection="1">
      <alignment horizontal="center" vertical="center"/>
      <protection locked="0"/>
    </xf>
    <xf numFmtId="0" fontId="37" fillId="0" borderId="43" xfId="0" applyNumberFormat="1" applyFont="1" applyFill="1" applyBorder="1" applyAlignment="1" applyProtection="1">
      <alignment horizontal="center" vertical="center"/>
      <protection locked="0"/>
    </xf>
    <xf numFmtId="0" fontId="0" fillId="0" borderId="85" xfId="0" applyNumberFormat="1" applyFont="1" applyFill="1" applyBorder="1" applyAlignment="1" applyProtection="1">
      <alignment horizontal="center" vertical="center"/>
      <protection locked="0"/>
    </xf>
    <xf numFmtId="0" fontId="5" fillId="0" borderId="84" xfId="0" applyNumberFormat="1" applyFont="1" applyFill="1" applyBorder="1" applyAlignment="1" applyProtection="1">
      <alignment horizontal="center" vertical="center"/>
      <protection locked="0"/>
    </xf>
    <xf numFmtId="0" fontId="0" fillId="0" borderId="84" xfId="0" applyNumberFormat="1" applyFont="1" applyFill="1" applyBorder="1" applyAlignment="1" applyProtection="1">
      <alignment horizontal="center" vertical="center"/>
      <protection locked="0"/>
    </xf>
    <xf numFmtId="0" fontId="5" fillId="0" borderId="83" xfId="0" applyNumberFormat="1" applyFont="1" applyFill="1" applyBorder="1" applyAlignment="1" applyProtection="1">
      <alignment horizontal="center" vertical="center"/>
      <protection locked="0"/>
    </xf>
    <xf numFmtId="0" fontId="37" fillId="0" borderId="86" xfId="0" applyNumberFormat="1" applyFont="1" applyFill="1" applyBorder="1" applyAlignment="1" applyProtection="1">
      <alignment horizontal="center" vertical="center"/>
      <protection locked="0"/>
    </xf>
    <xf numFmtId="0" fontId="5" fillId="0" borderId="86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 applyProtection="1">
      <alignment horizontal="center" vertical="center"/>
      <protection locked="0"/>
    </xf>
    <xf numFmtId="0" fontId="5" fillId="0" borderId="20" xfId="0" applyNumberFormat="1" applyFont="1" applyFill="1" applyBorder="1" applyAlignment="1" applyProtection="1">
      <alignment horizontal="center" vertical="center"/>
      <protection locked="0"/>
    </xf>
    <xf numFmtId="0" fontId="5" fillId="6" borderId="34" xfId="0" applyNumberFormat="1" applyFont="1" applyFill="1" applyBorder="1" applyAlignment="1" applyProtection="1">
      <alignment horizontal="center" vertical="center"/>
      <protection locked="0"/>
    </xf>
    <xf numFmtId="0" fontId="5" fillId="6" borderId="35" xfId="0" applyNumberFormat="1" applyFont="1" applyFill="1" applyBorder="1" applyAlignment="1" applyProtection="1">
      <alignment horizontal="center" vertical="center"/>
      <protection locked="0"/>
    </xf>
    <xf numFmtId="0" fontId="5" fillId="6" borderId="36" xfId="0" applyNumberFormat="1" applyFont="1" applyFill="1" applyBorder="1" applyAlignment="1" applyProtection="1">
      <alignment horizontal="center" vertical="center"/>
      <protection locked="0"/>
    </xf>
    <xf numFmtId="0" fontId="5" fillId="6" borderId="42" xfId="0" applyNumberFormat="1" applyFont="1" applyFill="1" applyBorder="1" applyAlignment="1" applyProtection="1">
      <alignment horizontal="center" vertical="center"/>
      <protection locked="0"/>
    </xf>
    <xf numFmtId="0" fontId="5" fillId="6" borderId="43" xfId="0" applyNumberFormat="1" applyFont="1" applyFill="1" applyBorder="1" applyAlignment="1" applyProtection="1">
      <alignment horizontal="center" vertical="center"/>
      <protection locked="0"/>
    </xf>
    <xf numFmtId="0" fontId="5" fillId="6" borderId="44" xfId="0" applyNumberFormat="1" applyFont="1" applyFill="1" applyBorder="1" applyAlignment="1" applyProtection="1">
      <alignment horizontal="center" vertical="center"/>
      <protection locked="0"/>
    </xf>
    <xf numFmtId="0" fontId="5" fillId="6" borderId="37" xfId="0" applyNumberFormat="1" applyFont="1" applyFill="1" applyBorder="1" applyAlignment="1" applyProtection="1">
      <alignment horizontal="center" vertical="center"/>
      <protection locked="0"/>
    </xf>
    <xf numFmtId="0" fontId="5" fillId="6" borderId="38" xfId="0" applyNumberFormat="1" applyFont="1" applyFill="1" applyBorder="1" applyAlignment="1" applyProtection="1">
      <alignment horizontal="center" vertical="center"/>
      <protection locked="0"/>
    </xf>
    <xf numFmtId="0" fontId="5" fillId="6" borderId="39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NumberFormat="1" applyFont="1" applyFill="1" applyBorder="1" applyAlignment="1" applyProtection="1">
      <alignment horizontal="center" vertical="center"/>
    </xf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/>
    </xf>
    <xf numFmtId="0" fontId="19" fillId="3" borderId="7" xfId="0" applyNumberFormat="1" applyFont="1" applyFill="1" applyBorder="1" applyAlignment="1" applyProtection="1">
      <alignment horizontal="center" vertical="center"/>
    </xf>
    <xf numFmtId="0" fontId="19" fillId="3" borderId="8" xfId="0" applyNumberFormat="1" applyFont="1" applyFill="1" applyBorder="1" applyAlignment="1" applyProtection="1">
      <alignment horizontal="center" vertical="center"/>
    </xf>
    <xf numFmtId="0" fontId="19" fillId="3" borderId="9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right" vertical="center"/>
    </xf>
    <xf numFmtId="49" fontId="0" fillId="0" borderId="48" xfId="0" applyNumberFormat="1" applyFont="1" applyFill="1" applyBorder="1" applyAlignment="1" applyProtection="1">
      <alignment horizontal="left" vertical="top" wrapText="1"/>
      <protection locked="0"/>
    </xf>
    <xf numFmtId="49" fontId="5" fillId="0" borderId="49" xfId="0" applyNumberFormat="1" applyFont="1" applyFill="1" applyBorder="1" applyAlignment="1" applyProtection="1">
      <alignment horizontal="left" vertical="top" wrapText="1"/>
      <protection locked="0"/>
    </xf>
    <xf numFmtId="49" fontId="5" fillId="0" borderId="50" xfId="0" applyNumberFormat="1" applyFont="1" applyFill="1" applyBorder="1" applyAlignment="1" applyProtection="1">
      <alignment horizontal="left" vertical="top" wrapText="1"/>
      <protection locked="0"/>
    </xf>
    <xf numFmtId="0" fontId="23" fillId="5" borderId="10" xfId="0" applyNumberFormat="1" applyFont="1" applyFill="1" applyBorder="1" applyAlignment="1" applyProtection="1">
      <alignment horizontal="center" vertical="center"/>
    </xf>
    <xf numFmtId="0" fontId="23" fillId="5" borderId="11" xfId="0" applyNumberFormat="1" applyFont="1" applyFill="1" applyBorder="1" applyAlignment="1" applyProtection="1">
      <alignment horizontal="center" vertical="center"/>
    </xf>
    <xf numFmtId="0" fontId="23" fillId="5" borderId="12" xfId="0" applyNumberFormat="1" applyFont="1" applyFill="1" applyBorder="1" applyAlignment="1" applyProtection="1">
      <alignment horizontal="center" vertical="center"/>
    </xf>
    <xf numFmtId="0" fontId="0" fillId="3" borderId="54" xfId="0" applyNumberFormat="1" applyFont="1" applyFill="1" applyBorder="1" applyAlignment="1" applyProtection="1">
      <alignment horizontal="center" vertical="center" wrapText="1"/>
    </xf>
    <xf numFmtId="0" fontId="5" fillId="3" borderId="19" xfId="0" applyNumberFormat="1" applyFont="1" applyFill="1" applyBorder="1" applyAlignment="1" applyProtection="1">
      <alignment horizontal="center" vertical="center" wrapText="1"/>
    </xf>
    <xf numFmtId="0" fontId="5" fillId="3" borderId="45" xfId="0" applyNumberFormat="1" applyFont="1" applyFill="1" applyBorder="1" applyAlignment="1" applyProtection="1">
      <alignment horizontal="center" vertical="center"/>
    </xf>
    <xf numFmtId="0" fontId="5" fillId="3" borderId="19" xfId="0" applyNumberFormat="1" applyFont="1" applyFill="1" applyBorder="1" applyAlignment="1" applyProtection="1">
      <alignment horizontal="center" vertical="center"/>
    </xf>
    <xf numFmtId="0" fontId="5" fillId="3" borderId="46" xfId="0" applyNumberFormat="1" applyFont="1" applyFill="1" applyBorder="1" applyAlignment="1" applyProtection="1">
      <alignment horizontal="center" vertical="center"/>
    </xf>
    <xf numFmtId="0" fontId="5" fillId="3" borderId="7" xfId="0" applyNumberFormat="1" applyFont="1" applyFill="1" applyBorder="1" applyAlignment="1" applyProtection="1">
      <alignment horizontal="center" vertical="center"/>
    </xf>
    <xf numFmtId="0" fontId="5" fillId="3" borderId="13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0" fontId="5" fillId="3" borderId="20" xfId="0" applyNumberFormat="1" applyFont="1" applyFill="1" applyBorder="1" applyAlignment="1" applyProtection="1">
      <alignment horizontal="center" vertical="center"/>
    </xf>
    <xf numFmtId="0" fontId="5" fillId="0" borderId="32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0" xfId="0" applyNumberFormat="1" applyFont="1" applyFill="1" applyBorder="1" applyAlignment="1" applyProtection="1">
      <alignment horizontal="center" vertical="center"/>
      <protection locked="0"/>
    </xf>
    <xf numFmtId="0" fontId="5" fillId="0" borderId="33" xfId="0" applyNumberFormat="1" applyFont="1" applyFill="1" applyBorder="1" applyAlignment="1" applyProtection="1">
      <alignment horizontal="center" vertical="center"/>
      <protection locked="0"/>
    </xf>
    <xf numFmtId="0" fontId="5" fillId="6" borderId="32" xfId="0" applyNumberFormat="1" applyFont="1" applyFill="1" applyBorder="1" applyAlignment="1" applyProtection="1">
      <alignment horizontal="center" vertical="center"/>
      <protection locked="0"/>
    </xf>
    <xf numFmtId="0" fontId="5" fillId="6" borderId="20" xfId="0" applyNumberFormat="1" applyFont="1" applyFill="1" applyBorder="1" applyAlignment="1" applyProtection="1">
      <alignment horizontal="center" vertical="center"/>
      <protection locked="0"/>
    </xf>
    <xf numFmtId="0" fontId="5" fillId="6" borderId="33" xfId="0" applyNumberFormat="1" applyFont="1" applyFill="1" applyBorder="1" applyAlignment="1" applyProtection="1">
      <alignment horizontal="center" vertical="center"/>
      <protection locked="0"/>
    </xf>
    <xf numFmtId="0" fontId="5" fillId="0" borderId="66" xfId="0" applyNumberFormat="1" applyFont="1" applyFill="1" applyBorder="1" applyAlignment="1" applyProtection="1">
      <alignment horizontal="center" vertical="center"/>
      <protection locked="0"/>
    </xf>
    <xf numFmtId="0" fontId="5" fillId="0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5" xfId="0" applyNumberFormat="1" applyFont="1" applyFill="1" applyBorder="1" applyAlignment="1" applyProtection="1">
      <alignment horizontal="center" vertical="center"/>
    </xf>
    <xf numFmtId="0" fontId="16" fillId="0" borderId="4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24" xfId="0" applyNumberFormat="1" applyFont="1" applyFill="1" applyBorder="1" applyAlignment="1" applyProtection="1">
      <alignment horizontal="center" vertical="center"/>
      <protection locked="0"/>
    </xf>
    <xf numFmtId="0" fontId="16" fillId="0" borderId="21" xfId="0" applyNumberFormat="1" applyFont="1" applyFill="1" applyBorder="1" applyAlignment="1" applyProtection="1">
      <alignment horizontal="center" vertical="center"/>
      <protection locked="0"/>
    </xf>
    <xf numFmtId="181" fontId="5" fillId="0" borderId="30" xfId="0" applyNumberFormat="1" applyFont="1" applyFill="1" applyBorder="1" applyAlignment="1" applyProtection="1">
      <alignment horizontal="center" vertical="center"/>
      <protection locked="0"/>
    </xf>
    <xf numFmtId="181" fontId="5" fillId="0" borderId="1" xfId="0" applyNumberFormat="1" applyFont="1" applyFill="1" applyBorder="1" applyAlignment="1" applyProtection="1">
      <alignment horizontal="center" vertical="center"/>
      <protection locked="0"/>
    </xf>
    <xf numFmtId="181" fontId="5" fillId="0" borderId="5" xfId="0" applyNumberFormat="1" applyFont="1" applyFill="1" applyBorder="1" applyAlignment="1" applyProtection="1">
      <alignment horizontal="center" vertical="center"/>
      <protection locked="0"/>
    </xf>
    <xf numFmtId="181" fontId="5" fillId="0" borderId="31" xfId="0" applyNumberFormat="1" applyFont="1" applyFill="1" applyBorder="1" applyAlignment="1" applyProtection="1">
      <alignment horizontal="center" vertical="center"/>
      <protection locked="0"/>
    </xf>
    <xf numFmtId="181" fontId="5" fillId="0" borderId="21" xfId="0" applyNumberFormat="1" applyFont="1" applyFill="1" applyBorder="1" applyAlignment="1" applyProtection="1">
      <alignment horizontal="center" vertical="center"/>
      <protection locked="0"/>
    </xf>
    <xf numFmtId="181" fontId="5" fillId="0" borderId="25" xfId="0" applyNumberFormat="1" applyFont="1" applyFill="1" applyBorder="1" applyAlignment="1" applyProtection="1">
      <alignment horizontal="center" vertical="center"/>
      <protection locked="0"/>
    </xf>
    <xf numFmtId="0" fontId="5" fillId="3" borderId="11" xfId="0" applyNumberFormat="1" applyFont="1" applyFill="1" applyBorder="1" applyAlignment="1" applyProtection="1">
      <alignment horizontal="center" vertical="center"/>
    </xf>
    <xf numFmtId="0" fontId="5" fillId="6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2" xfId="0" applyNumberFormat="1" applyFont="1" applyFill="1" applyBorder="1" applyAlignment="1" applyProtection="1">
      <alignment horizontal="center" vertical="center"/>
      <protection locked="0"/>
    </xf>
    <xf numFmtId="0" fontId="5" fillId="6" borderId="40" xfId="0" applyNumberFormat="1" applyFont="1" applyFill="1" applyBorder="1" applyAlignment="1" applyProtection="1">
      <alignment horizontal="center" vertical="center"/>
      <protection locked="0"/>
    </xf>
    <xf numFmtId="0" fontId="5" fillId="6" borderId="41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6" xfId="0" applyNumberFormat="1" applyFont="1" applyFill="1" applyBorder="1" applyAlignment="1" applyProtection="1">
      <alignment horizontal="center" vertical="center"/>
      <protection locked="0"/>
    </xf>
    <xf numFmtId="0" fontId="5" fillId="6" borderId="5" xfId="0" applyNumberFormat="1" applyFont="1" applyFill="1" applyBorder="1" applyAlignment="1" applyProtection="1">
      <alignment horizontal="center" vertical="center"/>
      <protection locked="0"/>
    </xf>
    <xf numFmtId="0" fontId="5" fillId="6" borderId="3" xfId="0" applyNumberFormat="1" applyFont="1" applyFill="1" applyBorder="1" applyAlignment="1" applyProtection="1">
      <alignment horizontal="center" vertical="center"/>
      <protection locked="0"/>
    </xf>
    <xf numFmtId="0" fontId="5" fillId="6" borderId="24" xfId="0" applyNumberFormat="1" applyFont="1" applyFill="1" applyBorder="1" applyAlignment="1" applyProtection="1">
      <alignment horizontal="center" vertical="center"/>
      <protection locked="0"/>
    </xf>
    <xf numFmtId="0" fontId="5" fillId="6" borderId="22" xfId="0" applyNumberFormat="1" applyFont="1" applyFill="1" applyBorder="1" applyAlignment="1" applyProtection="1">
      <alignment horizontal="center" vertical="center"/>
      <protection locked="0"/>
    </xf>
    <xf numFmtId="0" fontId="5" fillId="6" borderId="21" xfId="0" applyNumberFormat="1" applyFont="1" applyFill="1" applyBorder="1" applyAlignment="1" applyProtection="1">
      <alignment horizontal="center" vertical="center"/>
      <protection locked="0"/>
    </xf>
    <xf numFmtId="0" fontId="5" fillId="6" borderId="25" xfId="0" applyNumberFormat="1" applyFont="1" applyFill="1" applyBorder="1" applyAlignment="1" applyProtection="1">
      <alignment horizontal="center" vertical="center"/>
      <protection locked="0"/>
    </xf>
    <xf numFmtId="0" fontId="5" fillId="0" borderId="30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31" xfId="0" applyNumberFormat="1" applyFont="1" applyFill="1" applyBorder="1" applyAlignment="1" applyProtection="1">
      <alignment horizontal="center" vertical="center"/>
      <protection locked="0"/>
    </xf>
    <xf numFmtId="0" fontId="5" fillId="0" borderId="21" xfId="0" applyNumberFormat="1" applyFont="1" applyFill="1" applyBorder="1" applyAlignment="1" applyProtection="1">
      <alignment horizontal="center" vertical="center"/>
      <protection locked="0"/>
    </xf>
    <xf numFmtId="0" fontId="5" fillId="0" borderId="25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NumberFormat="1" applyFont="1" applyFill="1" applyBorder="1" applyAlignment="1" applyProtection="1">
      <alignment horizontal="center" vertical="center"/>
    </xf>
    <xf numFmtId="0" fontId="5" fillId="3" borderId="47" xfId="0" applyNumberFormat="1" applyFont="1" applyFill="1" applyBorder="1" applyAlignment="1" applyProtection="1">
      <alignment horizontal="center" vertical="center"/>
    </xf>
    <xf numFmtId="0" fontId="5" fillId="3" borderId="15" xfId="0" applyNumberFormat="1" applyFont="1" applyFill="1" applyBorder="1" applyAlignment="1" applyProtection="1">
      <alignment horizontal="center" vertical="center"/>
    </xf>
    <xf numFmtId="0" fontId="26" fillId="0" borderId="14" xfId="0" applyNumberFormat="1" applyFont="1" applyFill="1" applyBorder="1" applyAlignment="1" applyProtection="1">
      <alignment horizontal="center" vertical="center"/>
    </xf>
    <xf numFmtId="0" fontId="26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NumberFormat="1" applyFont="1" applyFill="1" applyBorder="1" applyAlignment="1" applyProtection="1">
      <alignment horizontal="center" vertical="center"/>
      <protection locked="0"/>
    </xf>
    <xf numFmtId="0" fontId="26" fillId="0" borderId="32" xfId="0" applyNumberFormat="1" applyFont="1" applyFill="1" applyBorder="1" applyAlignment="1" applyProtection="1">
      <alignment horizontal="center" vertical="center"/>
    </xf>
    <xf numFmtId="0" fontId="16" fillId="4" borderId="14" xfId="0" applyNumberFormat="1" applyFont="1" applyFill="1" applyBorder="1" applyAlignment="1" applyProtection="1">
      <alignment horizontal="center" vertical="center"/>
    </xf>
    <xf numFmtId="0" fontId="3" fillId="4" borderId="14" xfId="0" applyNumberFormat="1" applyFont="1" applyFill="1" applyBorder="1" applyAlignment="1" applyProtection="1">
      <alignment horizontal="center" vertical="center"/>
    </xf>
    <xf numFmtId="0" fontId="5" fillId="4" borderId="14" xfId="0" applyNumberFormat="1" applyFont="1" applyFill="1" applyBorder="1" applyAlignment="1" applyProtection="1">
      <alignment horizontal="center" vertical="center"/>
    </xf>
    <xf numFmtId="0" fontId="5" fillId="3" borderId="13" xfId="0" applyNumberFormat="1" applyFont="1" applyFill="1" applyBorder="1" applyAlignment="1" applyProtection="1">
      <alignment horizontal="center" vertical="center" wrapText="1"/>
    </xf>
    <xf numFmtId="0" fontId="16" fillId="5" borderId="14" xfId="0" applyNumberFormat="1" applyFont="1" applyFill="1" applyBorder="1" applyAlignment="1" applyProtection="1">
      <alignment horizontal="center" vertical="center"/>
    </xf>
    <xf numFmtId="0" fontId="3" fillId="5" borderId="14" xfId="0" applyNumberFormat="1" applyFont="1" applyFill="1" applyBorder="1" applyAlignment="1" applyProtection="1">
      <alignment horizontal="center" vertical="center"/>
    </xf>
    <xf numFmtId="0" fontId="5" fillId="5" borderId="14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4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40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NumberFormat="1" applyFont="1" applyFill="1" applyBorder="1" applyAlignment="1" applyProtection="1">
      <alignment horizontal="center" vertical="center"/>
      <protection locked="0"/>
    </xf>
    <xf numFmtId="0" fontId="5" fillId="0" borderId="59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5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NumberFormat="1" applyFont="1" applyFill="1" applyBorder="1" applyAlignment="1" applyProtection="1">
      <alignment horizontal="center" vertical="center"/>
      <protection locked="0"/>
    </xf>
    <xf numFmtId="0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1" fillId="0" borderId="6" xfId="0" applyNumberFormat="1" applyFont="1" applyFill="1" applyBorder="1" applyAlignment="1" applyProtection="1">
      <alignment horizontal="right" vertical="center" shrinkToFit="1"/>
    </xf>
    <xf numFmtId="0" fontId="11" fillId="0" borderId="41" xfId="0" applyNumberFormat="1" applyFont="1" applyFill="1" applyBorder="1" applyAlignment="1" applyProtection="1">
      <alignment horizontal="right" vertical="center" shrinkToFit="1"/>
    </xf>
    <xf numFmtId="0" fontId="7" fillId="0" borderId="14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27" fillId="0" borderId="2" xfId="0" applyNumberFormat="1" applyFont="1" applyFill="1" applyBorder="1" applyAlignment="1" applyProtection="1">
      <alignment horizontal="center" vertical="center"/>
    </xf>
    <xf numFmtId="0" fontId="16" fillId="0" borderId="41" xfId="0" applyNumberFormat="1" applyFont="1" applyFill="1" applyBorder="1" applyAlignment="1" applyProtection="1">
      <alignment horizontal="center" vertical="center"/>
    </xf>
    <xf numFmtId="0" fontId="16" fillId="0" borderId="14" xfId="0" applyNumberFormat="1" applyFont="1" applyFill="1" applyBorder="1" applyAlignment="1" applyProtection="1">
      <alignment horizontal="center" vertical="center"/>
    </xf>
    <xf numFmtId="0" fontId="16" fillId="0" borderId="4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16" fillId="0" borderId="40" xfId="0" applyNumberFormat="1" applyFont="1" applyFill="1" applyBorder="1" applyAlignment="1" applyProtection="1">
      <alignment horizontal="center" vertical="center" wrapText="1"/>
    </xf>
    <xf numFmtId="0" fontId="16" fillId="0" borderId="6" xfId="0" applyNumberFormat="1" applyFont="1" applyFill="1" applyBorder="1" applyAlignment="1" applyProtection="1">
      <alignment horizontal="center" vertical="center" wrapText="1"/>
    </xf>
    <xf numFmtId="0" fontId="16" fillId="0" borderId="4" xfId="0" applyNumberFormat="1" applyFont="1" applyFill="1" applyBorder="1" applyAlignment="1" applyProtection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16" fillId="0" borderId="40" xfId="0" applyNumberFormat="1" applyFont="1" applyFill="1" applyBorder="1" applyAlignment="1" applyProtection="1">
      <alignment horizontal="center" vertical="center"/>
    </xf>
    <xf numFmtId="0" fontId="16" fillId="0" borderId="6" xfId="0" applyNumberFormat="1" applyFont="1" applyFill="1" applyBorder="1" applyAlignment="1" applyProtection="1">
      <alignment horizontal="center" vertical="center"/>
    </xf>
    <xf numFmtId="0" fontId="16" fillId="0" borderId="1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35" fillId="0" borderId="0" xfId="0" applyNumberFormat="1" applyFont="1" applyFill="1" applyBorder="1" applyAlignment="1" applyProtection="1">
      <alignment horizontal="center" vertical="center"/>
    </xf>
    <xf numFmtId="0" fontId="12" fillId="0" borderId="56" xfId="0" applyNumberFormat="1" applyFont="1" applyFill="1" applyBorder="1" applyAlignment="1" applyProtection="1">
      <alignment horizontal="center" vertical="center"/>
    </xf>
    <xf numFmtId="0" fontId="12" fillId="0" borderId="57" xfId="0" applyNumberFormat="1" applyFont="1" applyFill="1" applyBorder="1" applyAlignment="1" applyProtection="1">
      <alignment horizontal="center" vertical="center"/>
    </xf>
    <xf numFmtId="0" fontId="19" fillId="0" borderId="57" xfId="0" applyNumberFormat="1" applyFont="1" applyFill="1" applyBorder="1" applyAlignment="1" applyProtection="1">
      <alignment horizontal="center" vertical="center"/>
    </xf>
    <xf numFmtId="0" fontId="19" fillId="0" borderId="58" xfId="0" applyNumberFormat="1" applyFont="1" applyFill="1" applyBorder="1" applyAlignment="1" applyProtection="1">
      <alignment horizontal="center" vertical="center"/>
    </xf>
    <xf numFmtId="0" fontId="19" fillId="0" borderId="56" xfId="0" applyNumberFormat="1" applyFont="1" applyFill="1" applyBorder="1" applyAlignment="1" applyProtection="1">
      <alignment horizontal="left" vertical="center"/>
    </xf>
    <xf numFmtId="0" fontId="19" fillId="0" borderId="57" xfId="0" applyNumberFormat="1" applyFont="1" applyFill="1" applyBorder="1" applyAlignment="1" applyProtection="1">
      <alignment horizontal="left" vertical="center"/>
    </xf>
    <xf numFmtId="0" fontId="19" fillId="0" borderId="58" xfId="0" applyNumberFormat="1" applyFont="1" applyFill="1" applyBorder="1" applyAlignment="1" applyProtection="1">
      <alignment horizontal="left" vertical="center"/>
    </xf>
    <xf numFmtId="0" fontId="34" fillId="0" borderId="40" xfId="0" applyNumberFormat="1" applyFont="1" applyFill="1" applyBorder="1" applyAlignment="1" applyProtection="1">
      <alignment horizontal="center" vertical="center"/>
    </xf>
    <xf numFmtId="0" fontId="34" fillId="0" borderId="6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19" fillId="0" borderId="14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center" vertical="center"/>
    </xf>
    <xf numFmtId="0" fontId="19" fillId="0" borderId="13" xfId="0" applyNumberFormat="1" applyFont="1" applyFill="1" applyBorder="1" applyAlignment="1" applyProtection="1">
      <alignment horizontal="center" vertical="center"/>
    </xf>
    <xf numFmtId="0" fontId="32" fillId="0" borderId="14" xfId="0" applyNumberFormat="1" applyFont="1" applyFill="1" applyBorder="1" applyAlignment="1" applyProtection="1">
      <alignment horizontal="center" vertical="center"/>
    </xf>
    <xf numFmtId="0" fontId="32" fillId="0" borderId="15" xfId="0" applyNumberFormat="1" applyFont="1" applyFill="1" applyBorder="1" applyAlignment="1" applyProtection="1">
      <alignment horizontal="center" vertical="center"/>
    </xf>
    <xf numFmtId="0" fontId="12" fillId="0" borderId="30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9" fillId="0" borderId="2" xfId="0" applyNumberFormat="1" applyFont="1" applyFill="1" applyBorder="1" applyAlignment="1" applyProtection="1">
      <alignment horizontal="center" vertical="center"/>
    </xf>
    <xf numFmtId="0" fontId="19" fillId="0" borderId="55" xfId="0" applyNumberFormat="1" applyFont="1" applyFill="1" applyBorder="1" applyAlignment="1" applyProtection="1">
      <alignment horizontal="center" vertical="center"/>
    </xf>
    <xf numFmtId="0" fontId="19" fillId="0" borderId="6" xfId="0" applyNumberFormat="1" applyFont="1" applyFill="1" applyBorder="1" applyAlignment="1" applyProtection="1">
      <alignment horizontal="center" vertical="center"/>
    </xf>
    <xf numFmtId="0" fontId="19" fillId="0" borderId="41" xfId="0" applyNumberFormat="1" applyFont="1" applyFill="1" applyBorder="1" applyAlignment="1" applyProtection="1">
      <alignment horizontal="center" vertical="center"/>
    </xf>
    <xf numFmtId="0" fontId="17" fillId="0" borderId="40" xfId="0" applyNumberFormat="1" applyFont="1" applyFill="1" applyBorder="1" applyAlignment="1" applyProtection="1">
      <alignment horizontal="center" vertical="center"/>
    </xf>
    <xf numFmtId="0" fontId="17" fillId="0" borderId="6" xfId="0" applyNumberFormat="1" applyFont="1" applyFill="1" applyBorder="1" applyAlignment="1" applyProtection="1">
      <alignment horizontal="center" vertical="center"/>
    </xf>
    <xf numFmtId="0" fontId="17" fillId="0" borderId="41" xfId="0" applyNumberFormat="1" applyFont="1" applyFill="1" applyBorder="1" applyAlignment="1" applyProtection="1">
      <alignment horizontal="center" vertical="center"/>
    </xf>
    <xf numFmtId="0" fontId="30" fillId="0" borderId="40" xfId="0" applyNumberFormat="1" applyFont="1" applyFill="1" applyBorder="1" applyAlignment="1" applyProtection="1">
      <alignment horizontal="center" vertical="center"/>
    </xf>
    <xf numFmtId="0" fontId="30" fillId="0" borderId="6" xfId="0" applyNumberFormat="1" applyFont="1" applyFill="1" applyBorder="1" applyAlignment="1" applyProtection="1">
      <alignment horizontal="center" vertical="center"/>
    </xf>
    <xf numFmtId="0" fontId="30" fillId="0" borderId="41" xfId="0" applyNumberFormat="1" applyFont="1" applyFill="1" applyBorder="1" applyAlignment="1" applyProtection="1">
      <alignment horizontal="center" vertical="center"/>
    </xf>
    <xf numFmtId="0" fontId="19" fillId="0" borderId="40" xfId="0" applyNumberFormat="1" applyFont="1" applyFill="1" applyBorder="1" applyAlignment="1" applyProtection="1">
      <alignment horizontal="center" vertical="center"/>
    </xf>
    <xf numFmtId="0" fontId="19" fillId="0" borderId="3" xfId="0" applyNumberFormat="1" applyFont="1" applyFill="1" applyBorder="1" applyAlignment="1" applyProtection="1">
      <alignment horizontal="center" vertical="center"/>
    </xf>
    <xf numFmtId="0" fontId="19" fillId="0" borderId="31" xfId="0" applyNumberFormat="1" applyFont="1" applyFill="1" applyBorder="1" applyAlignment="1" applyProtection="1">
      <alignment horizontal="center" vertical="center"/>
    </xf>
    <xf numFmtId="0" fontId="19" fillId="0" borderId="21" xfId="0" applyNumberFormat="1" applyFont="1" applyFill="1" applyBorder="1" applyAlignment="1" applyProtection="1">
      <alignment horizontal="center" vertical="center"/>
    </xf>
    <xf numFmtId="0" fontId="19" fillId="0" borderId="22" xfId="0" applyNumberFormat="1" applyFont="1" applyFill="1" applyBorder="1" applyAlignment="1" applyProtection="1">
      <alignment horizontal="center" vertical="center"/>
    </xf>
    <xf numFmtId="0" fontId="17" fillId="0" borderId="24" xfId="0" applyNumberFormat="1" applyFont="1" applyFill="1" applyBorder="1" applyAlignment="1" applyProtection="1">
      <alignment horizontal="center" vertical="center"/>
    </xf>
    <xf numFmtId="0" fontId="17" fillId="0" borderId="21" xfId="0" applyNumberFormat="1" applyFont="1" applyFill="1" applyBorder="1" applyAlignment="1" applyProtection="1">
      <alignment horizontal="center" vertical="center"/>
    </xf>
    <xf numFmtId="0" fontId="17" fillId="0" borderId="22" xfId="0" applyNumberFormat="1" applyFont="1" applyFill="1" applyBorder="1" applyAlignment="1" applyProtection="1">
      <alignment horizontal="center" vertical="center"/>
    </xf>
    <xf numFmtId="0" fontId="30" fillId="0" borderId="24" xfId="0" applyNumberFormat="1" applyFont="1" applyFill="1" applyBorder="1" applyAlignment="1" applyProtection="1">
      <alignment horizontal="center" vertical="center"/>
    </xf>
    <xf numFmtId="0" fontId="30" fillId="0" borderId="21" xfId="0" applyNumberFormat="1" applyFont="1" applyFill="1" applyBorder="1" applyAlignment="1" applyProtection="1">
      <alignment horizontal="center" vertical="center"/>
    </xf>
    <xf numFmtId="0" fontId="30" fillId="0" borderId="22" xfId="0" applyNumberFormat="1" applyFont="1" applyFill="1" applyBorder="1" applyAlignment="1" applyProtection="1">
      <alignment horizontal="center" vertical="center"/>
    </xf>
    <xf numFmtId="0" fontId="19" fillId="0" borderId="24" xfId="0" applyNumberFormat="1" applyFont="1" applyFill="1" applyBorder="1" applyAlignment="1" applyProtection="1">
      <alignment horizontal="center" vertical="center"/>
    </xf>
    <xf numFmtId="0" fontId="19" fillId="0" borderId="25" xfId="0" applyNumberFormat="1" applyFont="1" applyFill="1" applyBorder="1" applyAlignment="1" applyProtection="1">
      <alignment horizontal="center" vertical="center"/>
    </xf>
    <xf numFmtId="0" fontId="19" fillId="0" borderId="7" xfId="0" applyNumberFormat="1" applyFont="1" applyFill="1" applyBorder="1" applyAlignment="1" applyProtection="1">
      <alignment horizontal="center" vertical="center"/>
    </xf>
    <xf numFmtId="0" fontId="19" fillId="0" borderId="8" xfId="0" applyNumberFormat="1" applyFont="1" applyFill="1" applyBorder="1" applyAlignment="1" applyProtection="1">
      <alignment horizontal="center" vertical="center"/>
    </xf>
    <xf numFmtId="0" fontId="19" fillId="0" borderId="9" xfId="0" applyNumberFormat="1" applyFont="1" applyFill="1" applyBorder="1" applyAlignment="1" applyProtection="1">
      <alignment horizontal="center" vertical="center"/>
    </xf>
    <xf numFmtId="0" fontId="19" fillId="0" borderId="60" xfId="0" applyNumberFormat="1" applyFont="1" applyFill="1" applyBorder="1" applyAlignment="1" applyProtection="1">
      <alignment horizontal="center" vertical="center" wrapText="1"/>
    </xf>
    <xf numFmtId="0" fontId="19" fillId="0" borderId="23" xfId="0" applyNumberFormat="1" applyFont="1" applyFill="1" applyBorder="1" applyAlignment="1" applyProtection="1">
      <alignment horizontal="center" vertical="center" wrapText="1"/>
    </xf>
    <xf numFmtId="0" fontId="19" fillId="0" borderId="56" xfId="0" applyNumberFormat="1" applyFont="1" applyFill="1" applyBorder="1" applyAlignment="1" applyProtection="1">
      <alignment horizontal="center" vertical="center" wrapText="1"/>
    </xf>
    <xf numFmtId="0" fontId="19" fillId="0" borderId="57" xfId="0" applyNumberFormat="1" applyFont="1" applyFill="1" applyBorder="1" applyAlignment="1" applyProtection="1">
      <alignment horizontal="center" vertical="center" wrapText="1"/>
    </xf>
    <xf numFmtId="0" fontId="19" fillId="0" borderId="58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59" xfId="0" applyNumberFormat="1" applyFont="1" applyFill="1" applyBorder="1" applyAlignment="1" applyProtection="1">
      <alignment horizontal="center" vertical="center" wrapText="1"/>
    </xf>
    <xf numFmtId="0" fontId="19" fillId="0" borderId="40" xfId="0" applyNumberFormat="1" applyFont="1" applyFill="1" applyBorder="1" applyAlignment="1" applyProtection="1">
      <alignment horizontal="center" vertical="center" wrapText="1"/>
    </xf>
    <xf numFmtId="0" fontId="19" fillId="0" borderId="6" xfId="0" applyNumberFormat="1" applyFont="1" applyFill="1" applyBorder="1" applyAlignment="1" applyProtection="1">
      <alignment horizontal="center" vertical="center" wrapText="1"/>
    </xf>
    <xf numFmtId="0" fontId="19" fillId="0" borderId="41" xfId="0" applyNumberFormat="1" applyFont="1" applyFill="1" applyBorder="1" applyAlignment="1" applyProtection="1">
      <alignment horizontal="center" vertical="center" wrapText="1"/>
    </xf>
    <xf numFmtId="0" fontId="19" fillId="0" borderId="56" xfId="0" applyNumberFormat="1" applyFont="1" applyFill="1" applyBorder="1" applyAlignment="1" applyProtection="1">
      <alignment horizontal="center" vertical="center"/>
    </xf>
    <xf numFmtId="0" fontId="19" fillId="0" borderId="17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59" xfId="0" applyNumberFormat="1" applyFont="1" applyFill="1" applyBorder="1" applyAlignment="1" applyProtection="1">
      <alignment horizontal="center" vertical="center"/>
    </xf>
    <xf numFmtId="0" fontId="34" fillId="0" borderId="56" xfId="0" applyNumberFormat="1" applyFont="1" applyFill="1" applyBorder="1" applyAlignment="1" applyProtection="1">
      <alignment horizontal="center" vertical="center"/>
    </xf>
    <xf numFmtId="0" fontId="34" fillId="0" borderId="57" xfId="0" applyNumberFormat="1" applyFont="1" applyFill="1" applyBorder="1" applyAlignment="1" applyProtection="1">
      <alignment horizontal="center" vertical="center"/>
    </xf>
    <xf numFmtId="0" fontId="34" fillId="0" borderId="17" xfId="0" applyNumberFormat="1" applyFont="1" applyFill="1" applyBorder="1" applyAlignment="1" applyProtection="1">
      <alignment horizontal="center" vertical="center"/>
    </xf>
    <xf numFmtId="0" fontId="34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/>
    </xf>
    <xf numFmtId="0" fontId="12" fillId="0" borderId="59" xfId="0" applyNumberFormat="1" applyFont="1" applyFill="1" applyBorder="1" applyAlignment="1" applyProtection="1">
      <alignment horizontal="center"/>
    </xf>
    <xf numFmtId="0" fontId="12" fillId="0" borderId="6" xfId="0" applyNumberFormat="1" applyFont="1" applyFill="1" applyBorder="1" applyAlignment="1" applyProtection="1">
      <alignment horizontal="center"/>
    </xf>
    <xf numFmtId="0" fontId="12" fillId="0" borderId="41" xfId="0" applyNumberFormat="1" applyFont="1" applyFill="1" applyBorder="1" applyAlignment="1" applyProtection="1">
      <alignment horizontal="center"/>
    </xf>
    <xf numFmtId="0" fontId="30" fillId="0" borderId="17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Border="1" applyAlignment="1" applyProtection="1">
      <alignment horizontal="center" vertical="center"/>
    </xf>
    <xf numFmtId="0" fontId="30" fillId="0" borderId="56" xfId="0" applyNumberFormat="1" applyFont="1" applyFill="1" applyBorder="1" applyAlignment="1" applyProtection="1">
      <alignment horizontal="center" vertical="center" wrapText="1"/>
    </xf>
    <xf numFmtId="0" fontId="30" fillId="0" borderId="57" xfId="0" applyNumberFormat="1" applyFont="1" applyFill="1" applyBorder="1" applyAlignment="1" applyProtection="1">
      <alignment horizontal="center" vertical="center" wrapText="1"/>
    </xf>
    <xf numFmtId="0" fontId="30" fillId="0" borderId="17" xfId="0" applyNumberFormat="1" applyFont="1" applyFill="1" applyBorder="1" applyAlignment="1" applyProtection="1">
      <alignment horizontal="center" vertical="center" wrapText="1"/>
    </xf>
    <xf numFmtId="0" fontId="30" fillId="0" borderId="0" xfId="0" applyNumberFormat="1" applyFont="1" applyFill="1" applyBorder="1" applyAlignment="1" applyProtection="1">
      <alignment horizontal="center" vertical="center" wrapText="1"/>
    </xf>
    <xf numFmtId="0" fontId="30" fillId="0" borderId="40" xfId="0" applyNumberFormat="1" applyFont="1" applyFill="1" applyBorder="1" applyAlignment="1" applyProtection="1">
      <alignment horizontal="center" vertical="center" wrapText="1"/>
    </xf>
    <xf numFmtId="0" fontId="30" fillId="0" borderId="6" xfId="0" applyNumberFormat="1" applyFont="1" applyFill="1" applyBorder="1" applyAlignment="1" applyProtection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/>
    </xf>
    <xf numFmtId="0" fontId="17" fillId="0" borderId="17" xfId="0" applyNumberFormat="1" applyFont="1" applyFill="1" applyBorder="1" applyAlignment="1" applyProtection="1">
      <alignment horizontal="center" vertical="center"/>
    </xf>
    <xf numFmtId="0" fontId="17" fillId="0" borderId="59" xfId="0" applyNumberFormat="1" applyFont="1" applyFill="1" applyBorder="1" applyAlignment="1" applyProtection="1">
      <alignment horizontal="center" vertical="center"/>
    </xf>
    <xf numFmtId="0" fontId="33" fillId="0" borderId="4" xfId="0" applyNumberFormat="1" applyFont="1" applyFill="1" applyBorder="1" applyAlignment="1" applyProtection="1">
      <alignment horizontal="center" vertical="center"/>
    </xf>
    <xf numFmtId="0" fontId="33" fillId="0" borderId="1" xfId="0" applyNumberFormat="1" applyFont="1" applyFill="1" applyBorder="1" applyAlignment="1" applyProtection="1">
      <alignment horizontal="center" vertical="center"/>
    </xf>
    <xf numFmtId="0" fontId="33" fillId="0" borderId="2" xfId="0" applyNumberFormat="1" applyFont="1" applyFill="1" applyBorder="1" applyAlignment="1" applyProtection="1">
      <alignment horizontal="center" vertical="center"/>
    </xf>
    <xf numFmtId="0" fontId="33" fillId="0" borderId="17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Border="1" applyAlignment="1" applyProtection="1">
      <alignment horizontal="center" vertical="center"/>
    </xf>
    <xf numFmtId="0" fontId="33" fillId="0" borderId="59" xfId="0" applyNumberFormat="1" applyFont="1" applyFill="1" applyBorder="1" applyAlignment="1" applyProtection="1">
      <alignment horizontal="center" vertical="center"/>
    </xf>
    <xf numFmtId="0" fontId="33" fillId="0" borderId="40" xfId="0" applyNumberFormat="1" applyFont="1" applyFill="1" applyBorder="1" applyAlignment="1" applyProtection="1">
      <alignment horizontal="center" vertical="center"/>
    </xf>
    <xf numFmtId="0" fontId="33" fillId="0" borderId="6" xfId="0" applyNumberFormat="1" applyFont="1" applyFill="1" applyBorder="1" applyAlignment="1" applyProtection="1">
      <alignment horizontal="center" vertical="center"/>
    </xf>
    <xf numFmtId="0" fontId="33" fillId="0" borderId="41" xfId="0" applyNumberFormat="1" applyFont="1" applyFill="1" applyBorder="1" applyAlignment="1" applyProtection="1">
      <alignment horizontal="center" vertical="center"/>
    </xf>
    <xf numFmtId="0" fontId="19" fillId="0" borderId="61" xfId="0" applyNumberFormat="1" applyFont="1" applyFill="1" applyBorder="1" applyAlignment="1" applyProtection="1">
      <alignment horizontal="center" vertical="center" wrapText="1"/>
    </xf>
    <xf numFmtId="0" fontId="19" fillId="0" borderId="62" xfId="0" applyNumberFormat="1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32" fillId="0" borderId="17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32" fillId="0" borderId="59" xfId="0" applyNumberFormat="1" applyFont="1" applyFill="1" applyBorder="1" applyAlignment="1" applyProtection="1">
      <alignment horizontal="center" vertical="center"/>
    </xf>
    <xf numFmtId="0" fontId="32" fillId="0" borderId="40" xfId="0" applyNumberFormat="1" applyFont="1" applyFill="1" applyBorder="1" applyAlignment="1" applyProtection="1">
      <alignment horizontal="center" vertical="center"/>
    </xf>
    <xf numFmtId="0" fontId="32" fillId="0" borderId="6" xfId="0" applyNumberFormat="1" applyFont="1" applyFill="1" applyBorder="1" applyAlignment="1" applyProtection="1">
      <alignment horizontal="center" vertical="center"/>
    </xf>
    <xf numFmtId="0" fontId="32" fillId="0" borderId="41" xfId="0" applyNumberFormat="1" applyFont="1" applyFill="1" applyBorder="1" applyAlignment="1" applyProtection="1">
      <alignment horizontal="center" vertical="center"/>
    </xf>
    <xf numFmtId="0" fontId="31" fillId="0" borderId="4" xfId="0" applyNumberFormat="1" applyFont="1" applyFill="1" applyBorder="1" applyAlignment="1" applyProtection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1" fillId="0" borderId="2" xfId="0" applyNumberFormat="1" applyFont="1" applyFill="1" applyBorder="1" applyAlignment="1" applyProtection="1">
      <alignment horizontal="center" vertical="center"/>
    </xf>
    <xf numFmtId="0" fontId="31" fillId="0" borderId="40" xfId="0" applyNumberFormat="1" applyFont="1" applyFill="1" applyBorder="1" applyAlignment="1" applyProtection="1">
      <alignment horizontal="center" vertical="center"/>
    </xf>
    <xf numFmtId="0" fontId="31" fillId="0" borderId="6" xfId="0" applyNumberFormat="1" applyFont="1" applyFill="1" applyBorder="1" applyAlignment="1" applyProtection="1">
      <alignment horizontal="center" vertical="center"/>
    </xf>
    <xf numFmtId="0" fontId="31" fillId="0" borderId="41" xfId="0" applyNumberFormat="1" applyFont="1" applyFill="1" applyBorder="1" applyAlignment="1" applyProtection="1">
      <alignment horizontal="center" vertical="center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31" fillId="0" borderId="24" xfId="0" applyNumberFormat="1" applyFont="1" applyFill="1" applyBorder="1" applyAlignment="1" applyProtection="1">
      <alignment horizontal="center" vertical="center"/>
    </xf>
    <xf numFmtId="0" fontId="31" fillId="0" borderId="21" xfId="0" applyNumberFormat="1" applyFont="1" applyFill="1" applyBorder="1" applyAlignment="1" applyProtection="1">
      <alignment horizontal="center" vertical="center"/>
    </xf>
    <xf numFmtId="0" fontId="31" fillId="0" borderId="22" xfId="0" applyNumberFormat="1" applyFont="1" applyFill="1" applyBorder="1" applyAlignment="1" applyProtection="1">
      <alignment horizontal="center" vertical="center"/>
    </xf>
    <xf numFmtId="0" fontId="28" fillId="0" borderId="4" xfId="0" applyNumberFormat="1" applyFont="1" applyFill="1" applyBorder="1" applyAlignment="1" applyProtection="1">
      <alignment horizontal="center" vertical="center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2" xfId="0" applyNumberFormat="1" applyFont="1" applyFill="1" applyBorder="1" applyAlignment="1" applyProtection="1">
      <alignment horizontal="center" vertical="center"/>
    </xf>
    <xf numFmtId="0" fontId="28" fillId="0" borderId="40" xfId="0" applyNumberFormat="1" applyFont="1" applyFill="1" applyBorder="1" applyAlignment="1" applyProtection="1">
      <alignment horizontal="center" vertical="center"/>
    </xf>
    <xf numFmtId="0" fontId="28" fillId="0" borderId="6" xfId="0" applyNumberFormat="1" applyFont="1" applyFill="1" applyBorder="1" applyAlignment="1" applyProtection="1">
      <alignment horizontal="center" vertical="center"/>
    </xf>
    <xf numFmtId="0" fontId="28" fillId="0" borderId="41" xfId="0" applyNumberFormat="1" applyFont="1" applyFill="1" applyBorder="1" applyAlignment="1" applyProtection="1">
      <alignment horizontal="center" vertical="center"/>
    </xf>
    <xf numFmtId="0" fontId="28" fillId="0" borderId="5" xfId="0" applyNumberFormat="1" applyFont="1" applyFill="1" applyBorder="1" applyAlignment="1" applyProtection="1">
      <alignment horizontal="center" vertical="center"/>
    </xf>
    <xf numFmtId="0" fontId="28" fillId="0" borderId="3" xfId="0" applyNumberFormat="1" applyFont="1" applyFill="1" applyBorder="1" applyAlignment="1" applyProtection="1">
      <alignment horizontal="center" vertical="center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40" xfId="0" applyNumberFormat="1" applyFont="1" applyFill="1" applyBorder="1" applyAlignment="1" applyProtection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17" fillId="0" borderId="41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/>
    </xf>
    <xf numFmtId="0" fontId="20" fillId="0" borderId="1" xfId="0" applyNumberFormat="1" applyFont="1" applyFill="1" applyBorder="1" applyAlignment="1" applyProtection="1">
      <alignment horizontal="center" vertical="center"/>
    </xf>
    <xf numFmtId="0" fontId="20" fillId="0" borderId="2" xfId="0" applyNumberFormat="1" applyFont="1" applyFill="1" applyBorder="1" applyAlignment="1" applyProtection="1">
      <alignment horizontal="center" vertical="center"/>
    </xf>
    <xf numFmtId="0" fontId="20" fillId="0" borderId="40" xfId="0" applyNumberFormat="1" applyFont="1" applyFill="1" applyBorder="1" applyAlignment="1" applyProtection="1">
      <alignment horizontal="center" vertical="center"/>
    </xf>
    <xf numFmtId="0" fontId="20" fillId="0" borderId="6" xfId="0" applyNumberFormat="1" applyFont="1" applyFill="1" applyBorder="1" applyAlignment="1" applyProtection="1">
      <alignment horizontal="center" vertical="center"/>
    </xf>
    <xf numFmtId="0" fontId="20" fillId="0" borderId="41" xfId="0" applyNumberFormat="1" applyFont="1" applyFill="1" applyBorder="1" applyAlignment="1" applyProtection="1">
      <alignment horizontal="center" vertical="center"/>
    </xf>
    <xf numFmtId="0" fontId="29" fillId="0" borderId="30" xfId="0" applyNumberFormat="1" applyFont="1" applyFill="1" applyBorder="1" applyAlignment="1" applyProtection="1">
      <alignment horizontal="center" vertical="center"/>
    </xf>
    <xf numFmtId="0" fontId="29" fillId="0" borderId="1" xfId="0" applyNumberFormat="1" applyFont="1" applyFill="1" applyBorder="1" applyAlignment="1" applyProtection="1">
      <alignment horizontal="center" vertical="center"/>
    </xf>
    <xf numFmtId="0" fontId="29" fillId="0" borderId="2" xfId="0" applyNumberFormat="1" applyFont="1" applyFill="1" applyBorder="1" applyAlignment="1" applyProtection="1">
      <alignment horizontal="center" vertical="center"/>
    </xf>
    <xf numFmtId="0" fontId="29" fillId="0" borderId="55" xfId="0" applyNumberFormat="1" applyFont="1" applyFill="1" applyBorder="1" applyAlignment="1" applyProtection="1">
      <alignment horizontal="center" vertical="center"/>
    </xf>
    <xf numFmtId="0" fontId="29" fillId="0" borderId="6" xfId="0" applyNumberFormat="1" applyFont="1" applyFill="1" applyBorder="1" applyAlignment="1" applyProtection="1">
      <alignment horizontal="center" vertical="center"/>
    </xf>
    <xf numFmtId="0" fontId="29" fillId="0" borderId="41" xfId="0" applyNumberFormat="1" applyFont="1" applyFill="1" applyBorder="1" applyAlignment="1" applyProtection="1">
      <alignment horizontal="center" vertical="center"/>
    </xf>
    <xf numFmtId="0" fontId="29" fillId="0" borderId="31" xfId="0" applyNumberFormat="1" applyFont="1" applyFill="1" applyBorder="1" applyAlignment="1" applyProtection="1">
      <alignment horizontal="center" vertical="center"/>
    </xf>
    <xf numFmtId="0" fontId="29" fillId="0" borderId="21" xfId="0" applyNumberFormat="1" applyFont="1" applyFill="1" applyBorder="1" applyAlignment="1" applyProtection="1">
      <alignment horizontal="center" vertical="center"/>
    </xf>
    <xf numFmtId="0" fontId="29" fillId="0" borderId="22" xfId="0" applyNumberFormat="1" applyFont="1" applyFill="1" applyBorder="1" applyAlignment="1" applyProtection="1">
      <alignment horizontal="center" vertical="center"/>
    </xf>
    <xf numFmtId="0" fontId="17" fillId="0" borderId="24" xfId="0" applyNumberFormat="1" applyFont="1" applyFill="1" applyBorder="1" applyAlignment="1" applyProtection="1">
      <alignment horizontal="center" vertical="center" wrapText="1"/>
    </xf>
    <xf numFmtId="0" fontId="17" fillId="0" borderId="21" xfId="0" applyNumberFormat="1" applyFont="1" applyFill="1" applyBorder="1" applyAlignment="1" applyProtection="1">
      <alignment horizontal="center" vertical="center" wrapText="1"/>
    </xf>
    <xf numFmtId="0" fontId="17" fillId="0" borderId="22" xfId="0" applyNumberFormat="1" applyFont="1" applyFill="1" applyBorder="1" applyAlignment="1" applyProtection="1">
      <alignment horizontal="center" vertical="center" wrapText="1"/>
    </xf>
    <xf numFmtId="0" fontId="28" fillId="0" borderId="24" xfId="0" applyNumberFormat="1" applyFont="1" applyFill="1" applyBorder="1" applyAlignment="1" applyProtection="1">
      <alignment horizontal="center" vertical="center"/>
    </xf>
    <xf numFmtId="0" fontId="28" fillId="0" borderId="21" xfId="0" applyNumberFormat="1" applyFont="1" applyFill="1" applyBorder="1" applyAlignment="1" applyProtection="1">
      <alignment horizontal="center" vertical="center"/>
    </xf>
    <xf numFmtId="0" fontId="28" fillId="0" borderId="22" xfId="0" applyNumberFormat="1" applyFont="1" applyFill="1" applyBorder="1" applyAlignment="1" applyProtection="1">
      <alignment horizontal="center" vertical="center"/>
    </xf>
    <xf numFmtId="0" fontId="20" fillId="0" borderId="24" xfId="0" applyNumberFormat="1" applyFont="1" applyFill="1" applyBorder="1" applyAlignment="1" applyProtection="1">
      <alignment horizontal="center" vertical="center"/>
    </xf>
    <xf numFmtId="0" fontId="20" fillId="0" borderId="21" xfId="0" applyNumberFormat="1" applyFont="1" applyFill="1" applyBorder="1" applyAlignment="1" applyProtection="1">
      <alignment horizontal="center" vertical="center"/>
    </xf>
    <xf numFmtId="0" fontId="20" fillId="0" borderId="22" xfId="0" applyNumberFormat="1" applyFont="1" applyFill="1" applyBorder="1" applyAlignment="1" applyProtection="1">
      <alignment horizontal="center" vertical="center"/>
    </xf>
    <xf numFmtId="0" fontId="28" fillId="0" borderId="25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3" borderId="27" xfId="1" applyNumberFormat="1" applyFont="1" applyFill="1" applyBorder="1" applyAlignment="1" applyProtection="1">
      <alignment horizontal="center" vertical="center" shrinkToFit="1"/>
    </xf>
    <xf numFmtId="0" fontId="15" fillId="3" borderId="28" xfId="1" applyNumberFormat="1" applyFont="1" applyFill="1" applyBorder="1" applyAlignment="1" applyProtection="1">
      <alignment horizontal="center" vertical="center" shrinkToFit="1"/>
    </xf>
    <xf numFmtId="0" fontId="15" fillId="3" borderId="63" xfId="1" applyNumberFormat="1" applyFont="1" applyFill="1" applyBorder="1" applyAlignment="1" applyProtection="1">
      <alignment horizontal="center" vertical="center" shrinkToFit="1"/>
    </xf>
    <xf numFmtId="0" fontId="15" fillId="3" borderId="64" xfId="1" applyNumberFormat="1" applyFont="1" applyFill="1" applyBorder="1" applyAlignment="1" applyProtection="1">
      <alignment horizontal="center" vertical="center" shrinkToFit="1"/>
    </xf>
    <xf numFmtId="0" fontId="15" fillId="0" borderId="48" xfId="1" applyNumberFormat="1" applyFont="1" applyFill="1" applyBorder="1" applyAlignment="1" applyProtection="1">
      <alignment horizontal="center" vertical="center" wrapText="1" shrinkToFit="1"/>
    </xf>
    <xf numFmtId="0" fontId="15" fillId="0" borderId="49" xfId="1" applyNumberFormat="1" applyFont="1" applyFill="1" applyBorder="1" applyAlignment="1" applyProtection="1">
      <alignment horizontal="center" vertical="center" wrapText="1" shrinkToFit="1"/>
    </xf>
    <xf numFmtId="0" fontId="15" fillId="0" borderId="50" xfId="1" applyNumberFormat="1" applyFont="1" applyFill="1" applyBorder="1" applyAlignment="1" applyProtection="1">
      <alignment horizontal="center" vertical="center" wrapText="1" shrinkToFit="1"/>
    </xf>
    <xf numFmtId="0" fontId="15" fillId="0" borderId="65" xfId="1" applyNumberFormat="1" applyFont="1" applyFill="1" applyBorder="1" applyAlignment="1" applyProtection="1">
      <alignment horizontal="left" vertical="top" shrinkToFit="1"/>
    </xf>
    <xf numFmtId="0" fontId="15" fillId="0" borderId="49" xfId="1" applyNumberFormat="1" applyFont="1" applyFill="1" applyBorder="1" applyAlignment="1" applyProtection="1">
      <alignment horizontal="left" vertical="top" shrinkToFit="1"/>
    </xf>
    <xf numFmtId="0" fontId="15" fillId="0" borderId="50" xfId="1" applyNumberFormat="1" applyFont="1" applyFill="1" applyBorder="1" applyAlignment="1" applyProtection="1">
      <alignment horizontal="left" vertical="top" shrinkToFit="1"/>
    </xf>
    <xf numFmtId="0" fontId="15" fillId="0" borderId="0" xfId="1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>
          <a:extLst>
            <a:ext uri="{FF2B5EF4-FFF2-40B4-BE49-F238E27FC236}">
              <a16:creationId xmlns:a16="http://schemas.microsoft.com/office/drawing/2014/main" id="{2C0A56FB-08A7-464B-BB07-11719ED6A342}"/>
            </a:ext>
          </a:extLst>
        </xdr:cNvPr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※6冊をミニマム数として上限はなし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1冊：600円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>
          <a:extLst>
            <a:ext uri="{FF2B5EF4-FFF2-40B4-BE49-F238E27FC236}">
              <a16:creationId xmlns:a16="http://schemas.microsoft.com/office/drawing/2014/main" id="{D4BC12BA-6AE7-4A0F-8B5E-28A23B1F0763}"/>
            </a:ext>
          </a:extLst>
        </xdr:cNvPr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※キャプテンは背番号欄に、丸で囲んだ数字で記載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27" name="Text Box 18">
          <a:extLst>
            <a:ext uri="{FF2B5EF4-FFF2-40B4-BE49-F238E27FC236}">
              <a16:creationId xmlns:a16="http://schemas.microsoft.com/office/drawing/2014/main" id="{CD524E27-4B7D-458F-9886-C012EE376657}"/>
            </a:ext>
          </a:extLst>
        </xdr:cNvPr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28" name="Text Box 19">
          <a:extLst>
            <a:ext uri="{FF2B5EF4-FFF2-40B4-BE49-F238E27FC236}">
              <a16:creationId xmlns:a16="http://schemas.microsoft.com/office/drawing/2014/main" id="{04F93B89-1E57-449A-B65F-FC1E3675A52E}"/>
            </a:ext>
          </a:extLst>
        </xdr:cNvPr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29" name="Text Box 20">
          <a:extLst>
            <a:ext uri="{FF2B5EF4-FFF2-40B4-BE49-F238E27FC236}">
              <a16:creationId xmlns:a16="http://schemas.microsoft.com/office/drawing/2014/main" id="{BE56995A-7B5C-4A28-9843-10F3C5EFDFC6}"/>
            </a:ext>
          </a:extLst>
        </xdr:cNvPr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0" name="Text Box 21">
          <a:extLst>
            <a:ext uri="{FF2B5EF4-FFF2-40B4-BE49-F238E27FC236}">
              <a16:creationId xmlns:a16="http://schemas.microsoft.com/office/drawing/2014/main" id="{F212A804-0518-4E84-8920-16D967A9B046}"/>
            </a:ext>
          </a:extLst>
        </xdr:cNvPr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3073" name="図 2">
          <a:extLst>
            <a:ext uri="{FF2B5EF4-FFF2-40B4-BE49-F238E27FC236}">
              <a16:creationId xmlns:a16="http://schemas.microsoft.com/office/drawing/2014/main" id="{BC4C57D7-FEFE-4BFA-B1B5-1E2DA3292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85725</xdr:colOff>
      <xdr:row>15</xdr:row>
      <xdr:rowOff>152400</xdr:rowOff>
    </xdr:to>
    <xdr:sp macro="" textlink="">
      <xdr:nvSpPr>
        <xdr:cNvPr id="3074" name="直線コネクタ 4">
          <a:extLst>
            <a:ext uri="{FF2B5EF4-FFF2-40B4-BE49-F238E27FC236}">
              <a16:creationId xmlns:a16="http://schemas.microsoft.com/office/drawing/2014/main" id="{9108135D-2EA7-431F-805D-ACA0567E9008}"/>
            </a:ext>
          </a:extLst>
        </xdr:cNvPr>
        <xdr:cNvSpPr>
          <a:spLocks noChangeShapeType="1"/>
        </xdr:cNvSpPr>
      </xdr:nvSpPr>
      <xdr:spPr bwMode="auto">
        <a:xfrm>
          <a:off x="904875" y="2209800"/>
          <a:ext cx="2028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21</xdr:row>
      <xdr:rowOff>152400</xdr:rowOff>
    </xdr:from>
    <xdr:to>
      <xdr:col>6</xdr:col>
      <xdr:colOff>76200</xdr:colOff>
      <xdr:row>21</xdr:row>
      <xdr:rowOff>152400</xdr:rowOff>
    </xdr:to>
    <xdr:sp macro="" textlink="">
      <xdr:nvSpPr>
        <xdr:cNvPr id="3075" name="直線コネクタ 6">
          <a:extLst>
            <a:ext uri="{FF2B5EF4-FFF2-40B4-BE49-F238E27FC236}">
              <a16:creationId xmlns:a16="http://schemas.microsoft.com/office/drawing/2014/main" id="{8EB0EC5E-5DD2-463B-99C7-A3976BA64FA8}"/>
            </a:ext>
          </a:extLst>
        </xdr:cNvPr>
        <xdr:cNvSpPr>
          <a:spLocks noChangeShapeType="1"/>
        </xdr:cNvSpPr>
      </xdr:nvSpPr>
      <xdr:spPr bwMode="auto">
        <a:xfrm>
          <a:off x="314325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3076" name="直線コネクタ 8">
          <a:extLst>
            <a:ext uri="{FF2B5EF4-FFF2-40B4-BE49-F238E27FC236}">
              <a16:creationId xmlns:a16="http://schemas.microsoft.com/office/drawing/2014/main" id="{9C42FE8C-4D0B-43C6-8252-BDDDDA4CFF9E}"/>
            </a:ext>
          </a:extLst>
        </xdr:cNvPr>
        <xdr:cNvSpPr>
          <a:spLocks noChangeShapeType="1"/>
        </xdr:cNvSpPr>
      </xdr:nvSpPr>
      <xdr:spPr bwMode="auto">
        <a:xfrm>
          <a:off x="314325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3077" name="直線コネクタ 9">
          <a:extLst>
            <a:ext uri="{FF2B5EF4-FFF2-40B4-BE49-F238E27FC236}">
              <a16:creationId xmlns:a16="http://schemas.microsoft.com/office/drawing/2014/main" id="{E4A91638-37E6-4885-91EC-F3D698F76C09}"/>
            </a:ext>
          </a:extLst>
        </xdr:cNvPr>
        <xdr:cNvSpPr>
          <a:spLocks noChangeShapeType="1"/>
        </xdr:cNvSpPr>
      </xdr:nvSpPr>
      <xdr:spPr bwMode="auto">
        <a:xfrm>
          <a:off x="323850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27</xdr:row>
      <xdr:rowOff>152400</xdr:rowOff>
    </xdr:from>
    <xdr:to>
      <xdr:col>6</xdr:col>
      <xdr:colOff>76200</xdr:colOff>
      <xdr:row>27</xdr:row>
      <xdr:rowOff>152400</xdr:rowOff>
    </xdr:to>
    <xdr:sp macro="" textlink="">
      <xdr:nvSpPr>
        <xdr:cNvPr id="3078" name="直線コネクタ 10">
          <a:extLst>
            <a:ext uri="{FF2B5EF4-FFF2-40B4-BE49-F238E27FC236}">
              <a16:creationId xmlns:a16="http://schemas.microsoft.com/office/drawing/2014/main" id="{C8634162-855B-4F66-A1A2-A30E4412178B}"/>
            </a:ext>
          </a:extLst>
        </xdr:cNvPr>
        <xdr:cNvSpPr>
          <a:spLocks noChangeShapeType="1"/>
        </xdr:cNvSpPr>
      </xdr:nvSpPr>
      <xdr:spPr bwMode="auto">
        <a:xfrm>
          <a:off x="314325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21</xdr:row>
      <xdr:rowOff>152400</xdr:rowOff>
    </xdr:from>
    <xdr:to>
      <xdr:col>16</xdr:col>
      <xdr:colOff>95250</xdr:colOff>
      <xdr:row>21</xdr:row>
      <xdr:rowOff>152400</xdr:rowOff>
    </xdr:to>
    <xdr:sp macro="" textlink="">
      <xdr:nvSpPr>
        <xdr:cNvPr id="3079" name="直線コネクタ 12">
          <a:extLst>
            <a:ext uri="{FF2B5EF4-FFF2-40B4-BE49-F238E27FC236}">
              <a16:creationId xmlns:a16="http://schemas.microsoft.com/office/drawing/2014/main" id="{1B3B029F-E7D7-40A5-9657-6C1DA77491B4}"/>
            </a:ext>
          </a:extLst>
        </xdr:cNvPr>
        <xdr:cNvSpPr>
          <a:spLocks noChangeShapeType="1"/>
        </xdr:cNvSpPr>
      </xdr:nvSpPr>
      <xdr:spPr bwMode="auto">
        <a:xfrm>
          <a:off x="942975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23</xdr:row>
      <xdr:rowOff>152400</xdr:rowOff>
    </xdr:from>
    <xdr:to>
      <xdr:col>16</xdr:col>
      <xdr:colOff>95250</xdr:colOff>
      <xdr:row>23</xdr:row>
      <xdr:rowOff>152400</xdr:rowOff>
    </xdr:to>
    <xdr:sp macro="" textlink="">
      <xdr:nvSpPr>
        <xdr:cNvPr id="3080" name="直線コネクタ 18">
          <a:extLst>
            <a:ext uri="{FF2B5EF4-FFF2-40B4-BE49-F238E27FC236}">
              <a16:creationId xmlns:a16="http://schemas.microsoft.com/office/drawing/2014/main" id="{53688D72-DE93-4A64-8956-C97C5B906DCE}"/>
            </a:ext>
          </a:extLst>
        </xdr:cNvPr>
        <xdr:cNvSpPr>
          <a:spLocks noChangeShapeType="1"/>
        </xdr:cNvSpPr>
      </xdr:nvSpPr>
      <xdr:spPr bwMode="auto">
        <a:xfrm>
          <a:off x="942975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25</xdr:row>
      <xdr:rowOff>152400</xdr:rowOff>
    </xdr:from>
    <xdr:to>
      <xdr:col>16</xdr:col>
      <xdr:colOff>95250</xdr:colOff>
      <xdr:row>25</xdr:row>
      <xdr:rowOff>152400</xdr:rowOff>
    </xdr:to>
    <xdr:sp macro="" textlink="">
      <xdr:nvSpPr>
        <xdr:cNvPr id="3081" name="直線コネクタ 19">
          <a:extLst>
            <a:ext uri="{FF2B5EF4-FFF2-40B4-BE49-F238E27FC236}">
              <a16:creationId xmlns:a16="http://schemas.microsoft.com/office/drawing/2014/main" id="{75A9C95C-2EAB-4572-A71E-F2D24FB5AFAC}"/>
            </a:ext>
          </a:extLst>
        </xdr:cNvPr>
        <xdr:cNvSpPr>
          <a:spLocks noChangeShapeType="1"/>
        </xdr:cNvSpPr>
      </xdr:nvSpPr>
      <xdr:spPr bwMode="auto">
        <a:xfrm>
          <a:off x="942975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27</xdr:row>
      <xdr:rowOff>152400</xdr:rowOff>
    </xdr:from>
    <xdr:to>
      <xdr:col>16</xdr:col>
      <xdr:colOff>95250</xdr:colOff>
      <xdr:row>27</xdr:row>
      <xdr:rowOff>152400</xdr:rowOff>
    </xdr:to>
    <xdr:sp macro="" textlink="">
      <xdr:nvSpPr>
        <xdr:cNvPr id="3082" name="直線コネクタ 20">
          <a:extLst>
            <a:ext uri="{FF2B5EF4-FFF2-40B4-BE49-F238E27FC236}">
              <a16:creationId xmlns:a16="http://schemas.microsoft.com/office/drawing/2014/main" id="{01BE7BB9-FB8C-4FDB-BFB0-03CE96AD82EA}"/>
            </a:ext>
          </a:extLst>
        </xdr:cNvPr>
        <xdr:cNvSpPr>
          <a:spLocks noChangeShapeType="1"/>
        </xdr:cNvSpPr>
      </xdr:nvSpPr>
      <xdr:spPr bwMode="auto">
        <a:xfrm>
          <a:off x="942975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114300</xdr:colOff>
      <xdr:row>34</xdr:row>
      <xdr:rowOff>9525</xdr:rowOff>
    </xdr:from>
    <xdr:to>
      <xdr:col>19</xdr:col>
      <xdr:colOff>28575</xdr:colOff>
      <xdr:row>35</xdr:row>
      <xdr:rowOff>0</xdr:rowOff>
    </xdr:to>
    <xdr:sp macro="" textlink="">
      <xdr:nvSpPr>
        <xdr:cNvPr id="3083" name="正方形/長方形 11">
          <a:extLst>
            <a:ext uri="{FF2B5EF4-FFF2-40B4-BE49-F238E27FC236}">
              <a16:creationId xmlns:a16="http://schemas.microsoft.com/office/drawing/2014/main" id="{41479B86-4E76-4058-AADE-19A8C3BA1EFB}"/>
            </a:ext>
          </a:extLst>
        </xdr:cNvPr>
        <xdr:cNvSpPr>
          <a:spLocks noChangeArrowheads="1"/>
        </xdr:cNvSpPr>
      </xdr:nvSpPr>
      <xdr:spPr bwMode="auto">
        <a:xfrm>
          <a:off x="2219325" y="538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34</xdr:row>
      <xdr:rowOff>9525</xdr:rowOff>
    </xdr:from>
    <xdr:to>
      <xdr:col>57</xdr:col>
      <xdr:colOff>152400</xdr:colOff>
      <xdr:row>35</xdr:row>
      <xdr:rowOff>0</xdr:rowOff>
    </xdr:to>
    <xdr:sp macro="" textlink="">
      <xdr:nvSpPr>
        <xdr:cNvPr id="3084" name="正方形/長方形 13">
          <a:extLst>
            <a:ext uri="{FF2B5EF4-FFF2-40B4-BE49-F238E27FC236}">
              <a16:creationId xmlns:a16="http://schemas.microsoft.com/office/drawing/2014/main" id="{E93CFBC1-9A2B-46A4-99FB-4BB73923DD89}"/>
            </a:ext>
          </a:extLst>
        </xdr:cNvPr>
        <xdr:cNvSpPr>
          <a:spLocks noChangeArrowheads="1"/>
        </xdr:cNvSpPr>
      </xdr:nvSpPr>
      <xdr:spPr bwMode="auto">
        <a:xfrm>
          <a:off x="7019925" y="538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28575</xdr:colOff>
      <xdr:row>22</xdr:row>
      <xdr:rowOff>238125</xdr:rowOff>
    </xdr:to>
    <xdr:sp macro="" textlink="">
      <xdr:nvSpPr>
        <xdr:cNvPr id="3085" name="正方形/長方形 14">
          <a:extLst>
            <a:ext uri="{FF2B5EF4-FFF2-40B4-BE49-F238E27FC236}">
              <a16:creationId xmlns:a16="http://schemas.microsoft.com/office/drawing/2014/main" id="{A623D87E-0DB5-4810-97C3-22B56025C6E3}"/>
            </a:ext>
          </a:extLst>
        </xdr:cNvPr>
        <xdr:cNvSpPr>
          <a:spLocks noChangeArrowheads="1"/>
        </xdr:cNvSpPr>
      </xdr:nvSpPr>
      <xdr:spPr bwMode="auto">
        <a:xfrm>
          <a:off x="2600325" y="32575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6" name="正方形/長方形 15">
          <a:extLst>
            <a:ext uri="{FF2B5EF4-FFF2-40B4-BE49-F238E27FC236}">
              <a16:creationId xmlns:a16="http://schemas.microsoft.com/office/drawing/2014/main" id="{5E5116A1-725E-43A8-9885-66337BB53636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87" name="正方形/長方形 16">
          <a:extLst>
            <a:ext uri="{FF2B5EF4-FFF2-40B4-BE49-F238E27FC236}">
              <a16:creationId xmlns:a16="http://schemas.microsoft.com/office/drawing/2014/main" id="{D51C80C3-B761-4CC5-A93F-47F1479F3F7D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28575</xdr:colOff>
      <xdr:row>28</xdr:row>
      <xdr:rowOff>238125</xdr:rowOff>
    </xdr:to>
    <xdr:sp macro="" textlink="">
      <xdr:nvSpPr>
        <xdr:cNvPr id="3088" name="正方形/長方形 17">
          <a:extLst>
            <a:ext uri="{FF2B5EF4-FFF2-40B4-BE49-F238E27FC236}">
              <a16:creationId xmlns:a16="http://schemas.microsoft.com/office/drawing/2014/main" id="{8E3F034E-59E9-47FE-8CB2-E5404C1E7075}"/>
            </a:ext>
          </a:extLst>
        </xdr:cNvPr>
        <xdr:cNvSpPr>
          <a:spLocks noChangeArrowheads="1"/>
        </xdr:cNvSpPr>
      </xdr:nvSpPr>
      <xdr:spPr bwMode="auto">
        <a:xfrm>
          <a:off x="2600325" y="44577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9" name="正方形/長方形 14">
          <a:extLst>
            <a:ext uri="{FF2B5EF4-FFF2-40B4-BE49-F238E27FC236}">
              <a16:creationId xmlns:a16="http://schemas.microsoft.com/office/drawing/2014/main" id="{4C6C372B-4870-4BC1-AD44-6AE582139040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90" name="正方形/長方形 14">
          <a:extLst>
            <a:ext uri="{FF2B5EF4-FFF2-40B4-BE49-F238E27FC236}">
              <a16:creationId xmlns:a16="http://schemas.microsoft.com/office/drawing/2014/main" id="{0F47BA5A-7982-4521-9B65-52374F762432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1" name="正方形/長方形 11">
          <a:extLst>
            <a:ext uri="{FF2B5EF4-FFF2-40B4-BE49-F238E27FC236}">
              <a16:creationId xmlns:a16="http://schemas.microsoft.com/office/drawing/2014/main" id="{805A7DB6-362D-4C51-8D2C-969FC8F362E9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2" name="正方形/長方形 13">
          <a:extLst>
            <a:ext uri="{FF2B5EF4-FFF2-40B4-BE49-F238E27FC236}">
              <a16:creationId xmlns:a16="http://schemas.microsoft.com/office/drawing/2014/main" id="{112A7E0A-3750-4D58-B876-4531501367E8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3" name="正方形/長方形 11">
          <a:extLst>
            <a:ext uri="{FF2B5EF4-FFF2-40B4-BE49-F238E27FC236}">
              <a16:creationId xmlns:a16="http://schemas.microsoft.com/office/drawing/2014/main" id="{5258AC65-70CE-42BF-AD0E-11CF54CA5D70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4" name="正方形/長方形 13">
          <a:extLst>
            <a:ext uri="{FF2B5EF4-FFF2-40B4-BE49-F238E27FC236}">
              <a16:creationId xmlns:a16="http://schemas.microsoft.com/office/drawing/2014/main" id="{8FC24387-A200-4129-859E-D3AF7BA01EE7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5" name="正方形/長方形 11">
          <a:extLst>
            <a:ext uri="{FF2B5EF4-FFF2-40B4-BE49-F238E27FC236}">
              <a16:creationId xmlns:a16="http://schemas.microsoft.com/office/drawing/2014/main" id="{39B6A95B-05DF-494C-80B2-700768BBBFE5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6" name="正方形/長方形 13">
          <a:extLst>
            <a:ext uri="{FF2B5EF4-FFF2-40B4-BE49-F238E27FC236}">
              <a16:creationId xmlns:a16="http://schemas.microsoft.com/office/drawing/2014/main" id="{E3FA1E22-4975-4C0B-97CB-025825D2C1D1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7" name="正方形/長方形 11">
          <a:extLst>
            <a:ext uri="{FF2B5EF4-FFF2-40B4-BE49-F238E27FC236}">
              <a16:creationId xmlns:a16="http://schemas.microsoft.com/office/drawing/2014/main" id="{B2A21B26-AF69-4A55-BAF6-0489651B5A85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8" name="正方形/長方形 13">
          <a:extLst>
            <a:ext uri="{FF2B5EF4-FFF2-40B4-BE49-F238E27FC236}">
              <a16:creationId xmlns:a16="http://schemas.microsoft.com/office/drawing/2014/main" id="{4C54311D-344E-4588-BA68-A35FF4DA3E72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099" name="正方形/長方形 11">
          <a:extLst>
            <a:ext uri="{FF2B5EF4-FFF2-40B4-BE49-F238E27FC236}">
              <a16:creationId xmlns:a16="http://schemas.microsoft.com/office/drawing/2014/main" id="{6CF98255-CBF6-4E20-B9E2-9BA79509B560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0" name="正方形/長方形 13">
          <a:extLst>
            <a:ext uri="{FF2B5EF4-FFF2-40B4-BE49-F238E27FC236}">
              <a16:creationId xmlns:a16="http://schemas.microsoft.com/office/drawing/2014/main" id="{FD35B15E-7014-49EC-A119-A5EEECDCF970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1" name="正方形/長方形 11">
          <a:extLst>
            <a:ext uri="{FF2B5EF4-FFF2-40B4-BE49-F238E27FC236}">
              <a16:creationId xmlns:a16="http://schemas.microsoft.com/office/drawing/2014/main" id="{3B68CF7D-05BF-4F02-BDFF-5C8F5A283634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2" name="正方形/長方形 13">
          <a:extLst>
            <a:ext uri="{FF2B5EF4-FFF2-40B4-BE49-F238E27FC236}">
              <a16:creationId xmlns:a16="http://schemas.microsoft.com/office/drawing/2014/main" id="{E15318EC-92B6-476A-A48B-7DA7B998244F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3" name="正方形/長方形 11">
          <a:extLst>
            <a:ext uri="{FF2B5EF4-FFF2-40B4-BE49-F238E27FC236}">
              <a16:creationId xmlns:a16="http://schemas.microsoft.com/office/drawing/2014/main" id="{3E7A84A6-237C-4D46-95E5-8F9E8A6F3620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4" name="正方形/長方形 13">
          <a:extLst>
            <a:ext uri="{FF2B5EF4-FFF2-40B4-BE49-F238E27FC236}">
              <a16:creationId xmlns:a16="http://schemas.microsoft.com/office/drawing/2014/main" id="{E9FEE957-E5BA-4B42-8E33-657AF38DF76C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5" name="正方形/長方形 11">
          <a:extLst>
            <a:ext uri="{FF2B5EF4-FFF2-40B4-BE49-F238E27FC236}">
              <a16:creationId xmlns:a16="http://schemas.microsoft.com/office/drawing/2014/main" id="{908C6DB0-BBC4-419A-8A16-D5D094C61B7D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6" name="正方形/長方形 13">
          <a:extLst>
            <a:ext uri="{FF2B5EF4-FFF2-40B4-BE49-F238E27FC236}">
              <a16:creationId xmlns:a16="http://schemas.microsoft.com/office/drawing/2014/main" id="{E00557BD-0BF9-42EE-AE31-CC7862D80D3A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07" name="正方形/長方形 11">
          <a:extLst>
            <a:ext uri="{FF2B5EF4-FFF2-40B4-BE49-F238E27FC236}">
              <a16:creationId xmlns:a16="http://schemas.microsoft.com/office/drawing/2014/main" id="{798BFB03-B8E1-4ADD-9AC2-263F4739B71F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08" name="正方形/長方形 13">
          <a:extLst>
            <a:ext uri="{FF2B5EF4-FFF2-40B4-BE49-F238E27FC236}">
              <a16:creationId xmlns:a16="http://schemas.microsoft.com/office/drawing/2014/main" id="{713129D6-A35A-4162-A882-7EAE1E7904A7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9" name="正方形/長方形 11">
          <a:extLst>
            <a:ext uri="{FF2B5EF4-FFF2-40B4-BE49-F238E27FC236}">
              <a16:creationId xmlns:a16="http://schemas.microsoft.com/office/drawing/2014/main" id="{0374648B-9860-4E6A-BF43-E13C0551EC3C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0" name="正方形/長方形 13">
          <a:extLst>
            <a:ext uri="{FF2B5EF4-FFF2-40B4-BE49-F238E27FC236}">
              <a16:creationId xmlns:a16="http://schemas.microsoft.com/office/drawing/2014/main" id="{37AD07D2-96AB-4F72-B3C4-557F45420837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11" name="正方形/長方形 11">
          <a:extLst>
            <a:ext uri="{FF2B5EF4-FFF2-40B4-BE49-F238E27FC236}">
              <a16:creationId xmlns:a16="http://schemas.microsoft.com/office/drawing/2014/main" id="{728B5C92-607A-4714-B594-46D78EE71CB8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2" name="正方形/長方形 13">
          <a:extLst>
            <a:ext uri="{FF2B5EF4-FFF2-40B4-BE49-F238E27FC236}">
              <a16:creationId xmlns:a16="http://schemas.microsoft.com/office/drawing/2014/main" id="{32380C3D-60B3-4325-88F8-015B127C0D52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3" name="正方形/長方形 11">
          <a:extLst>
            <a:ext uri="{FF2B5EF4-FFF2-40B4-BE49-F238E27FC236}">
              <a16:creationId xmlns:a16="http://schemas.microsoft.com/office/drawing/2014/main" id="{73ABBA13-F11F-46E2-B41E-C1BA4DE00980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4" name="正方形/長方形 13">
          <a:extLst>
            <a:ext uri="{FF2B5EF4-FFF2-40B4-BE49-F238E27FC236}">
              <a16:creationId xmlns:a16="http://schemas.microsoft.com/office/drawing/2014/main" id="{ACEEBD5F-62F9-4747-9A61-384BE75C1230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5" name="正方形/長方形 11">
          <a:extLst>
            <a:ext uri="{FF2B5EF4-FFF2-40B4-BE49-F238E27FC236}">
              <a16:creationId xmlns:a16="http://schemas.microsoft.com/office/drawing/2014/main" id="{08FFEF7F-4C93-4AD7-B5DF-4F05579A6E9B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6" name="正方形/長方形 13">
          <a:extLst>
            <a:ext uri="{FF2B5EF4-FFF2-40B4-BE49-F238E27FC236}">
              <a16:creationId xmlns:a16="http://schemas.microsoft.com/office/drawing/2014/main" id="{07864034-9113-4627-9854-774BC98C91CA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7" name="正方形/長方形 11">
          <a:extLst>
            <a:ext uri="{FF2B5EF4-FFF2-40B4-BE49-F238E27FC236}">
              <a16:creationId xmlns:a16="http://schemas.microsoft.com/office/drawing/2014/main" id="{17F5837B-75BE-47B7-A70E-14D78E768A7A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8" name="正方形/長方形 13">
          <a:extLst>
            <a:ext uri="{FF2B5EF4-FFF2-40B4-BE49-F238E27FC236}">
              <a16:creationId xmlns:a16="http://schemas.microsoft.com/office/drawing/2014/main" id="{C6BA18ED-A5FC-45B2-96A3-D69BEFFF523E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19" name="正方形/長方形 11">
          <a:extLst>
            <a:ext uri="{FF2B5EF4-FFF2-40B4-BE49-F238E27FC236}">
              <a16:creationId xmlns:a16="http://schemas.microsoft.com/office/drawing/2014/main" id="{BB882FE1-3418-4CC3-BD01-13120C0E202B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0" name="正方形/長方形 13">
          <a:extLst>
            <a:ext uri="{FF2B5EF4-FFF2-40B4-BE49-F238E27FC236}">
              <a16:creationId xmlns:a16="http://schemas.microsoft.com/office/drawing/2014/main" id="{F2318D6F-EC63-496B-B15A-5C654480B3F0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1" name="正方形/長方形 11">
          <a:extLst>
            <a:ext uri="{FF2B5EF4-FFF2-40B4-BE49-F238E27FC236}">
              <a16:creationId xmlns:a16="http://schemas.microsoft.com/office/drawing/2014/main" id="{3C29EBD4-87EA-4518-9E6E-0F5C256A5477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2" name="正方形/長方形 13">
          <a:extLst>
            <a:ext uri="{FF2B5EF4-FFF2-40B4-BE49-F238E27FC236}">
              <a16:creationId xmlns:a16="http://schemas.microsoft.com/office/drawing/2014/main" id="{E380A52B-9C63-4165-B5C9-607AD6E50D9C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3" name="正方形/長方形 11">
          <a:extLst>
            <a:ext uri="{FF2B5EF4-FFF2-40B4-BE49-F238E27FC236}">
              <a16:creationId xmlns:a16="http://schemas.microsoft.com/office/drawing/2014/main" id="{7CA4A283-620A-4F4F-B1A3-2E835928F65C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4" name="正方形/長方形 13">
          <a:extLst>
            <a:ext uri="{FF2B5EF4-FFF2-40B4-BE49-F238E27FC236}">
              <a16:creationId xmlns:a16="http://schemas.microsoft.com/office/drawing/2014/main" id="{5ECE4B9C-5A8C-4198-AD34-38883FA4B6EA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5" name="正方形/長方形 11">
          <a:extLst>
            <a:ext uri="{FF2B5EF4-FFF2-40B4-BE49-F238E27FC236}">
              <a16:creationId xmlns:a16="http://schemas.microsoft.com/office/drawing/2014/main" id="{4C7FDE7B-8727-47DE-BDB8-DE831C742072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6" name="正方形/長方形 13">
          <a:extLst>
            <a:ext uri="{FF2B5EF4-FFF2-40B4-BE49-F238E27FC236}">
              <a16:creationId xmlns:a16="http://schemas.microsoft.com/office/drawing/2014/main" id="{AD10EB78-A146-4B91-9764-CCEBAECF438E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7" name="正方形/長方形 11">
          <a:extLst>
            <a:ext uri="{FF2B5EF4-FFF2-40B4-BE49-F238E27FC236}">
              <a16:creationId xmlns:a16="http://schemas.microsoft.com/office/drawing/2014/main" id="{B72BE2F3-4A4A-4D8B-8BB0-65F50C601DFB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8" name="正方形/長方形 13">
          <a:extLst>
            <a:ext uri="{FF2B5EF4-FFF2-40B4-BE49-F238E27FC236}">
              <a16:creationId xmlns:a16="http://schemas.microsoft.com/office/drawing/2014/main" id="{0ABA50B9-611C-4990-885D-27358EE01CEF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9" name="正方形/長方形 11">
          <a:extLst>
            <a:ext uri="{FF2B5EF4-FFF2-40B4-BE49-F238E27FC236}">
              <a16:creationId xmlns:a16="http://schemas.microsoft.com/office/drawing/2014/main" id="{3F6E0C58-D2BF-4963-B1B7-71650A496C60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0" name="正方形/長方形 13">
          <a:extLst>
            <a:ext uri="{FF2B5EF4-FFF2-40B4-BE49-F238E27FC236}">
              <a16:creationId xmlns:a16="http://schemas.microsoft.com/office/drawing/2014/main" id="{03BD3DB2-9EAA-4C77-9186-07CB44AFB18D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1" name="正方形/長方形 11">
          <a:extLst>
            <a:ext uri="{FF2B5EF4-FFF2-40B4-BE49-F238E27FC236}">
              <a16:creationId xmlns:a16="http://schemas.microsoft.com/office/drawing/2014/main" id="{81F0BA7C-13BE-450F-AAE4-5147F44B0C33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2" name="正方形/長方形 13">
          <a:extLst>
            <a:ext uri="{FF2B5EF4-FFF2-40B4-BE49-F238E27FC236}">
              <a16:creationId xmlns:a16="http://schemas.microsoft.com/office/drawing/2014/main" id="{1CBC14FF-6887-49E2-8E53-65C0333ED567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3" name="正方形/長方形 11">
          <a:extLst>
            <a:ext uri="{FF2B5EF4-FFF2-40B4-BE49-F238E27FC236}">
              <a16:creationId xmlns:a16="http://schemas.microsoft.com/office/drawing/2014/main" id="{37F10F52-F97A-4F69-AAEA-DB9BF414D06D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4" name="正方形/長方形 13">
          <a:extLst>
            <a:ext uri="{FF2B5EF4-FFF2-40B4-BE49-F238E27FC236}">
              <a16:creationId xmlns:a16="http://schemas.microsoft.com/office/drawing/2014/main" id="{957F77CC-090A-4A61-81A3-4F684DF4700A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5" name="正方形/長方形 11">
          <a:extLst>
            <a:ext uri="{FF2B5EF4-FFF2-40B4-BE49-F238E27FC236}">
              <a16:creationId xmlns:a16="http://schemas.microsoft.com/office/drawing/2014/main" id="{0F5EAB46-555F-4081-AD2E-337323A1401B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6" name="正方形/長方形 13">
          <a:extLst>
            <a:ext uri="{FF2B5EF4-FFF2-40B4-BE49-F238E27FC236}">
              <a16:creationId xmlns:a16="http://schemas.microsoft.com/office/drawing/2014/main" id="{EF75DA68-D0B7-40D4-A441-51661114E3F7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7" name="正方形/長方形 11">
          <a:extLst>
            <a:ext uri="{FF2B5EF4-FFF2-40B4-BE49-F238E27FC236}">
              <a16:creationId xmlns:a16="http://schemas.microsoft.com/office/drawing/2014/main" id="{F3C0D711-C363-492C-9750-18A403D97783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8" name="正方形/長方形 13">
          <a:extLst>
            <a:ext uri="{FF2B5EF4-FFF2-40B4-BE49-F238E27FC236}">
              <a16:creationId xmlns:a16="http://schemas.microsoft.com/office/drawing/2014/main" id="{3E7E23A7-D8F5-4DA0-9172-39CE5F18D4E3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9" name="正方形/長方形 11">
          <a:extLst>
            <a:ext uri="{FF2B5EF4-FFF2-40B4-BE49-F238E27FC236}">
              <a16:creationId xmlns:a16="http://schemas.microsoft.com/office/drawing/2014/main" id="{818ED480-3AF2-4D66-8ED0-9CD96A471CD4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0" name="正方形/長方形 13">
          <a:extLst>
            <a:ext uri="{FF2B5EF4-FFF2-40B4-BE49-F238E27FC236}">
              <a16:creationId xmlns:a16="http://schemas.microsoft.com/office/drawing/2014/main" id="{85FA5F5B-DAD3-448B-94EF-B38133E061D1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1" name="正方形/長方形 11">
          <a:extLst>
            <a:ext uri="{FF2B5EF4-FFF2-40B4-BE49-F238E27FC236}">
              <a16:creationId xmlns:a16="http://schemas.microsoft.com/office/drawing/2014/main" id="{9EAC44A3-1FAF-4AAA-BD83-51B253C9AC8B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2" name="正方形/長方形 13">
          <a:extLst>
            <a:ext uri="{FF2B5EF4-FFF2-40B4-BE49-F238E27FC236}">
              <a16:creationId xmlns:a16="http://schemas.microsoft.com/office/drawing/2014/main" id="{D6E2814B-4C9E-4977-8413-3B9FB44F8965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3" name="正方形/長方形 11">
          <a:extLst>
            <a:ext uri="{FF2B5EF4-FFF2-40B4-BE49-F238E27FC236}">
              <a16:creationId xmlns:a16="http://schemas.microsoft.com/office/drawing/2014/main" id="{08AE3D13-B1E2-41FA-B4B2-5FE8C719010F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4" name="正方形/長方形 13">
          <a:extLst>
            <a:ext uri="{FF2B5EF4-FFF2-40B4-BE49-F238E27FC236}">
              <a16:creationId xmlns:a16="http://schemas.microsoft.com/office/drawing/2014/main" id="{D2AFB148-6EBF-472A-A467-22D230CDFC17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5" name="正方形/長方形 11">
          <a:extLst>
            <a:ext uri="{FF2B5EF4-FFF2-40B4-BE49-F238E27FC236}">
              <a16:creationId xmlns:a16="http://schemas.microsoft.com/office/drawing/2014/main" id="{6D07CF18-C59F-40EB-9194-EBFD783F2976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6" name="正方形/長方形 13">
          <a:extLst>
            <a:ext uri="{FF2B5EF4-FFF2-40B4-BE49-F238E27FC236}">
              <a16:creationId xmlns:a16="http://schemas.microsoft.com/office/drawing/2014/main" id="{68237EEB-23B7-4611-9F3E-195F23E05BD9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7" name="正方形/長方形 11">
          <a:extLst>
            <a:ext uri="{FF2B5EF4-FFF2-40B4-BE49-F238E27FC236}">
              <a16:creationId xmlns:a16="http://schemas.microsoft.com/office/drawing/2014/main" id="{536E9812-DEBC-442D-A276-F93EF119C07F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8" name="正方形/長方形 13">
          <a:extLst>
            <a:ext uri="{FF2B5EF4-FFF2-40B4-BE49-F238E27FC236}">
              <a16:creationId xmlns:a16="http://schemas.microsoft.com/office/drawing/2014/main" id="{B79E2F6D-4FC0-4FEB-9DD4-F4DD8BBAF34B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9" name="正方形/長方形 11">
          <a:extLst>
            <a:ext uri="{FF2B5EF4-FFF2-40B4-BE49-F238E27FC236}">
              <a16:creationId xmlns:a16="http://schemas.microsoft.com/office/drawing/2014/main" id="{7874392D-BB63-42DC-8A81-A3D0E49E8FE6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0" name="正方形/長方形 13">
          <a:extLst>
            <a:ext uri="{FF2B5EF4-FFF2-40B4-BE49-F238E27FC236}">
              <a16:creationId xmlns:a16="http://schemas.microsoft.com/office/drawing/2014/main" id="{216F402C-D45C-4A41-A6F7-ED7D6FF15C2A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1" name="正方形/長方形 11">
          <a:extLst>
            <a:ext uri="{FF2B5EF4-FFF2-40B4-BE49-F238E27FC236}">
              <a16:creationId xmlns:a16="http://schemas.microsoft.com/office/drawing/2014/main" id="{AD42CC34-8C08-4488-8893-AF02FD1D299F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2" name="正方形/長方形 13">
          <a:extLst>
            <a:ext uri="{FF2B5EF4-FFF2-40B4-BE49-F238E27FC236}">
              <a16:creationId xmlns:a16="http://schemas.microsoft.com/office/drawing/2014/main" id="{FD0DE858-E80C-48CF-8A3B-98D46C014517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3" name="正方形/長方形 11">
          <a:extLst>
            <a:ext uri="{FF2B5EF4-FFF2-40B4-BE49-F238E27FC236}">
              <a16:creationId xmlns:a16="http://schemas.microsoft.com/office/drawing/2014/main" id="{764775AD-7E4A-4D44-9F26-A396F99314AA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4" name="正方形/長方形 13">
          <a:extLst>
            <a:ext uri="{FF2B5EF4-FFF2-40B4-BE49-F238E27FC236}">
              <a16:creationId xmlns:a16="http://schemas.microsoft.com/office/drawing/2014/main" id="{1E790523-C861-4B13-A931-4D3FC7DBFFAB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5" name="正方形/長方形 11">
          <a:extLst>
            <a:ext uri="{FF2B5EF4-FFF2-40B4-BE49-F238E27FC236}">
              <a16:creationId xmlns:a16="http://schemas.microsoft.com/office/drawing/2014/main" id="{28F126B2-122F-49AE-8873-63364810E366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6" name="正方形/長方形 13">
          <a:extLst>
            <a:ext uri="{FF2B5EF4-FFF2-40B4-BE49-F238E27FC236}">
              <a16:creationId xmlns:a16="http://schemas.microsoft.com/office/drawing/2014/main" id="{ED77BF47-D801-4C19-A83F-91626B8351EB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7" name="正方形/長方形 11">
          <a:extLst>
            <a:ext uri="{FF2B5EF4-FFF2-40B4-BE49-F238E27FC236}">
              <a16:creationId xmlns:a16="http://schemas.microsoft.com/office/drawing/2014/main" id="{6748208A-6D91-4972-A39C-279418A2D569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8" name="正方形/長方形 13">
          <a:extLst>
            <a:ext uri="{FF2B5EF4-FFF2-40B4-BE49-F238E27FC236}">
              <a16:creationId xmlns:a16="http://schemas.microsoft.com/office/drawing/2014/main" id="{4630C0C1-CD0A-4A62-96F8-20280EC91DE3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9" name="正方形/長方形 11">
          <a:extLst>
            <a:ext uri="{FF2B5EF4-FFF2-40B4-BE49-F238E27FC236}">
              <a16:creationId xmlns:a16="http://schemas.microsoft.com/office/drawing/2014/main" id="{228526A6-6DA8-4E13-84CC-60F36CA70289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0" name="正方形/長方形 13">
          <a:extLst>
            <a:ext uri="{FF2B5EF4-FFF2-40B4-BE49-F238E27FC236}">
              <a16:creationId xmlns:a16="http://schemas.microsoft.com/office/drawing/2014/main" id="{10EB8AB8-6B0A-494D-9845-D316EC23BB78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1" name="正方形/長方形 11">
          <a:extLst>
            <a:ext uri="{FF2B5EF4-FFF2-40B4-BE49-F238E27FC236}">
              <a16:creationId xmlns:a16="http://schemas.microsoft.com/office/drawing/2014/main" id="{076F49F6-FAA6-4624-8368-BE032995C144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2" name="正方形/長方形 13">
          <a:extLst>
            <a:ext uri="{FF2B5EF4-FFF2-40B4-BE49-F238E27FC236}">
              <a16:creationId xmlns:a16="http://schemas.microsoft.com/office/drawing/2014/main" id="{5802DEB2-8F92-421C-95D8-0F59FACB105C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3" name="正方形/長方形 11">
          <a:extLst>
            <a:ext uri="{FF2B5EF4-FFF2-40B4-BE49-F238E27FC236}">
              <a16:creationId xmlns:a16="http://schemas.microsoft.com/office/drawing/2014/main" id="{4F0A3D6E-88C3-458A-9A21-A00A7EDE46B7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4" name="正方形/長方形 13">
          <a:extLst>
            <a:ext uri="{FF2B5EF4-FFF2-40B4-BE49-F238E27FC236}">
              <a16:creationId xmlns:a16="http://schemas.microsoft.com/office/drawing/2014/main" id="{27A07875-4F8C-4732-9D1B-608B2D22C6B9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5" name="正方形/長方形 11">
          <a:extLst>
            <a:ext uri="{FF2B5EF4-FFF2-40B4-BE49-F238E27FC236}">
              <a16:creationId xmlns:a16="http://schemas.microsoft.com/office/drawing/2014/main" id="{2A34719E-0D2C-4AB7-990A-E527A586B7B7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6" name="正方形/長方形 13">
          <a:extLst>
            <a:ext uri="{FF2B5EF4-FFF2-40B4-BE49-F238E27FC236}">
              <a16:creationId xmlns:a16="http://schemas.microsoft.com/office/drawing/2014/main" id="{E6A48E08-22B1-43F3-BB34-B4AEF1DF4182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7" name="正方形/長方形 11">
          <a:extLst>
            <a:ext uri="{FF2B5EF4-FFF2-40B4-BE49-F238E27FC236}">
              <a16:creationId xmlns:a16="http://schemas.microsoft.com/office/drawing/2014/main" id="{4FD49049-8CD3-43F7-B68D-6E6A797FD063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8" name="正方形/長方形 13">
          <a:extLst>
            <a:ext uri="{FF2B5EF4-FFF2-40B4-BE49-F238E27FC236}">
              <a16:creationId xmlns:a16="http://schemas.microsoft.com/office/drawing/2014/main" id="{CFADB718-247E-430E-9466-E6DA866A76F2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9" name="正方形/長方形 11">
          <a:extLst>
            <a:ext uri="{FF2B5EF4-FFF2-40B4-BE49-F238E27FC236}">
              <a16:creationId xmlns:a16="http://schemas.microsoft.com/office/drawing/2014/main" id="{347B4D70-6763-4959-A239-EB7FB69F0078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0" name="正方形/長方形 13">
          <a:extLst>
            <a:ext uri="{FF2B5EF4-FFF2-40B4-BE49-F238E27FC236}">
              <a16:creationId xmlns:a16="http://schemas.microsoft.com/office/drawing/2014/main" id="{D6AE7050-68AC-43B1-A9D9-24DB69F124CF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1" name="正方形/長方形 11">
          <a:extLst>
            <a:ext uri="{FF2B5EF4-FFF2-40B4-BE49-F238E27FC236}">
              <a16:creationId xmlns:a16="http://schemas.microsoft.com/office/drawing/2014/main" id="{ED74FAC4-3A22-4FAF-A1BB-70E9706FA905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2" name="正方形/長方形 13">
          <a:extLst>
            <a:ext uri="{FF2B5EF4-FFF2-40B4-BE49-F238E27FC236}">
              <a16:creationId xmlns:a16="http://schemas.microsoft.com/office/drawing/2014/main" id="{041884E0-9F58-4307-9C1A-8C95607D897A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3" name="正方形/長方形 11">
          <a:extLst>
            <a:ext uri="{FF2B5EF4-FFF2-40B4-BE49-F238E27FC236}">
              <a16:creationId xmlns:a16="http://schemas.microsoft.com/office/drawing/2014/main" id="{1022B7F4-714A-404B-AE74-651FC15A35BA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4" name="正方形/長方形 13">
          <a:extLst>
            <a:ext uri="{FF2B5EF4-FFF2-40B4-BE49-F238E27FC236}">
              <a16:creationId xmlns:a16="http://schemas.microsoft.com/office/drawing/2014/main" id="{EE45BA3C-08DE-4D31-ABEF-2F6C2D9BA57A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5" name="正方形/長方形 11">
          <a:extLst>
            <a:ext uri="{FF2B5EF4-FFF2-40B4-BE49-F238E27FC236}">
              <a16:creationId xmlns:a16="http://schemas.microsoft.com/office/drawing/2014/main" id="{FA49F4DC-E19D-44AB-9B64-B1C930020D6B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6" name="正方形/長方形 13">
          <a:extLst>
            <a:ext uri="{FF2B5EF4-FFF2-40B4-BE49-F238E27FC236}">
              <a16:creationId xmlns:a16="http://schemas.microsoft.com/office/drawing/2014/main" id="{FB26706F-E430-4E40-8E8E-1E743F1D0D61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7" name="正方形/長方形 11">
          <a:extLst>
            <a:ext uri="{FF2B5EF4-FFF2-40B4-BE49-F238E27FC236}">
              <a16:creationId xmlns:a16="http://schemas.microsoft.com/office/drawing/2014/main" id="{FCCFD246-356E-46F7-9AED-33EF41222401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8" name="正方形/長方形 13">
          <a:extLst>
            <a:ext uri="{FF2B5EF4-FFF2-40B4-BE49-F238E27FC236}">
              <a16:creationId xmlns:a16="http://schemas.microsoft.com/office/drawing/2014/main" id="{6D6B0DD8-2DD6-441E-98C0-FE1B02C25814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79" name="正方形/長方形 11">
          <a:extLst>
            <a:ext uri="{FF2B5EF4-FFF2-40B4-BE49-F238E27FC236}">
              <a16:creationId xmlns:a16="http://schemas.microsoft.com/office/drawing/2014/main" id="{A8F9A786-67AC-407D-9D4F-F92B241505E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0" name="正方形/長方形 13">
          <a:extLst>
            <a:ext uri="{FF2B5EF4-FFF2-40B4-BE49-F238E27FC236}">
              <a16:creationId xmlns:a16="http://schemas.microsoft.com/office/drawing/2014/main" id="{3572F637-FD39-4A94-9194-F0FEA808258B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1" name="正方形/長方形 11">
          <a:extLst>
            <a:ext uri="{FF2B5EF4-FFF2-40B4-BE49-F238E27FC236}">
              <a16:creationId xmlns:a16="http://schemas.microsoft.com/office/drawing/2014/main" id="{11135715-0CCF-4ABF-B639-3EDBA767311D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2" name="正方形/長方形 13">
          <a:extLst>
            <a:ext uri="{FF2B5EF4-FFF2-40B4-BE49-F238E27FC236}">
              <a16:creationId xmlns:a16="http://schemas.microsoft.com/office/drawing/2014/main" id="{A19D3B12-6689-4CCD-8CFE-3F34CA575A55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3" name="正方形/長方形 11">
          <a:extLst>
            <a:ext uri="{FF2B5EF4-FFF2-40B4-BE49-F238E27FC236}">
              <a16:creationId xmlns:a16="http://schemas.microsoft.com/office/drawing/2014/main" id="{E94BDD09-53B4-474C-8829-FF8E1B0EA906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4" name="正方形/長方形 13">
          <a:extLst>
            <a:ext uri="{FF2B5EF4-FFF2-40B4-BE49-F238E27FC236}">
              <a16:creationId xmlns:a16="http://schemas.microsoft.com/office/drawing/2014/main" id="{3B08CC55-95F2-439E-A2FF-33E580B68DE1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5" name="正方形/長方形 11">
          <a:extLst>
            <a:ext uri="{FF2B5EF4-FFF2-40B4-BE49-F238E27FC236}">
              <a16:creationId xmlns:a16="http://schemas.microsoft.com/office/drawing/2014/main" id="{5F3FEA77-4396-4F9D-919B-57866FE40366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6" name="正方形/長方形 13">
          <a:extLst>
            <a:ext uri="{FF2B5EF4-FFF2-40B4-BE49-F238E27FC236}">
              <a16:creationId xmlns:a16="http://schemas.microsoft.com/office/drawing/2014/main" id="{5F81CAC7-95BD-4534-ABC6-A7C852779FF6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7" name="正方形/長方形 11">
          <a:extLst>
            <a:ext uri="{FF2B5EF4-FFF2-40B4-BE49-F238E27FC236}">
              <a16:creationId xmlns:a16="http://schemas.microsoft.com/office/drawing/2014/main" id="{503EF984-9592-4481-BD71-3FEE299B4DBC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8" name="正方形/長方形 13">
          <a:extLst>
            <a:ext uri="{FF2B5EF4-FFF2-40B4-BE49-F238E27FC236}">
              <a16:creationId xmlns:a16="http://schemas.microsoft.com/office/drawing/2014/main" id="{42BA7F70-54CF-427D-863A-0B4B3A134F53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9" name="正方形/長方形 11">
          <a:extLst>
            <a:ext uri="{FF2B5EF4-FFF2-40B4-BE49-F238E27FC236}">
              <a16:creationId xmlns:a16="http://schemas.microsoft.com/office/drawing/2014/main" id="{D1A42FD1-0F32-48DB-BB76-5843DD44AC18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0" name="正方形/長方形 13">
          <a:extLst>
            <a:ext uri="{FF2B5EF4-FFF2-40B4-BE49-F238E27FC236}">
              <a16:creationId xmlns:a16="http://schemas.microsoft.com/office/drawing/2014/main" id="{7B78D445-D339-4882-B063-A8F72A90DEFC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1" name="正方形/長方形 11">
          <a:extLst>
            <a:ext uri="{FF2B5EF4-FFF2-40B4-BE49-F238E27FC236}">
              <a16:creationId xmlns:a16="http://schemas.microsoft.com/office/drawing/2014/main" id="{40E0208E-F9E2-43A0-9E1D-7396011143E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2" name="正方形/長方形 13">
          <a:extLst>
            <a:ext uri="{FF2B5EF4-FFF2-40B4-BE49-F238E27FC236}">
              <a16:creationId xmlns:a16="http://schemas.microsoft.com/office/drawing/2014/main" id="{AEADBF7C-D898-4BA0-9528-7A068B7A112F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3" name="正方形/長方形 11">
          <a:extLst>
            <a:ext uri="{FF2B5EF4-FFF2-40B4-BE49-F238E27FC236}">
              <a16:creationId xmlns:a16="http://schemas.microsoft.com/office/drawing/2014/main" id="{C55FC45B-34D7-46D4-9D0E-D41C006788C2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4" name="正方形/長方形 13">
          <a:extLst>
            <a:ext uri="{FF2B5EF4-FFF2-40B4-BE49-F238E27FC236}">
              <a16:creationId xmlns:a16="http://schemas.microsoft.com/office/drawing/2014/main" id="{4D2C2BAD-E368-48B0-9832-7D5E5C8ABC70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5" name="正方形/長方形 11">
          <a:extLst>
            <a:ext uri="{FF2B5EF4-FFF2-40B4-BE49-F238E27FC236}">
              <a16:creationId xmlns:a16="http://schemas.microsoft.com/office/drawing/2014/main" id="{B41367BA-6C80-431D-99C3-B710CF0E06E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6" name="正方形/長方形 13">
          <a:extLst>
            <a:ext uri="{FF2B5EF4-FFF2-40B4-BE49-F238E27FC236}">
              <a16:creationId xmlns:a16="http://schemas.microsoft.com/office/drawing/2014/main" id="{C7CBA5B0-C6FF-40A8-92E0-F320B8424666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7" name="正方形/長方形 11">
          <a:extLst>
            <a:ext uri="{FF2B5EF4-FFF2-40B4-BE49-F238E27FC236}">
              <a16:creationId xmlns:a16="http://schemas.microsoft.com/office/drawing/2014/main" id="{6F5A92F9-C917-463E-99EA-5EA6C25674D0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8" name="正方形/長方形 13">
          <a:extLst>
            <a:ext uri="{FF2B5EF4-FFF2-40B4-BE49-F238E27FC236}">
              <a16:creationId xmlns:a16="http://schemas.microsoft.com/office/drawing/2014/main" id="{B45F14A3-6E45-4C65-B1BB-A95B3A925BA1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9" name="正方形/長方形 11">
          <a:extLst>
            <a:ext uri="{FF2B5EF4-FFF2-40B4-BE49-F238E27FC236}">
              <a16:creationId xmlns:a16="http://schemas.microsoft.com/office/drawing/2014/main" id="{F3D9129D-8954-4881-9C77-E0A0CF814525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0" name="正方形/長方形 13">
          <a:extLst>
            <a:ext uri="{FF2B5EF4-FFF2-40B4-BE49-F238E27FC236}">
              <a16:creationId xmlns:a16="http://schemas.microsoft.com/office/drawing/2014/main" id="{2B2A2667-2BF5-480F-B3F1-8806A77E1ECF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1" name="正方形/長方形 11">
          <a:extLst>
            <a:ext uri="{FF2B5EF4-FFF2-40B4-BE49-F238E27FC236}">
              <a16:creationId xmlns:a16="http://schemas.microsoft.com/office/drawing/2014/main" id="{1D6A0DDD-86CC-4FD9-A4CD-3FFF9A87EFBB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2" name="正方形/長方形 13">
          <a:extLst>
            <a:ext uri="{FF2B5EF4-FFF2-40B4-BE49-F238E27FC236}">
              <a16:creationId xmlns:a16="http://schemas.microsoft.com/office/drawing/2014/main" id="{40A8C3CC-26E6-43B6-ACF0-B6E19FB5D165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3" name="正方形/長方形 11">
          <a:extLst>
            <a:ext uri="{FF2B5EF4-FFF2-40B4-BE49-F238E27FC236}">
              <a16:creationId xmlns:a16="http://schemas.microsoft.com/office/drawing/2014/main" id="{E79D918B-00CC-42C3-A8CD-5B8B6405C5C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4" name="正方形/長方形 13">
          <a:extLst>
            <a:ext uri="{FF2B5EF4-FFF2-40B4-BE49-F238E27FC236}">
              <a16:creationId xmlns:a16="http://schemas.microsoft.com/office/drawing/2014/main" id="{4B01FDC0-1CC1-48DA-8C17-7806EF273814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5" name="正方形/長方形 11">
          <a:extLst>
            <a:ext uri="{FF2B5EF4-FFF2-40B4-BE49-F238E27FC236}">
              <a16:creationId xmlns:a16="http://schemas.microsoft.com/office/drawing/2014/main" id="{90931B17-C21D-485B-A81E-39217E801798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6" name="正方形/長方形 13">
          <a:extLst>
            <a:ext uri="{FF2B5EF4-FFF2-40B4-BE49-F238E27FC236}">
              <a16:creationId xmlns:a16="http://schemas.microsoft.com/office/drawing/2014/main" id="{43B539DD-5989-4E80-902B-4F9744C64523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7" name="正方形/長方形 11">
          <a:extLst>
            <a:ext uri="{FF2B5EF4-FFF2-40B4-BE49-F238E27FC236}">
              <a16:creationId xmlns:a16="http://schemas.microsoft.com/office/drawing/2014/main" id="{6F10208F-ADF2-482B-8C68-6FCAD88EDAC7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8" name="正方形/長方形 13">
          <a:extLst>
            <a:ext uri="{FF2B5EF4-FFF2-40B4-BE49-F238E27FC236}">
              <a16:creationId xmlns:a16="http://schemas.microsoft.com/office/drawing/2014/main" id="{4383530D-04C4-4934-B66D-CFBA68568414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9" name="正方形/長方形 11">
          <a:extLst>
            <a:ext uri="{FF2B5EF4-FFF2-40B4-BE49-F238E27FC236}">
              <a16:creationId xmlns:a16="http://schemas.microsoft.com/office/drawing/2014/main" id="{41B10360-9BD0-4A8C-9342-456580D54A3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0" name="正方形/長方形 13">
          <a:extLst>
            <a:ext uri="{FF2B5EF4-FFF2-40B4-BE49-F238E27FC236}">
              <a16:creationId xmlns:a16="http://schemas.microsoft.com/office/drawing/2014/main" id="{A6C3AB3B-A35C-48D3-ADB4-F43AA1155279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1" name="正方形/長方形 11">
          <a:extLst>
            <a:ext uri="{FF2B5EF4-FFF2-40B4-BE49-F238E27FC236}">
              <a16:creationId xmlns:a16="http://schemas.microsoft.com/office/drawing/2014/main" id="{84072EDF-5C89-4C46-A5E4-CC8D0393F02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2" name="正方形/長方形 13">
          <a:extLst>
            <a:ext uri="{FF2B5EF4-FFF2-40B4-BE49-F238E27FC236}">
              <a16:creationId xmlns:a16="http://schemas.microsoft.com/office/drawing/2014/main" id="{FDC29FAA-B145-42B5-AE4C-41D515878555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3" name="正方形/長方形 11">
          <a:extLst>
            <a:ext uri="{FF2B5EF4-FFF2-40B4-BE49-F238E27FC236}">
              <a16:creationId xmlns:a16="http://schemas.microsoft.com/office/drawing/2014/main" id="{72CAF032-2049-4D99-8B92-69DE34413A1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4" name="正方形/長方形 13">
          <a:extLst>
            <a:ext uri="{FF2B5EF4-FFF2-40B4-BE49-F238E27FC236}">
              <a16:creationId xmlns:a16="http://schemas.microsoft.com/office/drawing/2014/main" id="{DEE3F89D-939B-4910-9248-239D7A65C6BD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15" name="正方形/長方形 11">
          <a:extLst>
            <a:ext uri="{FF2B5EF4-FFF2-40B4-BE49-F238E27FC236}">
              <a16:creationId xmlns:a16="http://schemas.microsoft.com/office/drawing/2014/main" id="{2FA191C6-C3B8-4511-B717-C0F196D235E9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16" name="正方形/長方形 13">
          <a:extLst>
            <a:ext uri="{FF2B5EF4-FFF2-40B4-BE49-F238E27FC236}">
              <a16:creationId xmlns:a16="http://schemas.microsoft.com/office/drawing/2014/main" id="{4B3527D6-08A3-4695-A670-944F3C986D8D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7" name="正方形/長方形 11">
          <a:extLst>
            <a:ext uri="{FF2B5EF4-FFF2-40B4-BE49-F238E27FC236}">
              <a16:creationId xmlns:a16="http://schemas.microsoft.com/office/drawing/2014/main" id="{594F0ECE-0D0F-4667-96BF-D05E828B497B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8" name="正方形/長方形 13">
          <a:extLst>
            <a:ext uri="{FF2B5EF4-FFF2-40B4-BE49-F238E27FC236}">
              <a16:creationId xmlns:a16="http://schemas.microsoft.com/office/drawing/2014/main" id="{E309A8E2-5F4A-4D4A-B8B4-B17C4FB5BD68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9" name="正方形/長方形 11">
          <a:extLst>
            <a:ext uri="{FF2B5EF4-FFF2-40B4-BE49-F238E27FC236}">
              <a16:creationId xmlns:a16="http://schemas.microsoft.com/office/drawing/2014/main" id="{42E56EA0-B2DB-416E-8FE2-96359E939D3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20" name="正方形/長方形 13">
          <a:extLst>
            <a:ext uri="{FF2B5EF4-FFF2-40B4-BE49-F238E27FC236}">
              <a16:creationId xmlns:a16="http://schemas.microsoft.com/office/drawing/2014/main" id="{DAF8E0E7-5C8E-4961-850C-456D75F39572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1" name="正方形/長方形 11">
          <a:extLst>
            <a:ext uri="{FF2B5EF4-FFF2-40B4-BE49-F238E27FC236}">
              <a16:creationId xmlns:a16="http://schemas.microsoft.com/office/drawing/2014/main" id="{EF1D4704-7F25-40D8-B78D-7574156D1F56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2" name="正方形/長方形 13">
          <a:extLst>
            <a:ext uri="{FF2B5EF4-FFF2-40B4-BE49-F238E27FC236}">
              <a16:creationId xmlns:a16="http://schemas.microsoft.com/office/drawing/2014/main" id="{9220C165-3911-42E5-90A2-42DBDDA1C14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3" name="正方形/長方形 11">
          <a:extLst>
            <a:ext uri="{FF2B5EF4-FFF2-40B4-BE49-F238E27FC236}">
              <a16:creationId xmlns:a16="http://schemas.microsoft.com/office/drawing/2014/main" id="{0734D7A4-010C-477D-AD66-9EEE54B57D0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4" name="正方形/長方形 13">
          <a:extLst>
            <a:ext uri="{FF2B5EF4-FFF2-40B4-BE49-F238E27FC236}">
              <a16:creationId xmlns:a16="http://schemas.microsoft.com/office/drawing/2014/main" id="{609A45EA-3EBC-4518-AA88-F79F7050B4CD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5" name="正方形/長方形 11">
          <a:extLst>
            <a:ext uri="{FF2B5EF4-FFF2-40B4-BE49-F238E27FC236}">
              <a16:creationId xmlns:a16="http://schemas.microsoft.com/office/drawing/2014/main" id="{A20CCEE4-AEC5-4F83-BDE6-34D9B9194D42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6" name="正方形/長方形 13">
          <a:extLst>
            <a:ext uri="{FF2B5EF4-FFF2-40B4-BE49-F238E27FC236}">
              <a16:creationId xmlns:a16="http://schemas.microsoft.com/office/drawing/2014/main" id="{A3AFE463-FBB2-4CA5-9C72-F1DE2A2DEE44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7" name="正方形/長方形 11">
          <a:extLst>
            <a:ext uri="{FF2B5EF4-FFF2-40B4-BE49-F238E27FC236}">
              <a16:creationId xmlns:a16="http://schemas.microsoft.com/office/drawing/2014/main" id="{1CDEF30C-35DF-4635-AF93-2B310403D2FF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8" name="正方形/長方形 13">
          <a:extLst>
            <a:ext uri="{FF2B5EF4-FFF2-40B4-BE49-F238E27FC236}">
              <a16:creationId xmlns:a16="http://schemas.microsoft.com/office/drawing/2014/main" id="{3BAD11DB-4616-441B-BA73-0C3D33842D17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9" name="正方形/長方形 11">
          <a:extLst>
            <a:ext uri="{FF2B5EF4-FFF2-40B4-BE49-F238E27FC236}">
              <a16:creationId xmlns:a16="http://schemas.microsoft.com/office/drawing/2014/main" id="{D1671EDA-6416-4C70-806F-40B875A58274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0" name="正方形/長方形 13">
          <a:extLst>
            <a:ext uri="{FF2B5EF4-FFF2-40B4-BE49-F238E27FC236}">
              <a16:creationId xmlns:a16="http://schemas.microsoft.com/office/drawing/2014/main" id="{03D02529-6843-406E-B1AA-D400B1B29EA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1" name="正方形/長方形 11">
          <a:extLst>
            <a:ext uri="{FF2B5EF4-FFF2-40B4-BE49-F238E27FC236}">
              <a16:creationId xmlns:a16="http://schemas.microsoft.com/office/drawing/2014/main" id="{1D02A1A5-7097-412A-A28E-05AD63B20851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2" name="正方形/長方形 13">
          <a:extLst>
            <a:ext uri="{FF2B5EF4-FFF2-40B4-BE49-F238E27FC236}">
              <a16:creationId xmlns:a16="http://schemas.microsoft.com/office/drawing/2014/main" id="{8068707F-0C78-4739-B2E9-660E7BACABF4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3" name="正方形/長方形 11">
          <a:extLst>
            <a:ext uri="{FF2B5EF4-FFF2-40B4-BE49-F238E27FC236}">
              <a16:creationId xmlns:a16="http://schemas.microsoft.com/office/drawing/2014/main" id="{57BC2FC1-5B8C-4BCC-B1B2-1F68C083248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4" name="正方形/長方形 13">
          <a:extLst>
            <a:ext uri="{FF2B5EF4-FFF2-40B4-BE49-F238E27FC236}">
              <a16:creationId xmlns:a16="http://schemas.microsoft.com/office/drawing/2014/main" id="{75B245C5-8C39-47CE-9E97-2057539ED83B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5" name="正方形/長方形 11">
          <a:extLst>
            <a:ext uri="{FF2B5EF4-FFF2-40B4-BE49-F238E27FC236}">
              <a16:creationId xmlns:a16="http://schemas.microsoft.com/office/drawing/2014/main" id="{88CAB352-3179-4561-A447-0FFE64C09FD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6" name="正方形/長方形 13">
          <a:extLst>
            <a:ext uri="{FF2B5EF4-FFF2-40B4-BE49-F238E27FC236}">
              <a16:creationId xmlns:a16="http://schemas.microsoft.com/office/drawing/2014/main" id="{16A2AF45-3F82-406B-9076-9B84D0209674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7" name="正方形/長方形 11">
          <a:extLst>
            <a:ext uri="{FF2B5EF4-FFF2-40B4-BE49-F238E27FC236}">
              <a16:creationId xmlns:a16="http://schemas.microsoft.com/office/drawing/2014/main" id="{AADC0251-13A1-447F-8062-AD890DD64CAC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8" name="正方形/長方形 13">
          <a:extLst>
            <a:ext uri="{FF2B5EF4-FFF2-40B4-BE49-F238E27FC236}">
              <a16:creationId xmlns:a16="http://schemas.microsoft.com/office/drawing/2014/main" id="{2DE2810C-C22E-4E87-BCFB-A174F5E77F2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9" name="正方形/長方形 11">
          <a:extLst>
            <a:ext uri="{FF2B5EF4-FFF2-40B4-BE49-F238E27FC236}">
              <a16:creationId xmlns:a16="http://schemas.microsoft.com/office/drawing/2014/main" id="{7992CE27-6B37-4801-8E0C-498751A4828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0" name="正方形/長方形 13">
          <a:extLst>
            <a:ext uri="{FF2B5EF4-FFF2-40B4-BE49-F238E27FC236}">
              <a16:creationId xmlns:a16="http://schemas.microsoft.com/office/drawing/2014/main" id="{57004EFA-634F-48E1-978B-953F1C38DD4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1" name="正方形/長方形 11">
          <a:extLst>
            <a:ext uri="{FF2B5EF4-FFF2-40B4-BE49-F238E27FC236}">
              <a16:creationId xmlns:a16="http://schemas.microsoft.com/office/drawing/2014/main" id="{B646C65D-7A48-43A9-9946-8A9065EDA30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2" name="正方形/長方形 13">
          <a:extLst>
            <a:ext uri="{FF2B5EF4-FFF2-40B4-BE49-F238E27FC236}">
              <a16:creationId xmlns:a16="http://schemas.microsoft.com/office/drawing/2014/main" id="{D48CFA69-7D7E-4D8C-958F-D49E6818C688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3" name="正方形/長方形 11">
          <a:extLst>
            <a:ext uri="{FF2B5EF4-FFF2-40B4-BE49-F238E27FC236}">
              <a16:creationId xmlns:a16="http://schemas.microsoft.com/office/drawing/2014/main" id="{C9D6E2D0-0740-4433-9E13-61A763C1A36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4" name="正方形/長方形 13">
          <a:extLst>
            <a:ext uri="{FF2B5EF4-FFF2-40B4-BE49-F238E27FC236}">
              <a16:creationId xmlns:a16="http://schemas.microsoft.com/office/drawing/2014/main" id="{905FA5B5-3786-4EDC-A216-1B669A5B736F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5" name="正方形/長方形 11">
          <a:extLst>
            <a:ext uri="{FF2B5EF4-FFF2-40B4-BE49-F238E27FC236}">
              <a16:creationId xmlns:a16="http://schemas.microsoft.com/office/drawing/2014/main" id="{DD4F1CAD-1763-4F45-B66C-E80BFA95F05C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6" name="正方形/長方形 13">
          <a:extLst>
            <a:ext uri="{FF2B5EF4-FFF2-40B4-BE49-F238E27FC236}">
              <a16:creationId xmlns:a16="http://schemas.microsoft.com/office/drawing/2014/main" id="{932F235C-4A70-4D56-AB11-7400DAA81145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7" name="正方形/長方形 11">
          <a:extLst>
            <a:ext uri="{FF2B5EF4-FFF2-40B4-BE49-F238E27FC236}">
              <a16:creationId xmlns:a16="http://schemas.microsoft.com/office/drawing/2014/main" id="{2B4B5379-59A8-4F40-B49C-D176E376A32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8" name="正方形/長方形 13">
          <a:extLst>
            <a:ext uri="{FF2B5EF4-FFF2-40B4-BE49-F238E27FC236}">
              <a16:creationId xmlns:a16="http://schemas.microsoft.com/office/drawing/2014/main" id="{5B615D58-EB0A-44C5-AE33-3647FE0B7C1D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9" name="正方形/長方形 11">
          <a:extLst>
            <a:ext uri="{FF2B5EF4-FFF2-40B4-BE49-F238E27FC236}">
              <a16:creationId xmlns:a16="http://schemas.microsoft.com/office/drawing/2014/main" id="{6A34FC74-BE00-4865-8F64-FC7943C2C74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0" name="正方形/長方形 13">
          <a:extLst>
            <a:ext uri="{FF2B5EF4-FFF2-40B4-BE49-F238E27FC236}">
              <a16:creationId xmlns:a16="http://schemas.microsoft.com/office/drawing/2014/main" id="{6DD2FD8D-6082-429A-AD58-B9D390D73BC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1" name="正方形/長方形 11">
          <a:extLst>
            <a:ext uri="{FF2B5EF4-FFF2-40B4-BE49-F238E27FC236}">
              <a16:creationId xmlns:a16="http://schemas.microsoft.com/office/drawing/2014/main" id="{D66B0E07-28CA-43FF-A57A-092E6DF59A5F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2" name="正方形/長方形 13">
          <a:extLst>
            <a:ext uri="{FF2B5EF4-FFF2-40B4-BE49-F238E27FC236}">
              <a16:creationId xmlns:a16="http://schemas.microsoft.com/office/drawing/2014/main" id="{EDFEE3EE-9D92-43C2-965A-9A79B0DEE89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3" name="正方形/長方形 11">
          <a:extLst>
            <a:ext uri="{FF2B5EF4-FFF2-40B4-BE49-F238E27FC236}">
              <a16:creationId xmlns:a16="http://schemas.microsoft.com/office/drawing/2014/main" id="{D8A817D9-1407-4A13-AA2E-F071645BF9B3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4" name="正方形/長方形 13">
          <a:extLst>
            <a:ext uri="{FF2B5EF4-FFF2-40B4-BE49-F238E27FC236}">
              <a16:creationId xmlns:a16="http://schemas.microsoft.com/office/drawing/2014/main" id="{5ADC8364-A9E8-46C8-AA4E-5333FE2B897B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5" name="正方形/長方形 11">
          <a:extLst>
            <a:ext uri="{FF2B5EF4-FFF2-40B4-BE49-F238E27FC236}">
              <a16:creationId xmlns:a16="http://schemas.microsoft.com/office/drawing/2014/main" id="{7127BFBD-C293-4001-A574-F8C62E6FDD9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6" name="正方形/長方形 13">
          <a:extLst>
            <a:ext uri="{FF2B5EF4-FFF2-40B4-BE49-F238E27FC236}">
              <a16:creationId xmlns:a16="http://schemas.microsoft.com/office/drawing/2014/main" id="{ED38C16F-65A5-4B84-861D-58534D36501B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7" name="正方形/長方形 11">
          <a:extLst>
            <a:ext uri="{FF2B5EF4-FFF2-40B4-BE49-F238E27FC236}">
              <a16:creationId xmlns:a16="http://schemas.microsoft.com/office/drawing/2014/main" id="{8ED37385-E66C-446B-845D-E0D72B583CF6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8" name="正方形/長方形 13">
          <a:extLst>
            <a:ext uri="{FF2B5EF4-FFF2-40B4-BE49-F238E27FC236}">
              <a16:creationId xmlns:a16="http://schemas.microsoft.com/office/drawing/2014/main" id="{1545A070-3396-43F2-B078-3D6E283B85C4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59" name="正方形/長方形 11">
          <a:extLst>
            <a:ext uri="{FF2B5EF4-FFF2-40B4-BE49-F238E27FC236}">
              <a16:creationId xmlns:a16="http://schemas.microsoft.com/office/drawing/2014/main" id="{743343E2-F77D-495D-995A-1066282BD062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0" name="正方形/長方形 13">
          <a:extLst>
            <a:ext uri="{FF2B5EF4-FFF2-40B4-BE49-F238E27FC236}">
              <a16:creationId xmlns:a16="http://schemas.microsoft.com/office/drawing/2014/main" id="{2F2DDDC5-7A88-4483-B6C5-DB860C2A8F4B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1" name="正方形/長方形 11">
          <a:extLst>
            <a:ext uri="{FF2B5EF4-FFF2-40B4-BE49-F238E27FC236}">
              <a16:creationId xmlns:a16="http://schemas.microsoft.com/office/drawing/2014/main" id="{F00AE2F9-77DB-4D29-AEF3-37E7622FD7B1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2" name="正方形/長方形 13">
          <a:extLst>
            <a:ext uri="{FF2B5EF4-FFF2-40B4-BE49-F238E27FC236}">
              <a16:creationId xmlns:a16="http://schemas.microsoft.com/office/drawing/2014/main" id="{25D94E85-EB2A-433F-AEBF-AD975FDEC7EB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3" name="正方形/長方形 11">
          <a:extLst>
            <a:ext uri="{FF2B5EF4-FFF2-40B4-BE49-F238E27FC236}">
              <a16:creationId xmlns:a16="http://schemas.microsoft.com/office/drawing/2014/main" id="{EB033D83-5782-46CF-B636-3E66CE38CB73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4" name="正方形/長方形 13">
          <a:extLst>
            <a:ext uri="{FF2B5EF4-FFF2-40B4-BE49-F238E27FC236}">
              <a16:creationId xmlns:a16="http://schemas.microsoft.com/office/drawing/2014/main" id="{870120E5-B326-4AE4-B0C3-183BD5534237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5" name="正方形/長方形 11">
          <a:extLst>
            <a:ext uri="{FF2B5EF4-FFF2-40B4-BE49-F238E27FC236}">
              <a16:creationId xmlns:a16="http://schemas.microsoft.com/office/drawing/2014/main" id="{D3DF6193-1947-4212-8A4C-9A5009D6157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6" name="正方形/長方形 13">
          <a:extLst>
            <a:ext uri="{FF2B5EF4-FFF2-40B4-BE49-F238E27FC236}">
              <a16:creationId xmlns:a16="http://schemas.microsoft.com/office/drawing/2014/main" id="{FD742277-BD0E-4BF2-B530-8A851163D4E9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7" name="正方形/長方形 11">
          <a:extLst>
            <a:ext uri="{FF2B5EF4-FFF2-40B4-BE49-F238E27FC236}">
              <a16:creationId xmlns:a16="http://schemas.microsoft.com/office/drawing/2014/main" id="{35F37589-7715-4CA3-9B4C-88E800FFA96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8" name="正方形/長方形 13">
          <a:extLst>
            <a:ext uri="{FF2B5EF4-FFF2-40B4-BE49-F238E27FC236}">
              <a16:creationId xmlns:a16="http://schemas.microsoft.com/office/drawing/2014/main" id="{E00DFCDA-8767-46BD-B879-753CF1959F5B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9" name="正方形/長方形 11">
          <a:extLst>
            <a:ext uri="{FF2B5EF4-FFF2-40B4-BE49-F238E27FC236}">
              <a16:creationId xmlns:a16="http://schemas.microsoft.com/office/drawing/2014/main" id="{211AA462-3186-4B30-8418-C58217D154D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0" name="正方形/長方形 13">
          <a:extLst>
            <a:ext uri="{FF2B5EF4-FFF2-40B4-BE49-F238E27FC236}">
              <a16:creationId xmlns:a16="http://schemas.microsoft.com/office/drawing/2014/main" id="{5697B6AF-01E8-4409-9468-16451F99915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1" name="正方形/長方形 11">
          <a:extLst>
            <a:ext uri="{FF2B5EF4-FFF2-40B4-BE49-F238E27FC236}">
              <a16:creationId xmlns:a16="http://schemas.microsoft.com/office/drawing/2014/main" id="{6E4AC616-94F5-4D97-BE25-D78B40B4416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2" name="正方形/長方形 13">
          <a:extLst>
            <a:ext uri="{FF2B5EF4-FFF2-40B4-BE49-F238E27FC236}">
              <a16:creationId xmlns:a16="http://schemas.microsoft.com/office/drawing/2014/main" id="{764AA98B-D15E-4990-8683-450855066E3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3" name="正方形/長方形 11">
          <a:extLst>
            <a:ext uri="{FF2B5EF4-FFF2-40B4-BE49-F238E27FC236}">
              <a16:creationId xmlns:a16="http://schemas.microsoft.com/office/drawing/2014/main" id="{D7F6CA0F-67EE-4FA1-9C07-184FFFAD9F7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4" name="正方形/長方形 13">
          <a:extLst>
            <a:ext uri="{FF2B5EF4-FFF2-40B4-BE49-F238E27FC236}">
              <a16:creationId xmlns:a16="http://schemas.microsoft.com/office/drawing/2014/main" id="{14F824D9-55C2-4D80-9FAC-A2718C0E3427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5" name="正方形/長方形 11">
          <a:extLst>
            <a:ext uri="{FF2B5EF4-FFF2-40B4-BE49-F238E27FC236}">
              <a16:creationId xmlns:a16="http://schemas.microsoft.com/office/drawing/2014/main" id="{7AE163E3-4284-4A12-94B0-E6CE5C972DA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6" name="正方形/長方形 13">
          <a:extLst>
            <a:ext uri="{FF2B5EF4-FFF2-40B4-BE49-F238E27FC236}">
              <a16:creationId xmlns:a16="http://schemas.microsoft.com/office/drawing/2014/main" id="{C0530046-2B6A-4148-85A2-154EB5DF1617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7" name="正方形/長方形 11">
          <a:extLst>
            <a:ext uri="{FF2B5EF4-FFF2-40B4-BE49-F238E27FC236}">
              <a16:creationId xmlns:a16="http://schemas.microsoft.com/office/drawing/2014/main" id="{00FF584F-E3D4-4897-BB45-0B5FC88DB10A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8" name="正方形/長方形 13">
          <a:extLst>
            <a:ext uri="{FF2B5EF4-FFF2-40B4-BE49-F238E27FC236}">
              <a16:creationId xmlns:a16="http://schemas.microsoft.com/office/drawing/2014/main" id="{28F304E8-0A79-46B2-822E-5496C74CE92D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9" name="正方形/長方形 11">
          <a:extLst>
            <a:ext uri="{FF2B5EF4-FFF2-40B4-BE49-F238E27FC236}">
              <a16:creationId xmlns:a16="http://schemas.microsoft.com/office/drawing/2014/main" id="{FCBC313A-ECCE-46D6-BA66-D4E937E286E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0" name="正方形/長方形 13">
          <a:extLst>
            <a:ext uri="{FF2B5EF4-FFF2-40B4-BE49-F238E27FC236}">
              <a16:creationId xmlns:a16="http://schemas.microsoft.com/office/drawing/2014/main" id="{BBC27C40-6ACF-41FD-9669-2E7BC9F9171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1" name="正方形/長方形 11">
          <a:extLst>
            <a:ext uri="{FF2B5EF4-FFF2-40B4-BE49-F238E27FC236}">
              <a16:creationId xmlns:a16="http://schemas.microsoft.com/office/drawing/2014/main" id="{EDAAB6E5-28FE-4044-928C-699C5C72923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2" name="正方形/長方形 13">
          <a:extLst>
            <a:ext uri="{FF2B5EF4-FFF2-40B4-BE49-F238E27FC236}">
              <a16:creationId xmlns:a16="http://schemas.microsoft.com/office/drawing/2014/main" id="{22036DD1-02A6-4658-AC43-0CA6010CDCA1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3" name="正方形/長方形 11">
          <a:extLst>
            <a:ext uri="{FF2B5EF4-FFF2-40B4-BE49-F238E27FC236}">
              <a16:creationId xmlns:a16="http://schemas.microsoft.com/office/drawing/2014/main" id="{EE216FBC-84F3-467E-AEB0-0A444E97920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4" name="正方形/長方形 13">
          <a:extLst>
            <a:ext uri="{FF2B5EF4-FFF2-40B4-BE49-F238E27FC236}">
              <a16:creationId xmlns:a16="http://schemas.microsoft.com/office/drawing/2014/main" id="{203F2B0F-8103-48D4-91D3-9D9DF355CEB1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5" name="正方形/長方形 11">
          <a:extLst>
            <a:ext uri="{FF2B5EF4-FFF2-40B4-BE49-F238E27FC236}">
              <a16:creationId xmlns:a16="http://schemas.microsoft.com/office/drawing/2014/main" id="{E2081D30-D435-4838-B190-82FAFB7B4FF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6" name="正方形/長方形 13">
          <a:extLst>
            <a:ext uri="{FF2B5EF4-FFF2-40B4-BE49-F238E27FC236}">
              <a16:creationId xmlns:a16="http://schemas.microsoft.com/office/drawing/2014/main" id="{11195670-356A-4DC0-991C-FAE13ADA1D3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7" name="正方形/長方形 11">
          <a:extLst>
            <a:ext uri="{FF2B5EF4-FFF2-40B4-BE49-F238E27FC236}">
              <a16:creationId xmlns:a16="http://schemas.microsoft.com/office/drawing/2014/main" id="{F0AA2D41-D711-4472-9297-65FC8302AF0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8" name="正方形/長方形 13">
          <a:extLst>
            <a:ext uri="{FF2B5EF4-FFF2-40B4-BE49-F238E27FC236}">
              <a16:creationId xmlns:a16="http://schemas.microsoft.com/office/drawing/2014/main" id="{E323182F-E388-4CBA-A05F-5BA90D2E5DE7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9" name="正方形/長方形 11">
          <a:extLst>
            <a:ext uri="{FF2B5EF4-FFF2-40B4-BE49-F238E27FC236}">
              <a16:creationId xmlns:a16="http://schemas.microsoft.com/office/drawing/2014/main" id="{354B2EF3-24F7-47C8-BA98-9C350F35B7BE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0" name="正方形/長方形 13">
          <a:extLst>
            <a:ext uri="{FF2B5EF4-FFF2-40B4-BE49-F238E27FC236}">
              <a16:creationId xmlns:a16="http://schemas.microsoft.com/office/drawing/2014/main" id="{2F7489B2-C743-45B4-95A4-A0F52ED6835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1" name="正方形/長方形 11">
          <a:extLst>
            <a:ext uri="{FF2B5EF4-FFF2-40B4-BE49-F238E27FC236}">
              <a16:creationId xmlns:a16="http://schemas.microsoft.com/office/drawing/2014/main" id="{5BF4A2C2-7103-4E9D-9F3B-1184CAD9AAE5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2" name="正方形/長方形 13">
          <a:extLst>
            <a:ext uri="{FF2B5EF4-FFF2-40B4-BE49-F238E27FC236}">
              <a16:creationId xmlns:a16="http://schemas.microsoft.com/office/drawing/2014/main" id="{33472AC9-3F8A-4CB6-9BB0-0AEB3AE6AA6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3" name="正方形/長方形 11">
          <a:extLst>
            <a:ext uri="{FF2B5EF4-FFF2-40B4-BE49-F238E27FC236}">
              <a16:creationId xmlns:a16="http://schemas.microsoft.com/office/drawing/2014/main" id="{D9B3275D-6171-4D8C-8012-3D7EA7E2DF4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4" name="正方形/長方形 13">
          <a:extLst>
            <a:ext uri="{FF2B5EF4-FFF2-40B4-BE49-F238E27FC236}">
              <a16:creationId xmlns:a16="http://schemas.microsoft.com/office/drawing/2014/main" id="{F9C12FC8-C272-45EF-BB96-A1D75562B9D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5" name="正方形/長方形 11">
          <a:extLst>
            <a:ext uri="{FF2B5EF4-FFF2-40B4-BE49-F238E27FC236}">
              <a16:creationId xmlns:a16="http://schemas.microsoft.com/office/drawing/2014/main" id="{D9F8ED80-F500-49E5-81BF-4003923788C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6" name="正方形/長方形 13">
          <a:extLst>
            <a:ext uri="{FF2B5EF4-FFF2-40B4-BE49-F238E27FC236}">
              <a16:creationId xmlns:a16="http://schemas.microsoft.com/office/drawing/2014/main" id="{BA1AF15E-2CDA-457B-8652-CAB948D202C1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7" name="正方形/長方形 11">
          <a:extLst>
            <a:ext uri="{FF2B5EF4-FFF2-40B4-BE49-F238E27FC236}">
              <a16:creationId xmlns:a16="http://schemas.microsoft.com/office/drawing/2014/main" id="{14DE65BD-27A0-4F22-B43C-A445ABAE8845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8" name="正方形/長方形 13">
          <a:extLst>
            <a:ext uri="{FF2B5EF4-FFF2-40B4-BE49-F238E27FC236}">
              <a16:creationId xmlns:a16="http://schemas.microsoft.com/office/drawing/2014/main" id="{CD8C2723-160A-48E3-9325-F07A418A4DB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9" name="正方形/長方形 11">
          <a:extLst>
            <a:ext uri="{FF2B5EF4-FFF2-40B4-BE49-F238E27FC236}">
              <a16:creationId xmlns:a16="http://schemas.microsoft.com/office/drawing/2014/main" id="{B02E59A9-ECF3-48F0-BB14-292D2F4E710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0" name="正方形/長方形 13">
          <a:extLst>
            <a:ext uri="{FF2B5EF4-FFF2-40B4-BE49-F238E27FC236}">
              <a16:creationId xmlns:a16="http://schemas.microsoft.com/office/drawing/2014/main" id="{79431EF6-3DA5-4039-BC22-CD052A5053C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1" name="正方形/長方形 11">
          <a:extLst>
            <a:ext uri="{FF2B5EF4-FFF2-40B4-BE49-F238E27FC236}">
              <a16:creationId xmlns:a16="http://schemas.microsoft.com/office/drawing/2014/main" id="{3DE032DB-5103-4BC6-BA99-8539312C5545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2" name="正方形/長方形 13">
          <a:extLst>
            <a:ext uri="{FF2B5EF4-FFF2-40B4-BE49-F238E27FC236}">
              <a16:creationId xmlns:a16="http://schemas.microsoft.com/office/drawing/2014/main" id="{312D7A47-C45D-44B6-A74B-CF451152B009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3" name="正方形/長方形 11">
          <a:extLst>
            <a:ext uri="{FF2B5EF4-FFF2-40B4-BE49-F238E27FC236}">
              <a16:creationId xmlns:a16="http://schemas.microsoft.com/office/drawing/2014/main" id="{2863FC64-D6DE-4A37-AB22-382349A8967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4" name="正方形/長方形 13">
          <a:extLst>
            <a:ext uri="{FF2B5EF4-FFF2-40B4-BE49-F238E27FC236}">
              <a16:creationId xmlns:a16="http://schemas.microsoft.com/office/drawing/2014/main" id="{9FE4C4D4-BB83-4134-8BEC-12F7F1656A3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5" name="正方形/長方形 11">
          <a:extLst>
            <a:ext uri="{FF2B5EF4-FFF2-40B4-BE49-F238E27FC236}">
              <a16:creationId xmlns:a16="http://schemas.microsoft.com/office/drawing/2014/main" id="{65B33441-DD6F-4443-9920-E20A9F42733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6" name="正方形/長方形 13">
          <a:extLst>
            <a:ext uri="{FF2B5EF4-FFF2-40B4-BE49-F238E27FC236}">
              <a16:creationId xmlns:a16="http://schemas.microsoft.com/office/drawing/2014/main" id="{AEDB6EA2-C6EF-49E4-9AAE-6BC50C58518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7" name="正方形/長方形 11">
          <a:extLst>
            <a:ext uri="{FF2B5EF4-FFF2-40B4-BE49-F238E27FC236}">
              <a16:creationId xmlns:a16="http://schemas.microsoft.com/office/drawing/2014/main" id="{CEF5D476-B1E5-440D-A05F-EF4F5B5B782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8" name="正方形/長方形 13">
          <a:extLst>
            <a:ext uri="{FF2B5EF4-FFF2-40B4-BE49-F238E27FC236}">
              <a16:creationId xmlns:a16="http://schemas.microsoft.com/office/drawing/2014/main" id="{73627745-640E-4087-A5F2-D9627EF87D0E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9" name="正方形/長方形 11">
          <a:extLst>
            <a:ext uri="{FF2B5EF4-FFF2-40B4-BE49-F238E27FC236}">
              <a16:creationId xmlns:a16="http://schemas.microsoft.com/office/drawing/2014/main" id="{B936DC17-92BE-46C7-9083-7FB6811B7A4D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0" name="正方形/長方形 13">
          <a:extLst>
            <a:ext uri="{FF2B5EF4-FFF2-40B4-BE49-F238E27FC236}">
              <a16:creationId xmlns:a16="http://schemas.microsoft.com/office/drawing/2014/main" id="{5D9328F3-AC29-46C7-AE27-9379559F324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1" name="正方形/長方形 11">
          <a:extLst>
            <a:ext uri="{FF2B5EF4-FFF2-40B4-BE49-F238E27FC236}">
              <a16:creationId xmlns:a16="http://schemas.microsoft.com/office/drawing/2014/main" id="{95CFA462-D0A2-438E-A462-21B7FB741CE4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2" name="正方形/長方形 13">
          <a:extLst>
            <a:ext uri="{FF2B5EF4-FFF2-40B4-BE49-F238E27FC236}">
              <a16:creationId xmlns:a16="http://schemas.microsoft.com/office/drawing/2014/main" id="{50599843-E6EA-4C49-BFB6-2A206C5EA819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3" name="正方形/長方形 11">
          <a:extLst>
            <a:ext uri="{FF2B5EF4-FFF2-40B4-BE49-F238E27FC236}">
              <a16:creationId xmlns:a16="http://schemas.microsoft.com/office/drawing/2014/main" id="{75C1E66C-95CC-49A6-96C6-A155CCEDAED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4" name="正方形/長方形 13">
          <a:extLst>
            <a:ext uri="{FF2B5EF4-FFF2-40B4-BE49-F238E27FC236}">
              <a16:creationId xmlns:a16="http://schemas.microsoft.com/office/drawing/2014/main" id="{0EEC77DC-983D-466A-90BE-223B4D400E3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5" name="正方形/長方形 11">
          <a:extLst>
            <a:ext uri="{FF2B5EF4-FFF2-40B4-BE49-F238E27FC236}">
              <a16:creationId xmlns:a16="http://schemas.microsoft.com/office/drawing/2014/main" id="{1E126ED0-7105-44D8-BD9C-67D8A349F80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6" name="正方形/長方形 13">
          <a:extLst>
            <a:ext uri="{FF2B5EF4-FFF2-40B4-BE49-F238E27FC236}">
              <a16:creationId xmlns:a16="http://schemas.microsoft.com/office/drawing/2014/main" id="{180AAECD-6872-4D1E-9AFA-0FFDBCE7485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7" name="正方形/長方形 11">
          <a:extLst>
            <a:ext uri="{FF2B5EF4-FFF2-40B4-BE49-F238E27FC236}">
              <a16:creationId xmlns:a16="http://schemas.microsoft.com/office/drawing/2014/main" id="{DE8725A9-5213-40CB-8A75-1D510B2E9611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8" name="正方形/長方形 13">
          <a:extLst>
            <a:ext uri="{FF2B5EF4-FFF2-40B4-BE49-F238E27FC236}">
              <a16:creationId xmlns:a16="http://schemas.microsoft.com/office/drawing/2014/main" id="{63B42021-9294-4C8D-AB0C-F4BBFE9F3D5C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9" name="正方形/長方形 11">
          <a:extLst>
            <a:ext uri="{FF2B5EF4-FFF2-40B4-BE49-F238E27FC236}">
              <a16:creationId xmlns:a16="http://schemas.microsoft.com/office/drawing/2014/main" id="{E330584C-6B75-4E4C-9E44-CFB9BCBC1205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0" name="正方形/長方形 13">
          <a:extLst>
            <a:ext uri="{FF2B5EF4-FFF2-40B4-BE49-F238E27FC236}">
              <a16:creationId xmlns:a16="http://schemas.microsoft.com/office/drawing/2014/main" id="{7849EAE9-C04F-4299-AA26-AE6104E1E6A0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21" name="正方形/長方形 11">
          <a:extLst>
            <a:ext uri="{FF2B5EF4-FFF2-40B4-BE49-F238E27FC236}">
              <a16:creationId xmlns:a16="http://schemas.microsoft.com/office/drawing/2014/main" id="{8F3F135E-8E31-4C0F-98EF-9ABC2FDBC5E6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2" name="正方形/長方形 13">
          <a:extLst>
            <a:ext uri="{FF2B5EF4-FFF2-40B4-BE49-F238E27FC236}">
              <a16:creationId xmlns:a16="http://schemas.microsoft.com/office/drawing/2014/main" id="{47CF9B68-84BE-4F69-9AB5-C3D8847B211E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6145" name="テキスト ボックス 1">
          <a:extLst>
            <a:ext uri="{FF2B5EF4-FFF2-40B4-BE49-F238E27FC236}">
              <a16:creationId xmlns:a16="http://schemas.microsoft.com/office/drawing/2014/main" id="{484D3DC1-ACE1-442C-B1A5-B46DB6F93A4D}"/>
            </a:ext>
          </a:extLst>
        </xdr:cNvPr>
        <xdr:cNvSpPr>
          <a:spLocks noChangeArrowheads="1"/>
        </xdr:cNvSpPr>
      </xdr:nvSpPr>
      <xdr:spPr bwMode="auto">
        <a:xfrm>
          <a:off x="371475" y="161925"/>
          <a:ext cx="581025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tomi%20Aida/Desktop/&#20843;&#21315;&#20195;&#21488;VBC/&#20843;&#21315;&#20195;&#21488;VBC&#12288;30&#24180;&#24230;/&#20843;&#21315;&#20195;&#21488;VBC&#22899;&#23376;&#12456;&#12531;&#12488;&#12522;&#12540;&#12471;&#12540;&#12488;&#65288;2019&#26032;&#20154;&#22823;&#2025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" zoomScaleNormal="100" workbookViewId="0">
      <selection activeCell="B27" sqref="B27:B2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</row>
    <row r="2" spans="1:51" ht="14.45" customHeight="1">
      <c r="A2" s="70" t="s">
        <v>1</v>
      </c>
      <c r="B2" s="71"/>
      <c r="C2" s="72" t="s">
        <v>2</v>
      </c>
      <c r="D2" s="73"/>
      <c r="E2" s="73"/>
      <c r="F2" s="73"/>
      <c r="G2" s="73"/>
      <c r="H2" s="73"/>
      <c r="I2" s="74"/>
      <c r="J2" s="75" t="s">
        <v>3</v>
      </c>
      <c r="K2" s="76"/>
      <c r="L2" s="76"/>
      <c r="M2" s="77"/>
      <c r="N2" s="77"/>
      <c r="O2" s="78"/>
      <c r="P2" s="79" t="s">
        <v>4</v>
      </c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1" t="s">
        <v>5</v>
      </c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79"/>
      <c r="AT2" s="58"/>
      <c r="AV2" s="1" t="s">
        <v>6</v>
      </c>
      <c r="AW2" t="s">
        <v>7</v>
      </c>
      <c r="AX2" t="s">
        <v>8</v>
      </c>
    </row>
    <row r="3" spans="1:51" ht="24" customHeight="1">
      <c r="A3" s="82" t="s">
        <v>9</v>
      </c>
      <c r="B3" s="83"/>
      <c r="C3" s="84" t="s">
        <v>10</v>
      </c>
      <c r="D3" s="85"/>
      <c r="E3" s="85"/>
      <c r="F3" s="85"/>
      <c r="G3" s="85"/>
      <c r="H3" s="85"/>
      <c r="I3" s="86"/>
      <c r="J3" s="87" t="s">
        <v>11</v>
      </c>
      <c r="K3" s="88"/>
      <c r="L3" s="88"/>
      <c r="M3" s="89"/>
      <c r="N3" s="89"/>
      <c r="O3" s="90"/>
      <c r="P3" s="91" t="s">
        <v>12</v>
      </c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3" t="s">
        <v>13</v>
      </c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4"/>
      <c r="AT3" s="59"/>
      <c r="AV3" s="1" t="s">
        <v>11</v>
      </c>
      <c r="AW3" t="s">
        <v>13</v>
      </c>
      <c r="AX3" t="s">
        <v>14</v>
      </c>
      <c r="AY3" t="s">
        <v>15</v>
      </c>
    </row>
    <row r="4" spans="1:51" ht="20.100000000000001" customHeight="1">
      <c r="A4" s="95" t="s">
        <v>16</v>
      </c>
      <c r="B4" s="96"/>
      <c r="C4" s="97">
        <v>43006178</v>
      </c>
      <c r="D4" s="98"/>
      <c r="E4" s="98"/>
      <c r="F4" s="98"/>
      <c r="G4" s="98"/>
      <c r="H4" s="98"/>
      <c r="I4" s="99"/>
      <c r="J4" s="100" t="s">
        <v>17</v>
      </c>
      <c r="K4" s="101"/>
      <c r="L4" s="101"/>
      <c r="M4" s="102"/>
      <c r="N4" s="102"/>
      <c r="O4" s="103"/>
      <c r="P4" s="104" t="s">
        <v>18</v>
      </c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5"/>
      <c r="AT4" s="59"/>
      <c r="AV4" s="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20</v>
      </c>
      <c r="B5" s="107"/>
      <c r="C5" s="108"/>
      <c r="D5" s="109"/>
      <c r="E5" s="109"/>
      <c r="F5" s="109"/>
      <c r="G5" s="109"/>
      <c r="H5" s="109"/>
      <c r="I5" s="110"/>
      <c r="J5" s="111">
        <v>21009</v>
      </c>
      <c r="K5" s="111"/>
      <c r="L5" s="111"/>
      <c r="M5" s="112"/>
      <c r="N5" s="112"/>
      <c r="O5" s="112"/>
      <c r="P5" s="113" t="s">
        <v>21</v>
      </c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3" t="s">
        <v>22</v>
      </c>
      <c r="AF5" s="114"/>
      <c r="AG5" s="114"/>
      <c r="AH5" s="114"/>
      <c r="AI5" s="114"/>
      <c r="AJ5" s="114"/>
      <c r="AK5" s="115"/>
      <c r="AL5" s="115"/>
      <c r="AM5" s="115"/>
      <c r="AN5" s="115"/>
      <c r="AO5" s="115"/>
      <c r="AP5" s="115"/>
      <c r="AQ5" s="115"/>
      <c r="AR5" s="115"/>
      <c r="AS5" s="116"/>
      <c r="AT5" s="59"/>
      <c r="AV5" s="1" t="s">
        <v>23</v>
      </c>
      <c r="AW5" t="s">
        <v>24</v>
      </c>
    </row>
    <row r="6" spans="1:51" ht="22.5" customHeight="1">
      <c r="A6" s="204" t="s">
        <v>25</v>
      </c>
      <c r="B6" s="124"/>
      <c r="C6" s="117" t="s">
        <v>26</v>
      </c>
      <c r="D6" s="118"/>
      <c r="E6" s="119" t="s">
        <v>27</v>
      </c>
      <c r="F6" s="120"/>
      <c r="G6" s="121" t="s">
        <v>28</v>
      </c>
      <c r="H6" s="121"/>
      <c r="I6" s="122"/>
      <c r="J6" s="123" t="s">
        <v>29</v>
      </c>
      <c r="K6" s="122"/>
      <c r="L6" s="122"/>
      <c r="M6" s="104" t="s">
        <v>30</v>
      </c>
      <c r="N6" s="124"/>
      <c r="O6" s="124"/>
      <c r="P6" s="105" t="s">
        <v>31</v>
      </c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6" t="s">
        <v>32</v>
      </c>
      <c r="AL6" s="126"/>
      <c r="AM6" s="126"/>
      <c r="AN6" s="126"/>
      <c r="AO6" s="126"/>
      <c r="AP6" s="126"/>
      <c r="AQ6" s="126"/>
      <c r="AR6" s="126"/>
      <c r="AS6" s="126"/>
      <c r="AT6" s="60" t="s">
        <v>33</v>
      </c>
    </row>
    <row r="7" spans="1:51" ht="13.5" customHeight="1">
      <c r="A7" s="204"/>
      <c r="B7" s="124"/>
      <c r="C7" s="127" t="s">
        <v>34</v>
      </c>
      <c r="D7" s="128"/>
      <c r="E7" s="129" t="s">
        <v>35</v>
      </c>
      <c r="F7" s="130"/>
      <c r="G7" s="249">
        <v>507374491</v>
      </c>
      <c r="H7" s="249"/>
      <c r="I7" s="249"/>
      <c r="J7" s="249">
        <v>18472</v>
      </c>
      <c r="K7" s="249"/>
      <c r="L7" s="249"/>
      <c r="M7" s="249">
        <v>428557</v>
      </c>
      <c r="N7" s="249"/>
      <c r="O7" s="249"/>
      <c r="P7" s="131" t="s">
        <v>36</v>
      </c>
      <c r="Q7" s="132"/>
      <c r="R7" s="133" t="s">
        <v>37</v>
      </c>
      <c r="S7" s="133"/>
      <c r="T7" s="133"/>
      <c r="U7" s="133"/>
      <c r="V7" s="15" t="s">
        <v>38</v>
      </c>
      <c r="W7" s="134" t="s">
        <v>39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6" t="s">
        <v>40</v>
      </c>
      <c r="AL7" s="135" t="s">
        <v>41</v>
      </c>
      <c r="AM7" s="135"/>
      <c r="AN7" s="135"/>
      <c r="AO7" s="135"/>
      <c r="AP7" s="135"/>
      <c r="AQ7" s="135"/>
      <c r="AR7" s="135"/>
      <c r="AS7" s="61" t="s">
        <v>42</v>
      </c>
      <c r="AT7" s="214">
        <v>53</v>
      </c>
    </row>
    <row r="8" spans="1:51" ht="18" customHeight="1">
      <c r="A8" s="204"/>
      <c r="B8" s="124"/>
      <c r="C8" s="136" t="s">
        <v>43</v>
      </c>
      <c r="D8" s="137"/>
      <c r="E8" s="138" t="s">
        <v>44</v>
      </c>
      <c r="F8" s="139"/>
      <c r="G8" s="249"/>
      <c r="H8" s="249"/>
      <c r="I8" s="249"/>
      <c r="J8" s="249"/>
      <c r="K8" s="249"/>
      <c r="L8" s="249"/>
      <c r="M8" s="249"/>
      <c r="N8" s="249"/>
      <c r="O8" s="249"/>
      <c r="P8" s="140" t="s">
        <v>45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2" t="s">
        <v>46</v>
      </c>
      <c r="AL8" s="143"/>
      <c r="AM8" s="143"/>
      <c r="AN8" s="143"/>
      <c r="AO8" s="18" t="s">
        <v>38</v>
      </c>
      <c r="AP8" s="143" t="s">
        <v>47</v>
      </c>
      <c r="AQ8" s="143"/>
      <c r="AR8" s="143"/>
      <c r="AS8" s="144"/>
      <c r="AT8" s="214"/>
    </row>
    <row r="9" spans="1:51" ht="14.45" customHeight="1">
      <c r="A9" s="204" t="s">
        <v>48</v>
      </c>
      <c r="B9" s="124"/>
      <c r="C9" s="127" t="s">
        <v>49</v>
      </c>
      <c r="D9" s="128"/>
      <c r="E9" s="129" t="s">
        <v>50</v>
      </c>
      <c r="F9" s="130"/>
      <c r="G9" s="250">
        <v>518042158</v>
      </c>
      <c r="H9" s="250"/>
      <c r="I9" s="251"/>
      <c r="J9" s="251"/>
      <c r="K9" s="251"/>
      <c r="L9" s="251"/>
      <c r="M9" s="252"/>
      <c r="N9" s="252"/>
      <c r="O9" s="252"/>
      <c r="P9" s="131" t="s">
        <v>36</v>
      </c>
      <c r="Q9" s="132"/>
      <c r="R9" s="133" t="s">
        <v>37</v>
      </c>
      <c r="S9" s="133"/>
      <c r="T9" s="133"/>
      <c r="U9" s="133"/>
      <c r="V9" s="15" t="s">
        <v>38</v>
      </c>
      <c r="W9" s="134" t="s">
        <v>51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6" t="s">
        <v>40</v>
      </c>
      <c r="AL9" s="135" t="s">
        <v>52</v>
      </c>
      <c r="AM9" s="135"/>
      <c r="AN9" s="135"/>
      <c r="AO9" s="135"/>
      <c r="AP9" s="135"/>
      <c r="AQ9" s="135"/>
      <c r="AR9" s="135"/>
      <c r="AS9" s="61" t="s">
        <v>42</v>
      </c>
      <c r="AT9" s="214">
        <v>44</v>
      </c>
    </row>
    <row r="10" spans="1:51" ht="18" customHeight="1">
      <c r="A10" s="204"/>
      <c r="B10" s="124"/>
      <c r="C10" s="136" t="s">
        <v>53</v>
      </c>
      <c r="D10" s="137"/>
      <c r="E10" s="138" t="s">
        <v>54</v>
      </c>
      <c r="F10" s="139"/>
      <c r="G10" s="250"/>
      <c r="H10" s="250"/>
      <c r="I10" s="251"/>
      <c r="J10" s="251"/>
      <c r="K10" s="251"/>
      <c r="L10" s="251"/>
      <c r="M10" s="252"/>
      <c r="N10" s="252"/>
      <c r="O10" s="252"/>
      <c r="P10" s="140" t="s">
        <v>55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2" t="s">
        <v>56</v>
      </c>
      <c r="AL10" s="143"/>
      <c r="AM10" s="143"/>
      <c r="AN10" s="143"/>
      <c r="AO10" s="18" t="s">
        <v>38</v>
      </c>
      <c r="AP10" s="143" t="s">
        <v>57</v>
      </c>
      <c r="AQ10" s="143"/>
      <c r="AR10" s="143"/>
      <c r="AS10" s="144"/>
      <c r="AT10" s="214"/>
    </row>
    <row r="11" spans="1:51" ht="14.45" customHeight="1">
      <c r="A11" s="204" t="s">
        <v>58</v>
      </c>
      <c r="B11" s="124"/>
      <c r="C11" s="127" t="s">
        <v>59</v>
      </c>
      <c r="D11" s="128"/>
      <c r="E11" s="129" t="s">
        <v>60</v>
      </c>
      <c r="F11" s="130"/>
      <c r="G11" s="250">
        <v>518042165</v>
      </c>
      <c r="H11" s="250"/>
      <c r="I11" s="251"/>
      <c r="J11" s="249">
        <v>304172</v>
      </c>
      <c r="K11" s="249"/>
      <c r="L11" s="249"/>
      <c r="M11" s="252"/>
      <c r="N11" s="252"/>
      <c r="O11" s="252"/>
      <c r="P11" s="131" t="s">
        <v>36</v>
      </c>
      <c r="Q11" s="132"/>
      <c r="R11" s="133" t="s">
        <v>37</v>
      </c>
      <c r="S11" s="133"/>
      <c r="T11" s="133"/>
      <c r="U11" s="133"/>
      <c r="V11" s="15" t="s">
        <v>38</v>
      </c>
      <c r="W11" s="134" t="s">
        <v>39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45"/>
      <c r="AK11" s="16" t="s">
        <v>40</v>
      </c>
      <c r="AL11" s="135" t="s">
        <v>52</v>
      </c>
      <c r="AM11" s="135"/>
      <c r="AN11" s="135"/>
      <c r="AO11" s="135"/>
      <c r="AP11" s="135"/>
      <c r="AQ11" s="135"/>
      <c r="AR11" s="135"/>
      <c r="AS11" s="61" t="s">
        <v>42</v>
      </c>
      <c r="AT11" s="215">
        <v>40</v>
      </c>
    </row>
    <row r="12" spans="1:51" ht="18" customHeight="1">
      <c r="A12" s="204"/>
      <c r="B12" s="124"/>
      <c r="C12" s="136" t="s">
        <v>61</v>
      </c>
      <c r="D12" s="137"/>
      <c r="E12" s="138" t="s">
        <v>62</v>
      </c>
      <c r="F12" s="139"/>
      <c r="G12" s="250"/>
      <c r="H12" s="250"/>
      <c r="I12" s="251"/>
      <c r="J12" s="253"/>
      <c r="K12" s="253"/>
      <c r="L12" s="253"/>
      <c r="M12" s="252"/>
      <c r="N12" s="252"/>
      <c r="O12" s="252"/>
      <c r="P12" s="140" t="s">
        <v>63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6"/>
      <c r="AK12" s="142" t="s">
        <v>64</v>
      </c>
      <c r="AL12" s="143"/>
      <c r="AM12" s="143"/>
      <c r="AN12" s="143"/>
      <c r="AO12" s="18" t="s">
        <v>38</v>
      </c>
      <c r="AP12" s="143" t="s">
        <v>65</v>
      </c>
      <c r="AQ12" s="143"/>
      <c r="AR12" s="143"/>
      <c r="AS12" s="144"/>
      <c r="AT12" s="215"/>
    </row>
    <row r="13" spans="1:51" ht="15" customHeight="1">
      <c r="A13" s="204" t="s">
        <v>66</v>
      </c>
      <c r="B13" s="124"/>
      <c r="C13" s="127" t="s">
        <v>34</v>
      </c>
      <c r="D13" s="128"/>
      <c r="E13" s="129" t="s">
        <v>35</v>
      </c>
      <c r="F13" s="130"/>
      <c r="G13" s="254"/>
      <c r="H13" s="254"/>
      <c r="I13" s="255"/>
      <c r="J13" s="255"/>
      <c r="K13" s="255"/>
      <c r="L13" s="255"/>
      <c r="M13" s="256"/>
      <c r="N13" s="256"/>
      <c r="O13" s="256"/>
      <c r="P13" s="55"/>
      <c r="Q13" s="56"/>
      <c r="R13" s="147"/>
      <c r="S13" s="147"/>
      <c r="T13" s="147"/>
      <c r="U13" s="147"/>
      <c r="V13" s="5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8"/>
      <c r="AK13" s="62"/>
      <c r="AL13" s="149"/>
      <c r="AM13" s="149"/>
      <c r="AN13" s="149"/>
      <c r="AO13" s="149"/>
      <c r="AP13" s="149"/>
      <c r="AQ13" s="149"/>
      <c r="AR13" s="149"/>
      <c r="AS13" s="63"/>
      <c r="AT13" s="216"/>
    </row>
    <row r="14" spans="1:51" ht="18" customHeight="1">
      <c r="A14" s="204"/>
      <c r="B14" s="124"/>
      <c r="C14" s="136" t="s">
        <v>43</v>
      </c>
      <c r="D14" s="137"/>
      <c r="E14" s="138" t="s">
        <v>44</v>
      </c>
      <c r="F14" s="139"/>
      <c r="G14" s="254"/>
      <c r="H14" s="254"/>
      <c r="I14" s="255"/>
      <c r="J14" s="255"/>
      <c r="K14" s="255"/>
      <c r="L14" s="255"/>
      <c r="M14" s="256"/>
      <c r="N14" s="256"/>
      <c r="O14" s="256"/>
      <c r="P14" s="150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2"/>
      <c r="AK14" s="153"/>
      <c r="AL14" s="154"/>
      <c r="AM14" s="154"/>
      <c r="AN14" s="154"/>
      <c r="AO14" s="64"/>
      <c r="AP14" s="154"/>
      <c r="AQ14" s="154"/>
      <c r="AR14" s="154"/>
      <c r="AS14" s="155"/>
      <c r="AT14" s="216"/>
    </row>
    <row r="15" spans="1:51" ht="15" customHeight="1">
      <c r="A15" s="257" t="s">
        <v>67</v>
      </c>
      <c r="B15" s="124"/>
      <c r="C15" s="127" t="s">
        <v>34</v>
      </c>
      <c r="D15" s="128"/>
      <c r="E15" s="129" t="s">
        <v>35</v>
      </c>
      <c r="F15" s="130"/>
      <c r="G15" s="254"/>
      <c r="H15" s="254"/>
      <c r="I15" s="255"/>
      <c r="J15" s="255"/>
      <c r="K15" s="255"/>
      <c r="L15" s="255"/>
      <c r="M15" s="256"/>
      <c r="N15" s="256"/>
      <c r="O15" s="256"/>
      <c r="P15" s="131" t="s">
        <v>36</v>
      </c>
      <c r="Q15" s="132"/>
      <c r="R15" s="133" t="s">
        <v>37</v>
      </c>
      <c r="S15" s="133"/>
      <c r="T15" s="133"/>
      <c r="U15" s="133"/>
      <c r="V15" s="15" t="s">
        <v>38</v>
      </c>
      <c r="W15" s="134" t="s">
        <v>39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45"/>
      <c r="AK15" s="16" t="s">
        <v>40</v>
      </c>
      <c r="AL15" s="135" t="s">
        <v>41</v>
      </c>
      <c r="AM15" s="135"/>
      <c r="AN15" s="135"/>
      <c r="AO15" s="135"/>
      <c r="AP15" s="135"/>
      <c r="AQ15" s="135"/>
      <c r="AR15" s="135"/>
      <c r="AS15" s="61" t="s">
        <v>42</v>
      </c>
      <c r="AT15" s="215">
        <v>53</v>
      </c>
    </row>
    <row r="16" spans="1:51" ht="18" customHeight="1">
      <c r="A16" s="204"/>
      <c r="B16" s="124"/>
      <c r="C16" s="136" t="s">
        <v>43</v>
      </c>
      <c r="D16" s="137"/>
      <c r="E16" s="138" t="s">
        <v>44</v>
      </c>
      <c r="F16" s="139"/>
      <c r="G16" s="254"/>
      <c r="H16" s="254"/>
      <c r="I16" s="255"/>
      <c r="J16" s="255"/>
      <c r="K16" s="255"/>
      <c r="L16" s="255"/>
      <c r="M16" s="256"/>
      <c r="N16" s="256"/>
      <c r="O16" s="256"/>
      <c r="P16" s="140" t="s">
        <v>45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6"/>
      <c r="AK16" s="142" t="s">
        <v>46</v>
      </c>
      <c r="AL16" s="143"/>
      <c r="AM16" s="143"/>
      <c r="AN16" s="143"/>
      <c r="AO16" s="18" t="s">
        <v>38</v>
      </c>
      <c r="AP16" s="143" t="s">
        <v>47</v>
      </c>
      <c r="AQ16" s="143"/>
      <c r="AR16" s="143"/>
      <c r="AS16" s="144"/>
      <c r="AT16" s="215"/>
    </row>
    <row r="17" spans="1:46">
      <c r="A17" s="204" t="s">
        <v>68</v>
      </c>
      <c r="B17" s="124"/>
      <c r="C17" s="258" t="str">
        <f>IF(P16="","",P16)</f>
        <v>八千代市八千代台北9-12-6</v>
      </c>
      <c r="D17" s="258"/>
      <c r="E17" s="258"/>
      <c r="F17" s="258"/>
      <c r="G17" s="258"/>
      <c r="H17" s="258"/>
      <c r="I17" s="259"/>
      <c r="J17" s="259"/>
      <c r="K17" s="259"/>
      <c r="L17" s="259"/>
      <c r="M17" s="260"/>
      <c r="N17" s="260"/>
      <c r="O17" s="260"/>
      <c r="P17" s="65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7"/>
    </row>
    <row r="18" spans="1:46">
      <c r="A18" s="204"/>
      <c r="B18" s="124"/>
      <c r="C18" s="258"/>
      <c r="D18" s="258"/>
      <c r="E18" s="258"/>
      <c r="F18" s="258"/>
      <c r="G18" s="258"/>
      <c r="H18" s="258"/>
      <c r="I18" s="259"/>
      <c r="J18" s="259"/>
      <c r="K18" s="259"/>
      <c r="L18" s="259"/>
      <c r="M18" s="260"/>
      <c r="N18" s="260"/>
      <c r="O18" s="260"/>
      <c r="P18" s="45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7"/>
    </row>
    <row r="19" spans="1:46" ht="14.45" customHeight="1">
      <c r="A19" s="204" t="s">
        <v>32</v>
      </c>
      <c r="B19" s="124"/>
      <c r="C19" s="258" t="str">
        <f>IF(AL15="","",AL15&amp;"-"&amp;AK16&amp;"-"&amp;AP16)</f>
        <v>090-5527-3208</v>
      </c>
      <c r="D19" s="258"/>
      <c r="E19" s="258"/>
      <c r="F19" s="258"/>
      <c r="G19" s="258"/>
      <c r="H19" s="258"/>
      <c r="I19" s="259"/>
      <c r="J19" s="259"/>
      <c r="K19" s="259"/>
      <c r="L19" s="259"/>
      <c r="M19" s="260"/>
      <c r="N19" s="260"/>
      <c r="O19" s="260"/>
      <c r="P19" s="45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7"/>
    </row>
    <row r="20" spans="1:46" ht="14.45" customHeight="1">
      <c r="A20" s="204"/>
      <c r="B20" s="124"/>
      <c r="C20" s="258"/>
      <c r="D20" s="258"/>
      <c r="E20" s="258"/>
      <c r="F20" s="258"/>
      <c r="G20" s="258"/>
      <c r="H20" s="258"/>
      <c r="I20" s="259"/>
      <c r="J20" s="259"/>
      <c r="K20" s="259"/>
      <c r="L20" s="259"/>
      <c r="M20" s="260"/>
      <c r="N20" s="260"/>
      <c r="O20" s="260"/>
      <c r="P20" s="45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7"/>
    </row>
    <row r="21" spans="1:46" ht="14.45" customHeight="1">
      <c r="A21" s="204" t="s">
        <v>69</v>
      </c>
      <c r="B21" s="124"/>
      <c r="C21" s="217"/>
      <c r="D21" s="218"/>
      <c r="E21" s="218"/>
      <c r="F21" s="218"/>
      <c r="G21" s="218"/>
      <c r="H21" s="218"/>
      <c r="I21" s="41"/>
      <c r="J21" s="41"/>
      <c r="K21" s="41"/>
      <c r="L21" s="41"/>
      <c r="M21" s="41"/>
      <c r="N21" s="41"/>
      <c r="O21" s="42"/>
      <c r="P21" s="45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7"/>
    </row>
    <row r="22" spans="1:46" ht="14.45" customHeight="1">
      <c r="A22" s="205"/>
      <c r="B22" s="227"/>
      <c r="C22" s="219"/>
      <c r="D22" s="220"/>
      <c r="E22" s="220"/>
      <c r="F22" s="220"/>
      <c r="G22" s="220"/>
      <c r="H22" s="220"/>
      <c r="I22" s="43"/>
      <c r="J22" s="43"/>
      <c r="K22" s="43"/>
      <c r="L22" s="43"/>
      <c r="M22" s="43"/>
      <c r="N22" s="43"/>
      <c r="O22" s="44"/>
      <c r="P22" s="48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50"/>
    </row>
    <row r="23" spans="1:46" ht="14.1" customHeight="1">
      <c r="A23" s="198" t="s">
        <v>70</v>
      </c>
      <c r="B23" s="206" t="s">
        <v>71</v>
      </c>
      <c r="C23" s="156" t="s">
        <v>72</v>
      </c>
      <c r="D23" s="157"/>
      <c r="E23" s="158" t="s">
        <v>73</v>
      </c>
      <c r="F23" s="159"/>
      <c r="G23" s="206" t="s">
        <v>74</v>
      </c>
      <c r="H23" s="206"/>
      <c r="I23" s="206" t="s">
        <v>75</v>
      </c>
      <c r="J23" s="206"/>
      <c r="K23" s="206"/>
      <c r="L23" s="206"/>
      <c r="M23" s="206" t="s">
        <v>76</v>
      </c>
      <c r="N23" s="206"/>
      <c r="O23" s="206"/>
      <c r="P23" s="246" t="s">
        <v>77</v>
      </c>
      <c r="Q23" s="206"/>
      <c r="R23" s="206"/>
      <c r="S23" s="206"/>
      <c r="T23" s="247"/>
      <c r="U23" s="40"/>
      <c r="V23" s="40"/>
      <c r="W23" s="40"/>
      <c r="X23" s="4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199"/>
      <c r="B24" s="124"/>
      <c r="C24" s="160" t="s">
        <v>78</v>
      </c>
      <c r="D24" s="161"/>
      <c r="E24" s="162" t="s">
        <v>79</v>
      </c>
      <c r="F24" s="163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248"/>
      <c r="U24" s="2"/>
      <c r="V24" s="2"/>
      <c r="W24" s="2"/>
      <c r="X24" s="2"/>
      <c r="Y24" s="164" t="s">
        <v>80</v>
      </c>
      <c r="Z24" s="80"/>
      <c r="AA24" s="80"/>
      <c r="AB24" s="80"/>
      <c r="AC24" s="80"/>
      <c r="AD24" s="80"/>
      <c r="AE24" s="80"/>
      <c r="AF24" s="80"/>
      <c r="AG24" s="165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200">
        <v>1</v>
      </c>
      <c r="B25" s="207">
        <v>1</v>
      </c>
      <c r="C25" s="166" t="s">
        <v>81</v>
      </c>
      <c r="D25" s="128"/>
      <c r="E25" s="129" t="s">
        <v>82</v>
      </c>
      <c r="F25" s="130"/>
      <c r="G25" s="208">
        <v>6</v>
      </c>
      <c r="H25" s="261"/>
      <c r="I25" s="263" t="s">
        <v>83</v>
      </c>
      <c r="J25" s="264"/>
      <c r="K25" s="264"/>
      <c r="L25" s="265"/>
      <c r="M25" s="208">
        <v>514592238</v>
      </c>
      <c r="N25" s="241"/>
      <c r="O25" s="261"/>
      <c r="P25" s="208">
        <v>158</v>
      </c>
      <c r="Q25" s="241"/>
      <c r="R25" s="241"/>
      <c r="S25" s="241"/>
      <c r="T25" s="242"/>
      <c r="U25" s="2"/>
      <c r="V25" s="2"/>
      <c r="W25" s="2"/>
      <c r="X25" s="2"/>
      <c r="Y25" s="221">
        <v>9</v>
      </c>
      <c r="Z25" s="222"/>
      <c r="AA25" s="222"/>
      <c r="AB25" s="222"/>
      <c r="AC25" s="222"/>
      <c r="AD25" s="222"/>
      <c r="AE25" s="222"/>
      <c r="AF25" s="222"/>
      <c r="AG25" s="223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201"/>
      <c r="B26" s="175"/>
      <c r="C26" s="136" t="s">
        <v>84</v>
      </c>
      <c r="D26" s="137"/>
      <c r="E26" s="138" t="s">
        <v>85</v>
      </c>
      <c r="F26" s="139"/>
      <c r="G26" s="209"/>
      <c r="H26" s="262"/>
      <c r="I26" s="266"/>
      <c r="J26" s="267"/>
      <c r="K26" s="267"/>
      <c r="L26" s="86"/>
      <c r="M26" s="209"/>
      <c r="N26" s="268"/>
      <c r="O26" s="262"/>
      <c r="P26" s="209"/>
      <c r="Q26" s="268"/>
      <c r="R26" s="268"/>
      <c r="S26" s="268"/>
      <c r="T26" s="269"/>
      <c r="U26" s="2"/>
      <c r="V26" s="2"/>
      <c r="W26" s="2"/>
      <c r="X26" s="2"/>
      <c r="Y26" s="224"/>
      <c r="Z26" s="225"/>
      <c r="AA26" s="225"/>
      <c r="AB26" s="225"/>
      <c r="AC26" s="225"/>
      <c r="AD26" s="225"/>
      <c r="AE26" s="225"/>
      <c r="AF26" s="225"/>
      <c r="AG26" s="226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200">
        <v>2</v>
      </c>
      <c r="B27" s="207">
        <v>2</v>
      </c>
      <c r="C27" s="127" t="s">
        <v>86</v>
      </c>
      <c r="D27" s="128"/>
      <c r="E27" s="129" t="s">
        <v>87</v>
      </c>
      <c r="F27" s="130"/>
      <c r="G27" s="208">
        <v>6</v>
      </c>
      <c r="H27" s="261"/>
      <c r="I27" s="263" t="s">
        <v>88</v>
      </c>
      <c r="J27" s="264"/>
      <c r="K27" s="264"/>
      <c r="L27" s="265"/>
      <c r="M27" s="252">
        <v>516040446</v>
      </c>
      <c r="N27" s="252"/>
      <c r="O27" s="252"/>
      <c r="P27" s="208">
        <v>154</v>
      </c>
      <c r="Q27" s="241"/>
      <c r="R27" s="241"/>
      <c r="S27" s="241"/>
      <c r="T27" s="24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201"/>
      <c r="B28" s="175"/>
      <c r="C28" s="136" t="s">
        <v>89</v>
      </c>
      <c r="D28" s="137"/>
      <c r="E28" s="138" t="s">
        <v>90</v>
      </c>
      <c r="F28" s="139"/>
      <c r="G28" s="209"/>
      <c r="H28" s="262"/>
      <c r="I28" s="266"/>
      <c r="J28" s="267"/>
      <c r="K28" s="267"/>
      <c r="L28" s="86"/>
      <c r="M28" s="252"/>
      <c r="N28" s="252"/>
      <c r="O28" s="252"/>
      <c r="P28" s="209"/>
      <c r="Q28" s="268"/>
      <c r="R28" s="268"/>
      <c r="S28" s="268"/>
      <c r="T28" s="269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200">
        <v>3</v>
      </c>
      <c r="B29" s="207">
        <v>3</v>
      </c>
      <c r="C29" s="127" t="s">
        <v>91</v>
      </c>
      <c r="D29" s="128"/>
      <c r="E29" s="129" t="s">
        <v>92</v>
      </c>
      <c r="F29" s="130"/>
      <c r="G29" s="208">
        <v>6</v>
      </c>
      <c r="H29" s="261"/>
      <c r="I29" s="263" t="s">
        <v>88</v>
      </c>
      <c r="J29" s="264"/>
      <c r="K29" s="264"/>
      <c r="L29" s="265"/>
      <c r="M29" s="252">
        <v>515553508</v>
      </c>
      <c r="N29" s="252"/>
      <c r="O29" s="252"/>
      <c r="P29" s="208">
        <v>153</v>
      </c>
      <c r="Q29" s="241"/>
      <c r="R29" s="241"/>
      <c r="S29" s="241"/>
      <c r="T29" s="24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201"/>
      <c r="B30" s="175"/>
      <c r="C30" s="136" t="s">
        <v>93</v>
      </c>
      <c r="D30" s="137"/>
      <c r="E30" s="167" t="s">
        <v>94</v>
      </c>
      <c r="F30" s="139"/>
      <c r="G30" s="209"/>
      <c r="H30" s="262"/>
      <c r="I30" s="266"/>
      <c r="J30" s="267"/>
      <c r="K30" s="267"/>
      <c r="L30" s="86"/>
      <c r="M30" s="252"/>
      <c r="N30" s="252"/>
      <c r="O30" s="252"/>
      <c r="P30" s="209"/>
      <c r="Q30" s="268"/>
      <c r="R30" s="268"/>
      <c r="S30" s="268"/>
      <c r="T30" s="269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>
      <c r="A31" s="200">
        <v>4</v>
      </c>
      <c r="B31" s="207">
        <v>4</v>
      </c>
      <c r="C31" s="127" t="s">
        <v>95</v>
      </c>
      <c r="D31" s="128"/>
      <c r="E31" s="129" t="s">
        <v>96</v>
      </c>
      <c r="F31" s="130"/>
      <c r="G31" s="208">
        <v>6</v>
      </c>
      <c r="H31" s="261"/>
      <c r="I31" s="263" t="s">
        <v>97</v>
      </c>
      <c r="J31" s="264"/>
      <c r="K31" s="264"/>
      <c r="L31" s="265"/>
      <c r="M31" s="208">
        <v>515553497</v>
      </c>
      <c r="N31" s="241"/>
      <c r="O31" s="261"/>
      <c r="P31" s="208">
        <v>153</v>
      </c>
      <c r="Q31" s="241"/>
      <c r="R31" s="241"/>
      <c r="S31" s="241"/>
      <c r="T31" s="24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201"/>
      <c r="B32" s="175"/>
      <c r="C32" s="136" t="s">
        <v>98</v>
      </c>
      <c r="D32" s="137"/>
      <c r="E32" s="138" t="s">
        <v>99</v>
      </c>
      <c r="F32" s="139"/>
      <c r="G32" s="209"/>
      <c r="H32" s="262"/>
      <c r="I32" s="266"/>
      <c r="J32" s="267"/>
      <c r="K32" s="267"/>
      <c r="L32" s="86"/>
      <c r="M32" s="209"/>
      <c r="N32" s="268"/>
      <c r="O32" s="262"/>
      <c r="P32" s="209"/>
      <c r="Q32" s="268"/>
      <c r="R32" s="268"/>
      <c r="S32" s="268"/>
      <c r="T32" s="269"/>
      <c r="U32" s="2"/>
      <c r="V32" s="2"/>
      <c r="W32" s="2"/>
      <c r="X32" s="2"/>
      <c r="Y32" s="164" t="s">
        <v>100</v>
      </c>
      <c r="Z32" s="80"/>
      <c r="AA32" s="80"/>
      <c r="AB32" s="80"/>
      <c r="AC32" s="80"/>
      <c r="AD32" s="80"/>
      <c r="AE32" s="80"/>
      <c r="AF32" s="80"/>
      <c r="AG32" s="165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200">
        <v>5</v>
      </c>
      <c r="B33" s="207">
        <v>5</v>
      </c>
      <c r="C33" s="127" t="s">
        <v>101</v>
      </c>
      <c r="D33" s="128"/>
      <c r="E33" s="129" t="s">
        <v>102</v>
      </c>
      <c r="F33" s="130"/>
      <c r="G33" s="208">
        <v>6</v>
      </c>
      <c r="H33" s="261"/>
      <c r="I33" s="263" t="s">
        <v>103</v>
      </c>
      <c r="J33" s="264"/>
      <c r="K33" s="264"/>
      <c r="L33" s="265"/>
      <c r="M33" s="208">
        <v>516959658</v>
      </c>
      <c r="N33" s="241"/>
      <c r="O33" s="261"/>
      <c r="P33" s="208">
        <v>158</v>
      </c>
      <c r="Q33" s="241"/>
      <c r="R33" s="241"/>
      <c r="S33" s="241"/>
      <c r="T33" s="242"/>
      <c r="U33" s="2"/>
      <c r="V33" s="2"/>
      <c r="W33" s="2"/>
      <c r="X33" s="2"/>
      <c r="Y33" s="240">
        <v>1</v>
      </c>
      <c r="Z33" s="241"/>
      <c r="AA33" s="241"/>
      <c r="AB33" s="241"/>
      <c r="AC33" s="241"/>
      <c r="AD33" s="241"/>
      <c r="AE33" s="241"/>
      <c r="AF33" s="241"/>
      <c r="AG33" s="24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201"/>
      <c r="B34" s="175"/>
      <c r="C34" s="136" t="s">
        <v>104</v>
      </c>
      <c r="D34" s="137"/>
      <c r="E34" s="138" t="s">
        <v>105</v>
      </c>
      <c r="F34" s="139"/>
      <c r="G34" s="209"/>
      <c r="H34" s="262"/>
      <c r="I34" s="266"/>
      <c r="J34" s="267"/>
      <c r="K34" s="267"/>
      <c r="L34" s="86"/>
      <c r="M34" s="209"/>
      <c r="N34" s="268"/>
      <c r="O34" s="262"/>
      <c r="P34" s="209"/>
      <c r="Q34" s="268"/>
      <c r="R34" s="268"/>
      <c r="S34" s="268"/>
      <c r="T34" s="269"/>
      <c r="U34" s="2"/>
      <c r="V34" s="2"/>
      <c r="W34" s="2"/>
      <c r="X34" s="2"/>
      <c r="Y34" s="243"/>
      <c r="Z34" s="244"/>
      <c r="AA34" s="244"/>
      <c r="AB34" s="244"/>
      <c r="AC34" s="244"/>
      <c r="AD34" s="244"/>
      <c r="AE34" s="244"/>
      <c r="AF34" s="244"/>
      <c r="AG34" s="245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200">
        <v>6</v>
      </c>
      <c r="B35" s="207">
        <v>6</v>
      </c>
      <c r="C35" s="127" t="s">
        <v>106</v>
      </c>
      <c r="D35" s="128"/>
      <c r="E35" s="129" t="s">
        <v>107</v>
      </c>
      <c r="F35" s="130"/>
      <c r="G35" s="208">
        <v>6</v>
      </c>
      <c r="H35" s="261"/>
      <c r="I35" s="263" t="s">
        <v>97</v>
      </c>
      <c r="J35" s="264"/>
      <c r="K35" s="264"/>
      <c r="L35" s="265"/>
      <c r="M35" s="252">
        <v>515553480</v>
      </c>
      <c r="N35" s="252"/>
      <c r="O35" s="252"/>
      <c r="P35" s="208">
        <v>150</v>
      </c>
      <c r="Q35" s="241"/>
      <c r="R35" s="241"/>
      <c r="S35" s="241"/>
      <c r="T35" s="24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201"/>
      <c r="B36" s="175"/>
      <c r="C36" s="136" t="s">
        <v>108</v>
      </c>
      <c r="D36" s="137"/>
      <c r="E36" s="167" t="s">
        <v>109</v>
      </c>
      <c r="F36" s="139"/>
      <c r="G36" s="209"/>
      <c r="H36" s="262"/>
      <c r="I36" s="266"/>
      <c r="J36" s="267"/>
      <c r="K36" s="267"/>
      <c r="L36" s="86"/>
      <c r="M36" s="252"/>
      <c r="N36" s="252"/>
      <c r="O36" s="252"/>
      <c r="P36" s="209"/>
      <c r="Q36" s="268"/>
      <c r="R36" s="268"/>
      <c r="S36" s="268"/>
      <c r="T36" s="269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200">
        <v>7</v>
      </c>
      <c r="B37" s="207">
        <v>7</v>
      </c>
      <c r="C37" s="127" t="s">
        <v>49</v>
      </c>
      <c r="D37" s="128"/>
      <c r="E37" s="129" t="s">
        <v>110</v>
      </c>
      <c r="F37" s="130"/>
      <c r="G37" s="208">
        <v>6</v>
      </c>
      <c r="H37" s="261"/>
      <c r="I37" s="263" t="s">
        <v>111</v>
      </c>
      <c r="J37" s="264"/>
      <c r="K37" s="264"/>
      <c r="L37" s="265"/>
      <c r="M37" s="208">
        <v>516658168</v>
      </c>
      <c r="N37" s="241"/>
      <c r="O37" s="261"/>
      <c r="P37" s="208">
        <v>151</v>
      </c>
      <c r="Q37" s="241"/>
      <c r="R37" s="241"/>
      <c r="S37" s="241"/>
      <c r="T37" s="24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201"/>
      <c r="B38" s="175"/>
      <c r="C38" s="136" t="s">
        <v>53</v>
      </c>
      <c r="D38" s="137"/>
      <c r="E38" s="138" t="s">
        <v>112</v>
      </c>
      <c r="F38" s="139"/>
      <c r="G38" s="209"/>
      <c r="H38" s="262"/>
      <c r="I38" s="266"/>
      <c r="J38" s="267"/>
      <c r="K38" s="267"/>
      <c r="L38" s="86"/>
      <c r="M38" s="209"/>
      <c r="N38" s="268"/>
      <c r="O38" s="262"/>
      <c r="P38" s="209"/>
      <c r="Q38" s="268"/>
      <c r="R38" s="268"/>
      <c r="S38" s="268"/>
      <c r="T38" s="269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200">
        <v>8</v>
      </c>
      <c r="B39" s="207">
        <v>8</v>
      </c>
      <c r="C39" s="127" t="s">
        <v>113</v>
      </c>
      <c r="D39" s="128"/>
      <c r="E39" s="129" t="s">
        <v>114</v>
      </c>
      <c r="F39" s="130"/>
      <c r="G39" s="208">
        <v>6</v>
      </c>
      <c r="H39" s="261"/>
      <c r="I39" s="263" t="s">
        <v>97</v>
      </c>
      <c r="J39" s="264"/>
      <c r="K39" s="264"/>
      <c r="L39" s="265"/>
      <c r="M39" s="252">
        <v>515553473</v>
      </c>
      <c r="N39" s="252"/>
      <c r="O39" s="252"/>
      <c r="P39" s="208">
        <v>152</v>
      </c>
      <c r="Q39" s="241"/>
      <c r="R39" s="241"/>
      <c r="S39" s="241"/>
      <c r="T39" s="24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201"/>
      <c r="B40" s="175"/>
      <c r="C40" s="136" t="s">
        <v>115</v>
      </c>
      <c r="D40" s="137"/>
      <c r="E40" s="138" t="s">
        <v>116</v>
      </c>
      <c r="F40" s="139"/>
      <c r="G40" s="209"/>
      <c r="H40" s="262"/>
      <c r="I40" s="266"/>
      <c r="J40" s="267"/>
      <c r="K40" s="267"/>
      <c r="L40" s="86"/>
      <c r="M40" s="252"/>
      <c r="N40" s="252"/>
      <c r="O40" s="252"/>
      <c r="P40" s="209"/>
      <c r="Q40" s="268"/>
      <c r="R40" s="268"/>
      <c r="S40" s="268"/>
      <c r="T40" s="269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200">
        <v>9</v>
      </c>
      <c r="B41" s="207">
        <v>9</v>
      </c>
      <c r="C41" s="127" t="s">
        <v>86</v>
      </c>
      <c r="D41" s="128"/>
      <c r="E41" s="129" t="s">
        <v>117</v>
      </c>
      <c r="F41" s="130"/>
      <c r="G41" s="208">
        <v>6</v>
      </c>
      <c r="H41" s="261"/>
      <c r="I41" s="263" t="s">
        <v>88</v>
      </c>
      <c r="J41" s="264"/>
      <c r="K41" s="264"/>
      <c r="L41" s="265"/>
      <c r="M41" s="208">
        <v>516041492</v>
      </c>
      <c r="N41" s="241"/>
      <c r="O41" s="261"/>
      <c r="P41" s="208">
        <v>158</v>
      </c>
      <c r="Q41" s="241"/>
      <c r="R41" s="241"/>
      <c r="S41" s="241"/>
      <c r="T41" s="24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201"/>
      <c r="B42" s="175"/>
      <c r="C42" s="168" t="s">
        <v>89</v>
      </c>
      <c r="D42" s="169"/>
      <c r="E42" s="170" t="s">
        <v>118</v>
      </c>
      <c r="F42" s="171"/>
      <c r="G42" s="270"/>
      <c r="H42" s="271"/>
      <c r="I42" s="272"/>
      <c r="J42" s="273"/>
      <c r="K42" s="273"/>
      <c r="L42" s="274"/>
      <c r="M42" s="270"/>
      <c r="N42" s="275"/>
      <c r="O42" s="271"/>
      <c r="P42" s="270"/>
      <c r="Q42" s="275"/>
      <c r="R42" s="275"/>
      <c r="S42" s="275"/>
      <c r="T42" s="276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200">
        <v>10</v>
      </c>
      <c r="B43" s="208">
        <v>10</v>
      </c>
      <c r="C43" s="172" t="s">
        <v>119</v>
      </c>
      <c r="D43" s="173"/>
      <c r="E43" s="172" t="s">
        <v>120</v>
      </c>
      <c r="F43" s="173"/>
      <c r="G43" s="252">
        <v>6</v>
      </c>
      <c r="H43" s="252"/>
      <c r="I43" s="277" t="s">
        <v>97</v>
      </c>
      <c r="J43" s="251"/>
      <c r="K43" s="251"/>
      <c r="L43" s="251"/>
      <c r="M43" s="252">
        <v>518722630</v>
      </c>
      <c r="N43" s="252"/>
      <c r="O43" s="252"/>
      <c r="P43" s="252">
        <v>152</v>
      </c>
      <c r="Q43" s="252"/>
      <c r="R43" s="252"/>
      <c r="S43" s="252"/>
      <c r="T43" s="215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201"/>
      <c r="B44" s="209"/>
      <c r="C44" s="174" t="s">
        <v>121</v>
      </c>
      <c r="D44" s="175"/>
      <c r="E44" s="174" t="s">
        <v>122</v>
      </c>
      <c r="F44" s="175"/>
      <c r="G44" s="252"/>
      <c r="H44" s="252"/>
      <c r="I44" s="251"/>
      <c r="J44" s="251"/>
      <c r="K44" s="251"/>
      <c r="L44" s="251"/>
      <c r="M44" s="252"/>
      <c r="N44" s="252"/>
      <c r="O44" s="252"/>
      <c r="P44" s="252"/>
      <c r="Q44" s="252"/>
      <c r="R44" s="252"/>
      <c r="S44" s="252"/>
      <c r="T44" s="215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200">
        <v>11</v>
      </c>
      <c r="B45" s="208"/>
      <c r="C45" s="127"/>
      <c r="D45" s="128"/>
      <c r="E45" s="129"/>
      <c r="F45" s="130"/>
      <c r="G45" s="208"/>
      <c r="H45" s="261"/>
      <c r="I45" s="263"/>
      <c r="J45" s="264"/>
      <c r="K45" s="264"/>
      <c r="L45" s="265"/>
      <c r="M45" s="252"/>
      <c r="N45" s="252"/>
      <c r="O45" s="252"/>
      <c r="P45" s="208"/>
      <c r="Q45" s="241"/>
      <c r="R45" s="241"/>
      <c r="S45" s="241"/>
      <c r="T45" s="24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201"/>
      <c r="B46" s="209"/>
      <c r="C46" s="136"/>
      <c r="D46" s="137"/>
      <c r="E46" s="167"/>
      <c r="F46" s="139"/>
      <c r="G46" s="209"/>
      <c r="H46" s="262"/>
      <c r="I46" s="266"/>
      <c r="J46" s="267"/>
      <c r="K46" s="267"/>
      <c r="L46" s="86"/>
      <c r="M46" s="252"/>
      <c r="N46" s="252"/>
      <c r="O46" s="252"/>
      <c r="P46" s="209"/>
      <c r="Q46" s="268"/>
      <c r="R46" s="268"/>
      <c r="S46" s="268"/>
      <c r="T46" s="269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200">
        <v>12</v>
      </c>
      <c r="B47" s="207"/>
      <c r="C47" s="127"/>
      <c r="D47" s="128"/>
      <c r="E47" s="129"/>
      <c r="F47" s="130"/>
      <c r="G47" s="208"/>
      <c r="H47" s="261"/>
      <c r="I47" s="263"/>
      <c r="J47" s="264"/>
      <c r="K47" s="264"/>
      <c r="L47" s="265"/>
      <c r="M47" s="252"/>
      <c r="N47" s="252"/>
      <c r="O47" s="252"/>
      <c r="P47" s="208"/>
      <c r="Q47" s="241"/>
      <c r="R47" s="241"/>
      <c r="S47" s="241"/>
      <c r="T47" s="24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202"/>
      <c r="B48" s="210"/>
      <c r="C48" s="136"/>
      <c r="D48" s="137"/>
      <c r="E48" s="138"/>
      <c r="F48" s="139"/>
      <c r="G48" s="209"/>
      <c r="H48" s="262"/>
      <c r="I48" s="266"/>
      <c r="J48" s="267"/>
      <c r="K48" s="267"/>
      <c r="L48" s="86"/>
      <c r="M48" s="252"/>
      <c r="N48" s="252"/>
      <c r="O48" s="252"/>
      <c r="P48" s="209"/>
      <c r="Q48" s="268"/>
      <c r="R48" s="268"/>
      <c r="S48" s="268"/>
      <c r="T48" s="269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203">
        <v>13</v>
      </c>
      <c r="B49" s="211"/>
      <c r="C49" s="176"/>
      <c r="D49" s="177"/>
      <c r="E49" s="177"/>
      <c r="F49" s="178"/>
      <c r="G49" s="228"/>
      <c r="H49" s="229"/>
      <c r="I49" s="228"/>
      <c r="J49" s="232"/>
      <c r="K49" s="232"/>
      <c r="L49" s="229"/>
      <c r="M49" s="228"/>
      <c r="N49" s="232"/>
      <c r="O49" s="229"/>
      <c r="P49" s="228"/>
      <c r="Q49" s="232"/>
      <c r="R49" s="232"/>
      <c r="S49" s="232"/>
      <c r="T49" s="234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204"/>
      <c r="B50" s="212"/>
      <c r="C50" s="179"/>
      <c r="D50" s="180"/>
      <c r="E50" s="180"/>
      <c r="F50" s="181"/>
      <c r="G50" s="230"/>
      <c r="H50" s="231"/>
      <c r="I50" s="230"/>
      <c r="J50" s="233"/>
      <c r="K50" s="233"/>
      <c r="L50" s="231"/>
      <c r="M50" s="230"/>
      <c r="N50" s="233"/>
      <c r="O50" s="231"/>
      <c r="P50" s="230"/>
      <c r="Q50" s="233"/>
      <c r="R50" s="233"/>
      <c r="S50" s="233"/>
      <c r="T50" s="235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204">
        <v>14</v>
      </c>
      <c r="B51" s="211"/>
      <c r="C51" s="176"/>
      <c r="D51" s="177"/>
      <c r="E51" s="177"/>
      <c r="F51" s="178"/>
      <c r="G51" s="228"/>
      <c r="H51" s="229"/>
      <c r="I51" s="228"/>
      <c r="J51" s="232"/>
      <c r="K51" s="232"/>
      <c r="L51" s="229"/>
      <c r="M51" s="228"/>
      <c r="N51" s="232"/>
      <c r="O51" s="229"/>
      <c r="P51" s="228"/>
      <c r="Q51" s="232"/>
      <c r="R51" s="232"/>
      <c r="S51" s="232"/>
      <c r="T51" s="234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205"/>
      <c r="B52" s="213"/>
      <c r="C52" s="182"/>
      <c r="D52" s="183"/>
      <c r="E52" s="183"/>
      <c r="F52" s="184"/>
      <c r="G52" s="236"/>
      <c r="H52" s="237"/>
      <c r="I52" s="236"/>
      <c r="J52" s="238"/>
      <c r="K52" s="238"/>
      <c r="L52" s="237"/>
      <c r="M52" s="236"/>
      <c r="N52" s="238"/>
      <c r="O52" s="237"/>
      <c r="P52" s="236"/>
      <c r="Q52" s="238"/>
      <c r="R52" s="238"/>
      <c r="S52" s="238"/>
      <c r="T52" s="239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185" t="s">
        <v>123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7"/>
      <c r="U54" s="7"/>
      <c r="V54" s="188" t="s">
        <v>124</v>
      </c>
      <c r="W54" s="189"/>
      <c r="X54" s="189"/>
      <c r="Y54" s="189"/>
      <c r="Z54" s="189"/>
      <c r="AA54" s="189"/>
      <c r="AB54" s="189"/>
      <c r="AC54" s="189"/>
      <c r="AD54" s="189"/>
      <c r="AE54" s="189"/>
      <c r="AF54" s="190"/>
      <c r="AG54" s="191"/>
      <c r="AH54" s="191"/>
      <c r="AI54" s="191"/>
      <c r="AJ54" s="191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192" t="s">
        <v>125</v>
      </c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4"/>
      <c r="U55" s="7"/>
      <c r="V55" s="195">
        <f>LEN(A55)</f>
        <v>119</v>
      </c>
      <c r="W55" s="196"/>
      <c r="X55" s="196"/>
      <c r="Y55" s="196"/>
      <c r="Z55" s="196"/>
      <c r="AA55" s="196"/>
      <c r="AB55" s="196"/>
      <c r="AC55" s="196"/>
      <c r="AD55" s="196"/>
      <c r="AE55" s="196"/>
      <c r="AF55" s="197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mergeCells count="269">
    <mergeCell ref="P35:T36"/>
    <mergeCell ref="G37:H38"/>
    <mergeCell ref="I37:L38"/>
    <mergeCell ref="M37:O38"/>
    <mergeCell ref="P37:T38"/>
    <mergeCell ref="G39:H40"/>
    <mergeCell ref="I39:L40"/>
    <mergeCell ref="M39:O40"/>
    <mergeCell ref="P39:T40"/>
    <mergeCell ref="I33:L34"/>
    <mergeCell ref="M33:O34"/>
    <mergeCell ref="P33:T34"/>
    <mergeCell ref="G47:H48"/>
    <mergeCell ref="I47:L48"/>
    <mergeCell ref="M47:O48"/>
    <mergeCell ref="P47:T48"/>
    <mergeCell ref="G35:H36"/>
    <mergeCell ref="I35:L36"/>
    <mergeCell ref="M35:O36"/>
    <mergeCell ref="P31:T32"/>
    <mergeCell ref="G41:H42"/>
    <mergeCell ref="I41:L42"/>
    <mergeCell ref="M41:O42"/>
    <mergeCell ref="P41:T42"/>
    <mergeCell ref="G43:H44"/>
    <mergeCell ref="I43:L44"/>
    <mergeCell ref="M43:O44"/>
    <mergeCell ref="P43:T44"/>
    <mergeCell ref="G33:H34"/>
    <mergeCell ref="P25:T26"/>
    <mergeCell ref="G27:H28"/>
    <mergeCell ref="I27:L28"/>
    <mergeCell ref="M27:O28"/>
    <mergeCell ref="P27:T28"/>
    <mergeCell ref="G29:H30"/>
    <mergeCell ref="I29:L30"/>
    <mergeCell ref="M29:O30"/>
    <mergeCell ref="P29:T30"/>
    <mergeCell ref="A15:B16"/>
    <mergeCell ref="G15:O16"/>
    <mergeCell ref="A17:B18"/>
    <mergeCell ref="C17:O18"/>
    <mergeCell ref="A19:B20"/>
    <mergeCell ref="C19:O20"/>
    <mergeCell ref="A11:B12"/>
    <mergeCell ref="G11:I12"/>
    <mergeCell ref="J11:L12"/>
    <mergeCell ref="M11:O12"/>
    <mergeCell ref="A13:B14"/>
    <mergeCell ref="G13:O14"/>
    <mergeCell ref="A6:B8"/>
    <mergeCell ref="G7:I8"/>
    <mergeCell ref="J7:L8"/>
    <mergeCell ref="M7:O8"/>
    <mergeCell ref="A9:B10"/>
    <mergeCell ref="G9:I10"/>
    <mergeCell ref="J9:L10"/>
    <mergeCell ref="M9:O10"/>
    <mergeCell ref="P49:T50"/>
    <mergeCell ref="G51:H52"/>
    <mergeCell ref="I51:L52"/>
    <mergeCell ref="M51:O52"/>
    <mergeCell ref="P51:T52"/>
    <mergeCell ref="Y33:AG34"/>
    <mergeCell ref="G45:H46"/>
    <mergeCell ref="I45:L46"/>
    <mergeCell ref="M45:O46"/>
    <mergeCell ref="P45:T46"/>
    <mergeCell ref="G21:H22"/>
    <mergeCell ref="A21:B22"/>
    <mergeCell ref="G23:H24"/>
    <mergeCell ref="I23:L24"/>
    <mergeCell ref="M23:O24"/>
    <mergeCell ref="G49:H50"/>
    <mergeCell ref="I49:L50"/>
    <mergeCell ref="M49:O50"/>
    <mergeCell ref="G25:H26"/>
    <mergeCell ref="I25:L2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C21:D22"/>
    <mergeCell ref="E21:F22"/>
    <mergeCell ref="B35:B36"/>
    <mergeCell ref="B37:B38"/>
    <mergeCell ref="B39:B40"/>
    <mergeCell ref="B41:B42"/>
    <mergeCell ref="B43:B44"/>
    <mergeCell ref="B45:B46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Y32:AG32"/>
    <mergeCell ref="C33:D33"/>
    <mergeCell ref="E33:F33"/>
    <mergeCell ref="C34:D34"/>
    <mergeCell ref="E34:F34"/>
    <mergeCell ref="G31:H32"/>
    <mergeCell ref="I31:L32"/>
    <mergeCell ref="M31:O32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Y24:AG24"/>
    <mergeCell ref="C25:D25"/>
    <mergeCell ref="E25:F25"/>
    <mergeCell ref="Y25:AG26"/>
    <mergeCell ref="P23:T24"/>
    <mergeCell ref="M25:O26"/>
    <mergeCell ref="AL15:AR15"/>
    <mergeCell ref="C16:D16"/>
    <mergeCell ref="E16:F16"/>
    <mergeCell ref="P16:AJ16"/>
    <mergeCell ref="AK16:AN16"/>
    <mergeCell ref="AP16:AS16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1:D11"/>
    <mergeCell ref="E11:F11"/>
    <mergeCell ref="P11:Q11"/>
    <mergeCell ref="R11:U11"/>
    <mergeCell ref="W11:AJ11"/>
    <mergeCell ref="AL11:AR11"/>
    <mergeCell ref="AL9:AR9"/>
    <mergeCell ref="C10:D10"/>
    <mergeCell ref="E10:F10"/>
    <mergeCell ref="P10:AJ10"/>
    <mergeCell ref="AK10:AN10"/>
    <mergeCell ref="AP10:AS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P6:AJ6"/>
    <mergeCell ref="AK6:AS6"/>
    <mergeCell ref="C7:D7"/>
    <mergeCell ref="E7:F7"/>
    <mergeCell ref="P7:Q7"/>
    <mergeCell ref="R7:U7"/>
    <mergeCell ref="W7:AJ7"/>
    <mergeCell ref="AL7:AR7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1:AS1"/>
    <mergeCell ref="A2:B2"/>
    <mergeCell ref="C2:I2"/>
    <mergeCell ref="J2:O2"/>
    <mergeCell ref="P2:AD2"/>
    <mergeCell ref="AE2:AS2"/>
  </mergeCells>
  <phoneticPr fontId="39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7:F16 C25:F52"/>
    <dataValidation allowBlank="1" showInputMessage="1" showErrorMessage="1" prompt="全日本は12人までです。こちらには入力できません。入力しても登録に反映されませんのでご注意ください。" sqref="B49:B52 G49:T52 G33:T34"/>
    <dataValidation allowBlank="1" showInputMessage="1" showErrorMessage="1" prompt="背番号ではなく、_x000d_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>
      <formula1>INDIRECT(J3)</formula1>
    </dataValidation>
  </dataValidations>
  <pageMargins left="0.40972222222222221" right="0.4" top="0.57986111111111116" bottom="0.57986111111111116" header="0.3" footer="0.3"/>
  <pageSetup paperSize="9" scale="6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278" t="s">
        <v>126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82" t="s">
        <v>127</v>
      </c>
      <c r="B2" s="282"/>
      <c r="C2" s="285" t="str">
        <f>IF(入力!C3="","",入力!C3)</f>
        <v>八千代台VBC</v>
      </c>
      <c r="D2" s="285"/>
      <c r="E2" s="285"/>
      <c r="F2" s="285"/>
      <c r="G2" s="285"/>
      <c r="H2" s="285"/>
      <c r="I2" s="285"/>
      <c r="J2" s="282" t="str">
        <f>IF(入力!J3="","",入力!J3)</f>
        <v>女子</v>
      </c>
      <c r="K2" s="282"/>
      <c r="L2" s="282"/>
      <c r="M2" s="282"/>
      <c r="N2" s="282"/>
      <c r="O2" s="282"/>
    </row>
    <row r="3" spans="1:15">
      <c r="A3" s="282"/>
      <c r="B3" s="282"/>
      <c r="C3" s="285"/>
      <c r="D3" s="285"/>
      <c r="E3" s="285"/>
      <c r="F3" s="285"/>
      <c r="G3" s="285"/>
      <c r="H3" s="285"/>
      <c r="I3" s="285"/>
      <c r="J3" s="282"/>
      <c r="K3" s="282"/>
      <c r="L3" s="282"/>
      <c r="M3" s="282"/>
      <c r="N3" s="282"/>
      <c r="O3" s="282"/>
    </row>
    <row r="4" spans="1:15" ht="15" customHeight="1">
      <c r="A4" s="282" t="s">
        <v>128</v>
      </c>
      <c r="B4" s="282"/>
      <c r="C4" s="286">
        <f>IF(入力!C4="","",IF(入力!C5="",入力!C4,入力!C4&amp;"　　"&amp;入力!C5))</f>
        <v>43006178</v>
      </c>
      <c r="D4" s="287"/>
      <c r="E4" s="287"/>
      <c r="F4" s="287"/>
      <c r="G4" s="287"/>
      <c r="H4" s="287"/>
      <c r="I4" s="287"/>
      <c r="J4" s="3"/>
      <c r="K4" s="3"/>
      <c r="L4" s="3"/>
      <c r="M4" s="3"/>
      <c r="N4" s="3"/>
      <c r="O4" s="4"/>
    </row>
    <row r="5" spans="1:15" ht="15" customHeight="1">
      <c r="A5" s="282"/>
      <c r="B5" s="282"/>
      <c r="C5" s="288"/>
      <c r="D5" s="289"/>
      <c r="E5" s="289"/>
      <c r="F5" s="289"/>
      <c r="G5" s="289"/>
      <c r="H5" s="289"/>
      <c r="I5" s="289"/>
      <c r="J5" s="279" t="s">
        <v>129</v>
      </c>
      <c r="K5" s="279"/>
      <c r="L5" s="279"/>
      <c r="M5" s="279"/>
      <c r="N5" s="279"/>
      <c r="O5" s="280"/>
    </row>
    <row r="6" spans="1:15" ht="12" customHeight="1">
      <c r="A6" s="282" t="s">
        <v>130</v>
      </c>
      <c r="B6" s="282"/>
      <c r="C6" s="290" t="str">
        <f>IF(入力!C8="","",入力!C8&amp;"　"&amp;入力!E8)</f>
        <v>会田　智美</v>
      </c>
      <c r="D6" s="291"/>
      <c r="E6" s="291"/>
      <c r="F6" s="291"/>
      <c r="G6" s="281" t="s">
        <v>28</v>
      </c>
      <c r="H6" s="281"/>
      <c r="I6" s="281"/>
      <c r="J6" s="281" t="s">
        <v>131</v>
      </c>
      <c r="K6" s="281"/>
      <c r="L6" s="281"/>
      <c r="M6" s="281" t="s">
        <v>132</v>
      </c>
      <c r="N6" s="281"/>
      <c r="O6" s="281"/>
    </row>
    <row r="7" spans="1:15" ht="13.5" customHeight="1">
      <c r="A7" s="282"/>
      <c r="B7" s="282"/>
      <c r="C7" s="294"/>
      <c r="D7" s="295"/>
      <c r="E7" s="295"/>
      <c r="F7" s="295"/>
      <c r="G7" s="249">
        <f>IF(入力!G7="","",入力!G7)</f>
        <v>507374491</v>
      </c>
      <c r="H7" s="249"/>
      <c r="I7" s="249"/>
      <c r="J7" s="249">
        <f>IF(入力!J7="","",入力!J7)</f>
        <v>18472</v>
      </c>
      <c r="K7" s="249"/>
      <c r="L7" s="249"/>
      <c r="M7" s="249">
        <f>IF(入力!M7="","",入力!M7)</f>
        <v>428557</v>
      </c>
      <c r="N7" s="249"/>
      <c r="O7" s="249"/>
    </row>
    <row r="8" spans="1:15" ht="13.5" customHeight="1">
      <c r="A8" s="282"/>
      <c r="B8" s="282"/>
      <c r="C8" s="292"/>
      <c r="D8" s="293"/>
      <c r="E8" s="293"/>
      <c r="F8" s="293"/>
      <c r="G8" s="249"/>
      <c r="H8" s="249"/>
      <c r="I8" s="249"/>
      <c r="J8" s="249"/>
      <c r="K8" s="249"/>
      <c r="L8" s="249"/>
      <c r="M8" s="249"/>
      <c r="N8" s="249"/>
      <c r="O8" s="249"/>
    </row>
    <row r="9" spans="1:15" ht="14.45" customHeight="1">
      <c r="A9" s="282" t="s">
        <v>133</v>
      </c>
      <c r="B9" s="282"/>
      <c r="C9" s="290" t="str">
        <f>IF(入力!C10="","",入力!C10&amp;"　"&amp;入力!E10)</f>
        <v>中野　勝男</v>
      </c>
      <c r="D9" s="291"/>
      <c r="E9" s="291"/>
      <c r="F9" s="291"/>
      <c r="G9" s="249">
        <f>IF(入力!G9="","",入力!G9)</f>
        <v>518042158</v>
      </c>
      <c r="H9" s="249"/>
      <c r="I9" s="249"/>
      <c r="J9" s="249" t="str">
        <f>IF(入力!J9="","",入力!J9)</f>
        <v/>
      </c>
      <c r="K9" s="249"/>
      <c r="L9" s="249"/>
      <c r="M9" s="249" t="str">
        <f>IF(入力!M9="","",入力!M9)</f>
        <v/>
      </c>
      <c r="N9" s="249"/>
      <c r="O9" s="249"/>
    </row>
    <row r="10" spans="1:15" ht="14.45" customHeight="1">
      <c r="A10" s="282"/>
      <c r="B10" s="282"/>
      <c r="C10" s="292"/>
      <c r="D10" s="293"/>
      <c r="E10" s="293"/>
      <c r="F10" s="293"/>
      <c r="G10" s="249"/>
      <c r="H10" s="249"/>
      <c r="I10" s="249"/>
      <c r="J10" s="249"/>
      <c r="K10" s="249"/>
      <c r="L10" s="249"/>
      <c r="M10" s="249"/>
      <c r="N10" s="249"/>
      <c r="O10" s="249"/>
    </row>
    <row r="11" spans="1:15" ht="14.45" customHeight="1">
      <c r="A11" s="282" t="s">
        <v>134</v>
      </c>
      <c r="B11" s="282"/>
      <c r="C11" s="290" t="str">
        <f>IF(入力!C12="","",入力!C12&amp;"　"&amp;入力!E12)</f>
        <v>野村　和宏</v>
      </c>
      <c r="D11" s="291"/>
      <c r="E11" s="291"/>
      <c r="F11" s="291"/>
      <c r="G11" s="249">
        <f>IF(入力!G11="","",入力!G11)</f>
        <v>518042165</v>
      </c>
      <c r="H11" s="249"/>
      <c r="I11" s="249"/>
      <c r="J11" s="249">
        <f>IF(入力!J11="","",入力!J11)</f>
        <v>304172</v>
      </c>
      <c r="K11" s="249"/>
      <c r="L11" s="249"/>
      <c r="M11" s="249" t="str">
        <f>IF(入力!M11="","",入力!M11)</f>
        <v/>
      </c>
      <c r="N11" s="249"/>
      <c r="O11" s="249"/>
    </row>
    <row r="12" spans="1:15" ht="14.45" customHeight="1">
      <c r="A12" s="282"/>
      <c r="B12" s="282"/>
      <c r="C12" s="292"/>
      <c r="D12" s="293"/>
      <c r="E12" s="293"/>
      <c r="F12" s="293"/>
      <c r="G12" s="249"/>
      <c r="H12" s="249"/>
      <c r="I12" s="249"/>
      <c r="J12" s="249"/>
      <c r="K12" s="249"/>
      <c r="L12" s="249"/>
      <c r="M12" s="249"/>
      <c r="N12" s="249"/>
      <c r="O12" s="249"/>
    </row>
    <row r="13" spans="1:15" ht="15" customHeight="1">
      <c r="A13" s="282" t="s">
        <v>135</v>
      </c>
      <c r="B13" s="282"/>
      <c r="C13" s="290" t="str">
        <f>IF(入力!C14="","",入力!C14&amp;"　"&amp;入力!E14)</f>
        <v>会田　智美</v>
      </c>
      <c r="D13" s="291"/>
      <c r="E13" s="291"/>
      <c r="F13" s="291"/>
      <c r="G13" s="254"/>
      <c r="H13" s="254"/>
      <c r="I13" s="254"/>
      <c r="J13" s="254"/>
      <c r="K13" s="254"/>
      <c r="L13" s="254"/>
      <c r="M13" s="254"/>
      <c r="N13" s="254"/>
      <c r="O13" s="254"/>
    </row>
    <row r="14" spans="1:15" ht="15" customHeight="1">
      <c r="A14" s="282"/>
      <c r="B14" s="282"/>
      <c r="C14" s="292"/>
      <c r="D14" s="293"/>
      <c r="E14" s="293"/>
      <c r="F14" s="293"/>
      <c r="G14" s="254"/>
      <c r="H14" s="254"/>
      <c r="I14" s="254"/>
      <c r="J14" s="254"/>
      <c r="K14" s="254"/>
      <c r="L14" s="254"/>
      <c r="M14" s="254"/>
      <c r="N14" s="254"/>
      <c r="O14" s="254"/>
    </row>
    <row r="15" spans="1:15" ht="15" customHeight="1">
      <c r="A15" s="282" t="s">
        <v>136</v>
      </c>
      <c r="B15" s="282"/>
      <c r="C15" s="290" t="str">
        <f>IF(入力!C16="","",入力!C16&amp;"　"&amp;入力!E16)</f>
        <v>会田　智美</v>
      </c>
      <c r="D15" s="291"/>
      <c r="E15" s="291"/>
      <c r="F15" s="283" t="s">
        <v>137</v>
      </c>
      <c r="G15" s="254"/>
      <c r="H15" s="254"/>
      <c r="I15" s="254"/>
      <c r="J15" s="254"/>
      <c r="K15" s="254"/>
      <c r="L15" s="254"/>
      <c r="M15" s="254"/>
      <c r="N15" s="254"/>
      <c r="O15" s="254"/>
    </row>
    <row r="16" spans="1:15" ht="15" customHeight="1">
      <c r="A16" s="282"/>
      <c r="B16" s="282"/>
      <c r="C16" s="292"/>
      <c r="D16" s="293"/>
      <c r="E16" s="293"/>
      <c r="F16" s="284"/>
      <c r="G16" s="254"/>
      <c r="H16" s="254"/>
      <c r="I16" s="254"/>
      <c r="J16" s="254"/>
      <c r="K16" s="254"/>
      <c r="L16" s="254"/>
      <c r="M16" s="254"/>
      <c r="N16" s="254"/>
      <c r="O16" s="254"/>
    </row>
    <row r="17" spans="1:15">
      <c r="A17" s="282" t="s">
        <v>138</v>
      </c>
      <c r="B17" s="282"/>
      <c r="C17" s="285" t="str">
        <f>IF(入力!C17="","",入力!C17&amp;"　"&amp;入力!E17)</f>
        <v>八千代市八千代台北9-12-6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>
      <c r="A18" s="282"/>
      <c r="B18" s="282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82" t="s">
        <v>139</v>
      </c>
      <c r="B19" s="282"/>
      <c r="C19" s="285" t="str">
        <f>IF(入力!C19="","",入力!C19&amp;"　"&amp;入力!E19)</f>
        <v>090-5527-3208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82"/>
      <c r="B20" s="282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82" t="s">
        <v>69</v>
      </c>
      <c r="B21" s="282"/>
      <c r="C21" s="285" t="str">
        <f>IF(入力!C21="","",入力!C21&amp;"－"&amp;入力!E21&amp;"－"&amp;入力!G21)</f>
        <v/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82"/>
      <c r="B22" s="282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82"/>
      <c r="B23" s="282" t="s">
        <v>71</v>
      </c>
      <c r="C23" s="282" t="s">
        <v>140</v>
      </c>
      <c r="D23" s="282"/>
      <c r="E23" s="282"/>
      <c r="F23" s="282"/>
      <c r="G23" s="282" t="s">
        <v>74</v>
      </c>
      <c r="H23" s="282"/>
      <c r="I23" s="282" t="s">
        <v>75</v>
      </c>
      <c r="J23" s="282"/>
      <c r="K23" s="282"/>
      <c r="L23" s="282"/>
      <c r="M23" s="282" t="s">
        <v>76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8" customHeight="1">
      <c r="A25" s="282">
        <v>1</v>
      </c>
      <c r="B25" s="282">
        <f>IF(入力!B25="","",入力!B25)</f>
        <v>1</v>
      </c>
      <c r="C25" s="290" t="str">
        <f>IF(入力!C26="","",入力!C26&amp;"　"&amp;入力!E26)</f>
        <v>高橋　香奈</v>
      </c>
      <c r="D25" s="291"/>
      <c r="E25" s="291"/>
      <c r="F25" s="291"/>
      <c r="G25" s="282">
        <f>IF(入力!G25="","",入力!G25)</f>
        <v>6</v>
      </c>
      <c r="H25" s="282" t="str">
        <f>IF(入力!H25="","",入力!H25)</f>
        <v/>
      </c>
      <c r="I25" s="282" t="str">
        <f>IF(入力!I25="","",入力!I25)</f>
        <v>八千代市立勝田台南小学校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514592238</v>
      </c>
      <c r="N25" s="282" t="str">
        <f>IF(入力!N25="","",入力!N25)</f>
        <v/>
      </c>
      <c r="O25" s="282" t="str">
        <f>IF(入力!O25="","",入力!O25)</f>
        <v/>
      </c>
    </row>
    <row r="26" spans="1:15" ht="18" customHeight="1">
      <c r="A26" s="282"/>
      <c r="B26" s="282"/>
      <c r="C26" s="292"/>
      <c r="D26" s="293"/>
      <c r="E26" s="293"/>
      <c r="F26" s="293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8" customHeight="1">
      <c r="A27" s="282">
        <v>2</v>
      </c>
      <c r="B27" s="282">
        <f>IF(入力!B27="","",入力!B27)</f>
        <v>2</v>
      </c>
      <c r="C27" s="290" t="str">
        <f>IF(入力!C28="","",入力!C28&amp;"　"&amp;入力!E28)</f>
        <v>石田　茉央奈</v>
      </c>
      <c r="D27" s="291"/>
      <c r="E27" s="291"/>
      <c r="F27" s="291"/>
      <c r="G27" s="282">
        <f>IF(入力!G27="","",入力!G27)</f>
        <v>6</v>
      </c>
      <c r="H27" s="282" t="str">
        <f>IF(入力!H27="","",入力!H27)</f>
        <v/>
      </c>
      <c r="I27" s="282" t="str">
        <f>IF(入力!I27="","",入力!I27)</f>
        <v>八千代市立大和田小学校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516040446</v>
      </c>
      <c r="N27" s="282" t="str">
        <f>IF(入力!N27="","",入力!N27)</f>
        <v/>
      </c>
      <c r="O27" s="282" t="str">
        <f>IF(入力!O27="","",入力!O27)</f>
        <v/>
      </c>
    </row>
    <row r="28" spans="1:15" ht="18" customHeight="1">
      <c r="A28" s="282"/>
      <c r="B28" s="282"/>
      <c r="C28" s="292"/>
      <c r="D28" s="293"/>
      <c r="E28" s="293"/>
      <c r="F28" s="293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8" customHeight="1">
      <c r="A29" s="282">
        <v>3</v>
      </c>
      <c r="B29" s="282">
        <f>IF(入力!B29="","",入力!B29)</f>
        <v>3</v>
      </c>
      <c r="C29" s="290" t="str">
        <f>IF(入力!C30="","",入力!C30&amp;"　"&amp;入力!E30)</f>
        <v>古川　あき</v>
      </c>
      <c r="D29" s="291"/>
      <c r="E29" s="291"/>
      <c r="F29" s="291"/>
      <c r="G29" s="282">
        <f>IF(入力!G29="","",入力!G29)</f>
        <v>6</v>
      </c>
      <c r="H29" s="282" t="str">
        <f>IF(入力!H29="","",入力!H29)</f>
        <v/>
      </c>
      <c r="I29" s="282" t="str">
        <f>IF(入力!I29="","",入力!I29)</f>
        <v>八千代市立大和田小学校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515553508</v>
      </c>
      <c r="N29" s="282" t="str">
        <f>IF(入力!N29="","",入力!N29)</f>
        <v/>
      </c>
      <c r="O29" s="282" t="str">
        <f>IF(入力!O29="","",入力!O29)</f>
        <v/>
      </c>
    </row>
    <row r="30" spans="1:15" ht="18" customHeight="1">
      <c r="A30" s="282"/>
      <c r="B30" s="282"/>
      <c r="C30" s="292"/>
      <c r="D30" s="293"/>
      <c r="E30" s="293"/>
      <c r="F30" s="293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8" customHeight="1">
      <c r="A31" s="282">
        <v>4</v>
      </c>
      <c r="B31" s="282">
        <f>IF(入力!B31="","",入力!B31)</f>
        <v>4</v>
      </c>
      <c r="C31" s="290" t="str">
        <f>IF(入力!C32="","",入力!C32&amp;"　"&amp;入力!E32)</f>
        <v>林　更紗</v>
      </c>
      <c r="D31" s="291"/>
      <c r="E31" s="291"/>
      <c r="F31" s="291"/>
      <c r="G31" s="282">
        <f>IF(入力!G31="","",入力!G31)</f>
        <v>6</v>
      </c>
      <c r="H31" s="282" t="str">
        <f>IF(入力!H31="","",入力!H31)</f>
        <v/>
      </c>
      <c r="I31" s="282" t="str">
        <f>IF(入力!I31="","",入力!I31)</f>
        <v>八千代市立八千代台西小学校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515553497</v>
      </c>
      <c r="N31" s="282" t="str">
        <f>IF(入力!N31="","",入力!N31)</f>
        <v/>
      </c>
      <c r="O31" s="282" t="str">
        <f>IF(入力!O31="","",入力!O31)</f>
        <v/>
      </c>
    </row>
    <row r="32" spans="1:15" ht="18" customHeight="1">
      <c r="A32" s="282"/>
      <c r="B32" s="282"/>
      <c r="C32" s="292"/>
      <c r="D32" s="293"/>
      <c r="E32" s="293"/>
      <c r="F32" s="293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8" customHeight="1">
      <c r="A33" s="282">
        <v>5</v>
      </c>
      <c r="B33" s="282">
        <f>IF(入力!B33="","",入力!B33)</f>
        <v>5</v>
      </c>
      <c r="C33" s="290" t="str">
        <f>IF(入力!C34="","",入力!C34&amp;"　"&amp;入力!E34)</f>
        <v>早川　凜</v>
      </c>
      <c r="D33" s="291"/>
      <c r="E33" s="291"/>
      <c r="F33" s="291"/>
      <c r="G33" s="282">
        <f>IF(入力!G33="","",入力!G33)</f>
        <v>6</v>
      </c>
      <c r="H33" s="282" t="str">
        <f>IF(入力!H33="","",入力!H33)</f>
        <v/>
      </c>
      <c r="I33" s="282" t="str">
        <f>IF(入力!I33="","",入力!I33)</f>
        <v>八千代市立南高津小学校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516959658</v>
      </c>
      <c r="N33" s="282" t="str">
        <f>IF(入力!N33="","",入力!N33)</f>
        <v/>
      </c>
      <c r="O33" s="282" t="str">
        <f>IF(入力!O33="","",入力!O33)</f>
        <v/>
      </c>
    </row>
    <row r="34" spans="1:15" ht="18" customHeight="1">
      <c r="A34" s="282"/>
      <c r="B34" s="282"/>
      <c r="C34" s="292"/>
      <c r="D34" s="293"/>
      <c r="E34" s="293"/>
      <c r="F34" s="293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8" customHeight="1">
      <c r="A35" s="282">
        <v>6</v>
      </c>
      <c r="B35" s="282">
        <f>IF(入力!B35="","",入力!B35)</f>
        <v>6</v>
      </c>
      <c r="C35" s="290" t="str">
        <f>IF(入力!C36="","",入力!C36&amp;"　"&amp;入力!E36)</f>
        <v>小松　もも花</v>
      </c>
      <c r="D35" s="291"/>
      <c r="E35" s="291"/>
      <c r="F35" s="291"/>
      <c r="G35" s="282">
        <f>IF(入力!G35="","",入力!G35)</f>
        <v>6</v>
      </c>
      <c r="H35" s="282" t="str">
        <f>IF(入力!H35="","",入力!H35)</f>
        <v/>
      </c>
      <c r="I35" s="282" t="str">
        <f>IF(入力!I35="","",入力!I35)</f>
        <v>八千代市立八千代台西小学校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515553480</v>
      </c>
      <c r="N35" s="282" t="str">
        <f>IF(入力!N35="","",入力!N35)</f>
        <v/>
      </c>
      <c r="O35" s="282" t="str">
        <f>IF(入力!O35="","",入力!O35)</f>
        <v/>
      </c>
    </row>
    <row r="36" spans="1:15" ht="18" customHeight="1">
      <c r="A36" s="282"/>
      <c r="B36" s="282"/>
      <c r="C36" s="292"/>
      <c r="D36" s="293"/>
      <c r="E36" s="293"/>
      <c r="F36" s="293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8" customHeight="1">
      <c r="A37" s="282">
        <v>7</v>
      </c>
      <c r="B37" s="282">
        <f>IF(入力!B37="","",入力!B37)</f>
        <v>7</v>
      </c>
      <c r="C37" s="290" t="str">
        <f>IF(入力!C38="","",入力!C38&amp;"　"&amp;入力!E38)</f>
        <v>中野　香優</v>
      </c>
      <c r="D37" s="291"/>
      <c r="E37" s="291"/>
      <c r="F37" s="291"/>
      <c r="G37" s="282">
        <f>IF(入力!G37="","",入力!G37)</f>
        <v>6</v>
      </c>
      <c r="H37" s="282" t="str">
        <f>IF(入力!H37="","",入力!H37)</f>
        <v/>
      </c>
      <c r="I37" s="282" t="str">
        <f>IF(入力!I37="","",入力!I37)</f>
        <v>八千代市立高津小学校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516658168</v>
      </c>
      <c r="N37" s="282" t="str">
        <f>IF(入力!N37="","",入力!N37)</f>
        <v/>
      </c>
      <c r="O37" s="282" t="str">
        <f>IF(入力!O37="","",入力!O37)</f>
        <v/>
      </c>
    </row>
    <row r="38" spans="1:15" ht="18" customHeight="1">
      <c r="A38" s="282"/>
      <c r="B38" s="282"/>
      <c r="C38" s="292"/>
      <c r="D38" s="293"/>
      <c r="E38" s="293"/>
      <c r="F38" s="293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8" customHeight="1">
      <c r="A39" s="282">
        <v>8</v>
      </c>
      <c r="B39" s="282">
        <f>IF(入力!B39="","",入力!B39)</f>
        <v>8</v>
      </c>
      <c r="C39" s="290" t="str">
        <f>IF(入力!C40="","",入力!C40&amp;"　"&amp;入力!E40)</f>
        <v>黒木　美優莉</v>
      </c>
      <c r="D39" s="291"/>
      <c r="E39" s="291"/>
      <c r="F39" s="291"/>
      <c r="G39" s="282">
        <f>IF(入力!G39="","",入力!G39)</f>
        <v>6</v>
      </c>
      <c r="H39" s="282" t="str">
        <f>IF(入力!H39="","",入力!H39)</f>
        <v/>
      </c>
      <c r="I39" s="282" t="str">
        <f>IF(入力!I39="","",入力!I39)</f>
        <v>八千代市立八千代台西小学校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515553473</v>
      </c>
      <c r="N39" s="282" t="str">
        <f>IF(入力!N39="","",入力!N39)</f>
        <v/>
      </c>
      <c r="O39" s="282" t="str">
        <f>IF(入力!O39="","",入力!O39)</f>
        <v/>
      </c>
    </row>
    <row r="40" spans="1:15" ht="18" customHeight="1">
      <c r="A40" s="282"/>
      <c r="B40" s="282"/>
      <c r="C40" s="292"/>
      <c r="D40" s="293"/>
      <c r="E40" s="293"/>
      <c r="F40" s="293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8" customHeight="1">
      <c r="A41" s="282">
        <v>9</v>
      </c>
      <c r="B41" s="282">
        <f>IF(入力!B41="","",入力!B41)</f>
        <v>9</v>
      </c>
      <c r="C41" s="290" t="str">
        <f>IF(入力!C42="","",入力!C42&amp;"　"&amp;入力!E42)</f>
        <v>石田　唯衣奈</v>
      </c>
      <c r="D41" s="291"/>
      <c r="E41" s="291"/>
      <c r="F41" s="291"/>
      <c r="G41" s="282">
        <f>IF(入力!G41="","",入力!G41)</f>
        <v>6</v>
      </c>
      <c r="H41" s="282" t="str">
        <f>IF(入力!H41="","",入力!H41)</f>
        <v/>
      </c>
      <c r="I41" s="282" t="str">
        <f>IF(入力!I41="","",入力!I41)</f>
        <v>八千代市立大和田小学校</v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>
        <f>IF(入力!M41="","",入力!M41)</f>
        <v>516041492</v>
      </c>
      <c r="N41" s="282" t="str">
        <f>IF(入力!N41="","",入力!N41)</f>
        <v/>
      </c>
      <c r="O41" s="282" t="str">
        <f>IF(入力!O41="","",入力!O41)</f>
        <v/>
      </c>
    </row>
    <row r="42" spans="1:15" ht="18" customHeight="1">
      <c r="A42" s="282"/>
      <c r="B42" s="282"/>
      <c r="C42" s="292"/>
      <c r="D42" s="293"/>
      <c r="E42" s="293"/>
      <c r="F42" s="293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8" customHeight="1">
      <c r="A43" s="282">
        <v>10</v>
      </c>
      <c r="B43" s="282">
        <f>IF(入力!B43="","",入力!B43)</f>
        <v>10</v>
      </c>
      <c r="C43" s="290" t="str">
        <f>IF(入力!C44="","",入力!C44&amp;"　"&amp;入力!E44)</f>
        <v>小野　美月</v>
      </c>
      <c r="D43" s="291"/>
      <c r="E43" s="291"/>
      <c r="F43" s="291"/>
      <c r="G43" s="282">
        <f>IF(入力!G43="","",入力!G43)</f>
        <v>6</v>
      </c>
      <c r="H43" s="282" t="str">
        <f>IF(入力!H43="","",入力!H43)</f>
        <v/>
      </c>
      <c r="I43" s="282" t="str">
        <f>IF(入力!I43="","",入力!I43)</f>
        <v>八千代市立八千代台西小学校</v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>
        <f>IF(入力!M43="","",入力!M43)</f>
        <v>518722630</v>
      </c>
      <c r="N43" s="282" t="str">
        <f>IF(入力!N43="","",入力!N43)</f>
        <v/>
      </c>
      <c r="O43" s="282" t="str">
        <f>IF(入力!O43="","",入力!O43)</f>
        <v/>
      </c>
    </row>
    <row r="44" spans="1:15" ht="18" customHeight="1">
      <c r="A44" s="282"/>
      <c r="B44" s="282"/>
      <c r="C44" s="292"/>
      <c r="D44" s="293"/>
      <c r="E44" s="293"/>
      <c r="F44" s="293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8" customHeight="1">
      <c r="A45" s="282">
        <v>11</v>
      </c>
      <c r="B45" s="282" t="str">
        <f>IF(入力!B45="","",入力!B45)</f>
        <v/>
      </c>
      <c r="C45" s="290" t="str">
        <f>IF(入力!C46="","",入力!C46&amp;"　"&amp;入力!E46)</f>
        <v/>
      </c>
      <c r="D45" s="291"/>
      <c r="E45" s="291"/>
      <c r="F45" s="291"/>
      <c r="G45" s="282" t="str">
        <f>IF(入力!G45="","",入力!G45)</f>
        <v/>
      </c>
      <c r="H45" s="282" t="str">
        <f>IF(入力!H45="","",入力!H45)</f>
        <v/>
      </c>
      <c r="I45" s="282" t="str">
        <f>IF(入力!I45="","",入力!I45)</f>
        <v/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 t="str">
        <f>IF(入力!M45="","",入力!M45)</f>
        <v/>
      </c>
      <c r="N45" s="282" t="str">
        <f>IF(入力!N45="","",入力!N45)</f>
        <v/>
      </c>
      <c r="O45" s="282" t="str">
        <f>IF(入力!O45="","",入力!O45)</f>
        <v/>
      </c>
    </row>
    <row r="46" spans="1:15" ht="18" customHeight="1">
      <c r="A46" s="282"/>
      <c r="B46" s="282"/>
      <c r="C46" s="292"/>
      <c r="D46" s="293"/>
      <c r="E46" s="293"/>
      <c r="F46" s="293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8" customHeight="1">
      <c r="A47" s="282">
        <v>12</v>
      </c>
      <c r="B47" s="282" t="str">
        <f>IF(入力!B47="","",入力!B47)</f>
        <v/>
      </c>
      <c r="C47" s="290" t="str">
        <f>IF(入力!C48="","",入力!C48&amp;"　"&amp;入力!E48)</f>
        <v/>
      </c>
      <c r="D47" s="291"/>
      <c r="E47" s="291"/>
      <c r="F47" s="291"/>
      <c r="G47" s="282" t="str">
        <f>IF(入力!G47="","",入力!G47)</f>
        <v/>
      </c>
      <c r="H47" s="282" t="str">
        <f>IF(入力!H47="","",入力!H47)</f>
        <v/>
      </c>
      <c r="I47" s="282" t="str">
        <f>IF(入力!I47="","",入力!I47)</f>
        <v/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 t="str">
        <f>IF(入力!M47="","",入力!M47)</f>
        <v/>
      </c>
      <c r="N47" s="282" t="str">
        <f>IF(入力!N47="","",入力!N47)</f>
        <v/>
      </c>
      <c r="O47" s="282" t="str">
        <f>IF(入力!O47="","",入力!O47)</f>
        <v/>
      </c>
    </row>
    <row r="48" spans="1:15" ht="18" customHeight="1">
      <c r="A48" s="282"/>
      <c r="B48" s="282"/>
      <c r="C48" s="292"/>
      <c r="D48" s="293"/>
      <c r="E48" s="293"/>
      <c r="F48" s="293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8" customHeight="1">
      <c r="A49" s="282"/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</row>
    <row r="50" spans="1:15" ht="18" customHeight="1">
      <c r="A50" s="282"/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</row>
  </sheetData>
  <sheetProtection sheet="1"/>
  <mergeCells count="117"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21:O22"/>
    <mergeCell ref="C4:I5"/>
    <mergeCell ref="M7:O8"/>
    <mergeCell ref="A6:B8"/>
    <mergeCell ref="J7:L8"/>
    <mergeCell ref="G11:I12"/>
    <mergeCell ref="G13:O14"/>
    <mergeCell ref="M9:O10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</mergeCells>
  <phoneticPr fontId="39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2" zoomScaleNormal="100" workbookViewId="0">
      <selection activeCell="Z25" sqref="Z25:AT25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141</v>
      </c>
      <c r="AT1" s="5"/>
      <c r="AU1" s="5"/>
      <c r="AV1" s="296"/>
      <c r="AW1" s="296"/>
      <c r="AX1" s="5" t="s">
        <v>142</v>
      </c>
      <c r="AY1" s="5"/>
      <c r="AZ1" s="296"/>
      <c r="BA1" s="296"/>
      <c r="BB1" s="5" t="s">
        <v>143</v>
      </c>
      <c r="BC1" s="5"/>
      <c r="BD1" s="296"/>
      <c r="BE1" s="296"/>
      <c r="BF1" s="5" t="s">
        <v>144</v>
      </c>
    </row>
    <row r="3" spans="1:60" ht="9.75" customHeight="1"/>
    <row r="4" spans="1:60" ht="9.75" customHeight="1"/>
    <row r="5" spans="1:60" ht="28.5">
      <c r="A5" s="6"/>
      <c r="B5" s="6"/>
      <c r="C5" s="297" t="s">
        <v>145</v>
      </c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297"/>
      <c r="AE5" s="297"/>
      <c r="AF5" s="297"/>
      <c r="AG5" s="297"/>
      <c r="AH5" s="297"/>
      <c r="AI5" s="297"/>
      <c r="AJ5" s="297"/>
      <c r="AK5" s="297"/>
      <c r="AL5" s="297"/>
      <c r="AM5" s="297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297"/>
      <c r="BD5" s="297"/>
      <c r="BE5" s="297"/>
      <c r="BF5" s="297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146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379" t="s">
        <v>147</v>
      </c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382"/>
      <c r="D9" s="383"/>
      <c r="E9" s="383"/>
      <c r="F9" s="383"/>
      <c r="G9" s="383"/>
      <c r="H9" s="383"/>
      <c r="I9" s="383"/>
      <c r="J9" s="383"/>
      <c r="K9" s="383"/>
      <c r="L9" s="383"/>
      <c r="M9" s="383"/>
      <c r="N9" s="383"/>
      <c r="O9" s="383"/>
      <c r="P9" s="383"/>
      <c r="Q9" s="384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385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6"/>
      <c r="P10" s="386"/>
      <c r="Q10" s="387"/>
      <c r="S10" s="5" t="s">
        <v>148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149</v>
      </c>
    </row>
    <row r="11" spans="1:60" ht="5.25" customHeight="1"/>
    <row r="12" spans="1:60" ht="5.25" customHeight="1">
      <c r="G12" s="5"/>
      <c r="H12" s="374">
        <v>36</v>
      </c>
      <c r="I12" s="375"/>
      <c r="J12" s="376"/>
      <c r="K12" s="5"/>
    </row>
    <row r="13" spans="1:60" ht="13.5" customHeight="1">
      <c r="F13" s="5" t="s">
        <v>150</v>
      </c>
      <c r="G13" s="5"/>
      <c r="H13" s="377"/>
      <c r="I13" s="296"/>
      <c r="J13" s="378"/>
      <c r="K13" s="5" t="s">
        <v>151</v>
      </c>
      <c r="L13" s="9"/>
      <c r="M13" s="9"/>
      <c r="N13" s="9"/>
      <c r="Q13" s="10"/>
    </row>
    <row r="14" spans="1:60" ht="5.25" customHeight="1">
      <c r="F14" s="11"/>
      <c r="G14" s="5"/>
      <c r="H14" s="321"/>
      <c r="I14" s="322"/>
      <c r="J14" s="323"/>
      <c r="K14" s="5"/>
      <c r="L14" s="9"/>
      <c r="M14" s="9"/>
      <c r="N14" s="9"/>
      <c r="Q14" s="10"/>
    </row>
    <row r="15" spans="1:60" ht="5.25" customHeight="1"/>
    <row r="16" spans="1:60" ht="12" customHeight="1">
      <c r="C16" s="388" t="s">
        <v>152</v>
      </c>
      <c r="D16" s="300"/>
      <c r="E16" s="300"/>
      <c r="F16" s="300"/>
      <c r="G16" s="301"/>
      <c r="H16" s="298" t="s">
        <v>1</v>
      </c>
      <c r="I16" s="299"/>
      <c r="J16" s="299"/>
      <c r="K16" s="300" t="str">
        <f>IF(入力!C2="","",入力!C2)</f>
        <v>ヤチヨダイバレーボールクラブ</v>
      </c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1"/>
      <c r="Y16" s="302" t="s">
        <v>153</v>
      </c>
      <c r="Z16" s="303"/>
      <c r="AA16" s="303"/>
      <c r="AB16" s="303"/>
      <c r="AC16" s="303"/>
      <c r="AD16" s="303"/>
      <c r="AE16" s="303"/>
      <c r="AF16" s="303"/>
      <c r="AG16" s="303"/>
      <c r="AH16" s="303"/>
      <c r="AI16" s="304"/>
      <c r="AJ16" s="345" t="s">
        <v>154</v>
      </c>
      <c r="AK16" s="346"/>
      <c r="AL16" s="346"/>
      <c r="AM16" s="347"/>
      <c r="AN16" s="368" t="str">
        <f>IF(入力!P3="","",入力!P3)</f>
        <v>八千代市</v>
      </c>
      <c r="AO16" s="369"/>
      <c r="AP16" s="369"/>
      <c r="AQ16" s="369"/>
      <c r="AR16" s="369"/>
      <c r="AS16" s="369"/>
      <c r="AT16" s="346" t="s">
        <v>155</v>
      </c>
      <c r="AU16" s="347"/>
      <c r="AV16" s="354" t="s">
        <v>18</v>
      </c>
      <c r="AW16" s="300"/>
      <c r="AX16" s="300"/>
      <c r="AY16" s="301"/>
      <c r="AZ16" s="358" t="str">
        <f>IF(入力!P5="","",入力!P5)</f>
        <v>京成</v>
      </c>
      <c r="BA16" s="359"/>
      <c r="BB16" s="359"/>
      <c r="BC16" s="359"/>
      <c r="BD16" s="359"/>
      <c r="BE16" s="359"/>
      <c r="BF16" s="343" t="s">
        <v>156</v>
      </c>
    </row>
    <row r="17" spans="3:58" ht="4.5" customHeight="1">
      <c r="C17" s="389"/>
      <c r="D17" s="356"/>
      <c r="E17" s="356"/>
      <c r="F17" s="356"/>
      <c r="G17" s="357"/>
      <c r="H17" s="366" t="str">
        <f>IF(入力!C3="","",入力!C3)</f>
        <v>八千代台VBC</v>
      </c>
      <c r="I17" s="367"/>
      <c r="J17" s="367"/>
      <c r="K17" s="367"/>
      <c r="L17" s="367"/>
      <c r="M17" s="367"/>
      <c r="N17" s="367"/>
      <c r="O17" s="367"/>
      <c r="P17" s="367"/>
      <c r="Q17" s="367"/>
      <c r="R17" s="367"/>
      <c r="S17" s="367"/>
      <c r="T17" s="367"/>
      <c r="U17" s="362" t="str">
        <f>IF(入力!J3="","","("&amp;入力!J3&amp;")")</f>
        <v>(女子)</v>
      </c>
      <c r="V17" s="362"/>
      <c r="W17" s="362"/>
      <c r="X17" s="363"/>
      <c r="Y17" s="391">
        <f>IF(入力!C4="","",入力!C4)</f>
        <v>43006178</v>
      </c>
      <c r="Z17" s="392"/>
      <c r="AA17" s="392"/>
      <c r="AB17" s="392"/>
      <c r="AC17" s="392"/>
      <c r="AD17" s="392"/>
      <c r="AE17" s="392"/>
      <c r="AF17" s="392"/>
      <c r="AG17" s="392"/>
      <c r="AH17" s="392"/>
      <c r="AI17" s="393"/>
      <c r="AJ17" s="348"/>
      <c r="AK17" s="349"/>
      <c r="AL17" s="349"/>
      <c r="AM17" s="350"/>
      <c r="AN17" s="370"/>
      <c r="AO17" s="371"/>
      <c r="AP17" s="371"/>
      <c r="AQ17" s="371"/>
      <c r="AR17" s="371"/>
      <c r="AS17" s="371"/>
      <c r="AT17" s="349"/>
      <c r="AU17" s="350"/>
      <c r="AV17" s="355"/>
      <c r="AW17" s="356"/>
      <c r="AX17" s="356"/>
      <c r="AY17" s="357"/>
      <c r="AZ17" s="360"/>
      <c r="BA17" s="361"/>
      <c r="BB17" s="361"/>
      <c r="BC17" s="361"/>
      <c r="BD17" s="361"/>
      <c r="BE17" s="361"/>
      <c r="BF17" s="344"/>
    </row>
    <row r="18" spans="3:58" ht="16.5" customHeight="1">
      <c r="C18" s="318"/>
      <c r="D18" s="319"/>
      <c r="E18" s="319"/>
      <c r="F18" s="319"/>
      <c r="G18" s="320"/>
      <c r="H18" s="324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5"/>
      <c r="U18" s="364"/>
      <c r="V18" s="364"/>
      <c r="W18" s="364"/>
      <c r="X18" s="365"/>
      <c r="Y18" s="394"/>
      <c r="Z18" s="395"/>
      <c r="AA18" s="395"/>
      <c r="AB18" s="395"/>
      <c r="AC18" s="395"/>
      <c r="AD18" s="395"/>
      <c r="AE18" s="395"/>
      <c r="AF18" s="395"/>
      <c r="AG18" s="395"/>
      <c r="AH18" s="395"/>
      <c r="AI18" s="396"/>
      <c r="AJ18" s="351"/>
      <c r="AK18" s="352"/>
      <c r="AL18" s="352"/>
      <c r="AM18" s="353"/>
      <c r="AN18" s="372"/>
      <c r="AO18" s="373"/>
      <c r="AP18" s="373"/>
      <c r="AQ18" s="373"/>
      <c r="AR18" s="373"/>
      <c r="AS18" s="373"/>
      <c r="AT18" s="352"/>
      <c r="AU18" s="353"/>
      <c r="AV18" s="327"/>
      <c r="AW18" s="319"/>
      <c r="AX18" s="319"/>
      <c r="AY18" s="320"/>
      <c r="AZ18" s="305" t="str">
        <f>IF(入力!AE5="","",入力!AE5)</f>
        <v>八千代台</v>
      </c>
      <c r="BA18" s="306"/>
      <c r="BB18" s="306"/>
      <c r="BC18" s="306"/>
      <c r="BD18" s="306"/>
      <c r="BE18" s="306"/>
      <c r="BF18" s="12" t="s">
        <v>157</v>
      </c>
    </row>
    <row r="19" spans="3:58" ht="15" customHeight="1">
      <c r="C19" s="307"/>
      <c r="D19" s="308"/>
      <c r="E19" s="308"/>
      <c r="F19" s="308"/>
      <c r="G19" s="308"/>
      <c r="H19" s="308"/>
      <c r="I19" s="308"/>
      <c r="J19" s="308"/>
      <c r="K19" s="308"/>
      <c r="L19" s="308"/>
      <c r="M19" s="308"/>
      <c r="N19" s="308"/>
      <c r="O19" s="309" t="s">
        <v>158</v>
      </c>
      <c r="P19" s="309"/>
      <c r="Q19" s="309"/>
      <c r="R19" s="309"/>
      <c r="S19" s="309"/>
      <c r="T19" s="309"/>
      <c r="U19" s="309"/>
      <c r="V19" s="309"/>
      <c r="W19" s="309"/>
      <c r="X19" s="309"/>
      <c r="Y19" s="309"/>
      <c r="Z19" s="309"/>
      <c r="AA19" s="309"/>
      <c r="AB19" s="309"/>
      <c r="AC19" s="309"/>
      <c r="AD19" s="309" t="s">
        <v>159</v>
      </c>
      <c r="AE19" s="309"/>
      <c r="AF19" s="309"/>
      <c r="AG19" s="309"/>
      <c r="AH19" s="309"/>
      <c r="AI19" s="309"/>
      <c r="AJ19" s="309"/>
      <c r="AK19" s="309"/>
      <c r="AL19" s="309"/>
      <c r="AM19" s="309"/>
      <c r="AN19" s="309"/>
      <c r="AO19" s="309"/>
      <c r="AP19" s="309"/>
      <c r="AQ19" s="309"/>
      <c r="AR19" s="309"/>
      <c r="AS19" s="309" t="s">
        <v>58</v>
      </c>
      <c r="AT19" s="309"/>
      <c r="AU19" s="309"/>
      <c r="AV19" s="309"/>
      <c r="AW19" s="309"/>
      <c r="AX19" s="309"/>
      <c r="AY19" s="309"/>
      <c r="AZ19" s="309"/>
      <c r="BA19" s="309"/>
      <c r="BB19" s="309"/>
      <c r="BC19" s="309"/>
      <c r="BD19" s="309"/>
      <c r="BE19" s="309"/>
      <c r="BF19" s="310"/>
    </row>
    <row r="20" spans="3:58" ht="15" customHeight="1">
      <c r="C20" s="311" t="s">
        <v>160</v>
      </c>
      <c r="D20" s="309"/>
      <c r="E20" s="309"/>
      <c r="F20" s="309"/>
      <c r="G20" s="309"/>
      <c r="H20" s="309"/>
      <c r="I20" s="309"/>
      <c r="J20" s="309"/>
      <c r="K20" s="309"/>
      <c r="L20" s="309"/>
      <c r="M20" s="309"/>
      <c r="N20" s="309"/>
      <c r="O20" s="312">
        <f>IF(入力!J7="","",入力!J7)</f>
        <v>18472</v>
      </c>
      <c r="P20" s="312"/>
      <c r="Q20" s="312"/>
      <c r="R20" s="312"/>
      <c r="S20" s="312"/>
      <c r="T20" s="312"/>
      <c r="U20" s="312"/>
      <c r="V20" s="312"/>
      <c r="W20" s="312"/>
      <c r="X20" s="312"/>
      <c r="Y20" s="312"/>
      <c r="Z20" s="312"/>
      <c r="AA20" s="312"/>
      <c r="AB20" s="312"/>
      <c r="AC20" s="312"/>
      <c r="AD20" s="312" t="str">
        <f>IF(入力!J9="","",入力!J9)</f>
        <v/>
      </c>
      <c r="AE20" s="312"/>
      <c r="AF20" s="312"/>
      <c r="AG20" s="312"/>
      <c r="AH20" s="312"/>
      <c r="AI20" s="312"/>
      <c r="AJ20" s="312"/>
      <c r="AK20" s="312"/>
      <c r="AL20" s="312"/>
      <c r="AM20" s="312"/>
      <c r="AN20" s="312"/>
      <c r="AO20" s="312"/>
      <c r="AP20" s="312"/>
      <c r="AQ20" s="312"/>
      <c r="AR20" s="312"/>
      <c r="AS20" s="312">
        <f>IF(入力!J11="","",入力!J11)</f>
        <v>304172</v>
      </c>
      <c r="AT20" s="312"/>
      <c r="AU20" s="312"/>
      <c r="AV20" s="312"/>
      <c r="AW20" s="312"/>
      <c r="AX20" s="312"/>
      <c r="AY20" s="312"/>
      <c r="AZ20" s="312"/>
      <c r="BA20" s="312"/>
      <c r="BB20" s="312"/>
      <c r="BC20" s="312"/>
      <c r="BD20" s="312"/>
      <c r="BE20" s="312"/>
      <c r="BF20" s="313"/>
    </row>
    <row r="21" spans="3:58" ht="15" customHeight="1">
      <c r="C21" s="311" t="s">
        <v>161</v>
      </c>
      <c r="D21" s="309"/>
      <c r="E21" s="309"/>
      <c r="F21" s="309"/>
      <c r="G21" s="309"/>
      <c r="H21" s="309"/>
      <c r="I21" s="309"/>
      <c r="J21" s="309"/>
      <c r="K21" s="309"/>
      <c r="L21" s="309"/>
      <c r="M21" s="309"/>
      <c r="N21" s="309"/>
      <c r="O21" s="312">
        <f>IF(入力!M7="","",入力!M7)</f>
        <v>428557</v>
      </c>
      <c r="P21" s="312"/>
      <c r="Q21" s="312"/>
      <c r="R21" s="312"/>
      <c r="S21" s="312"/>
      <c r="T21" s="312"/>
      <c r="U21" s="312"/>
      <c r="V21" s="312"/>
      <c r="W21" s="312"/>
      <c r="X21" s="312"/>
      <c r="Y21" s="312"/>
      <c r="Z21" s="312"/>
      <c r="AA21" s="312"/>
      <c r="AB21" s="312"/>
      <c r="AC21" s="312"/>
      <c r="AD21" s="312" t="str">
        <f>IF(入力!M9="","",入力!M9)</f>
        <v/>
      </c>
      <c r="AE21" s="312"/>
      <c r="AF21" s="312"/>
      <c r="AG21" s="312"/>
      <c r="AH21" s="312"/>
      <c r="AI21" s="312"/>
      <c r="AJ21" s="312"/>
      <c r="AK21" s="312"/>
      <c r="AL21" s="312"/>
      <c r="AM21" s="312"/>
      <c r="AN21" s="312"/>
      <c r="AO21" s="312"/>
      <c r="AP21" s="312"/>
      <c r="AQ21" s="312"/>
      <c r="AR21" s="312"/>
      <c r="AS21" s="312" t="str">
        <f>IF(入力!M11="","",入力!M11)</f>
        <v/>
      </c>
      <c r="AT21" s="312"/>
      <c r="AU21" s="312"/>
      <c r="AV21" s="312"/>
      <c r="AW21" s="312"/>
      <c r="AX21" s="312"/>
      <c r="AY21" s="312"/>
      <c r="AZ21" s="312"/>
      <c r="BA21" s="312"/>
      <c r="BB21" s="312"/>
      <c r="BC21" s="312"/>
      <c r="BD21" s="312"/>
      <c r="BE21" s="312"/>
      <c r="BF21" s="313"/>
    </row>
    <row r="22" spans="3:58" ht="12" customHeight="1">
      <c r="C22" s="314" t="s">
        <v>1</v>
      </c>
      <c r="D22" s="315"/>
      <c r="E22" s="315"/>
      <c r="F22" s="315"/>
      <c r="G22" s="316"/>
      <c r="H22" s="131" t="str">
        <f>IF(入力!C7="","",入力!C7&amp;"　"&amp;入力!E7)</f>
        <v>アイダ　サトミ</v>
      </c>
      <c r="I22" s="132"/>
      <c r="J22" s="132"/>
      <c r="K22" s="132"/>
      <c r="L22" s="132"/>
      <c r="M22" s="132"/>
      <c r="N22" s="132"/>
      <c r="O22" s="132"/>
      <c r="P22" s="132"/>
      <c r="Q22" s="317"/>
      <c r="R22" s="390" t="s">
        <v>162</v>
      </c>
      <c r="S22" s="132"/>
      <c r="T22" s="397">
        <f>IF(入力!AT7="","",入力!AT7)</f>
        <v>53</v>
      </c>
      <c r="U22" s="398"/>
      <c r="V22" s="399"/>
      <c r="W22" s="390" t="s">
        <v>163</v>
      </c>
      <c r="X22" s="390"/>
      <c r="Y22" s="390"/>
      <c r="Z22" s="13" t="s">
        <v>36</v>
      </c>
      <c r="AA22" s="14"/>
      <c r="AB22" s="132" t="str">
        <f>IF(入力!R7="","",入力!R7)</f>
        <v>276</v>
      </c>
      <c r="AC22" s="132"/>
      <c r="AD22" s="132"/>
      <c r="AE22" s="132"/>
      <c r="AF22" s="15" t="s">
        <v>38</v>
      </c>
      <c r="AG22" s="132" t="str">
        <f>IF(入力!W7="","",入力!W7)</f>
        <v>0031</v>
      </c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317"/>
      <c r="AU22" s="390" t="s">
        <v>164</v>
      </c>
      <c r="AV22" s="132"/>
      <c r="AW22" s="132"/>
      <c r="AX22" s="16" t="s">
        <v>40</v>
      </c>
      <c r="AY22" s="132" t="str">
        <f>IF(入力!AL7="","",入力!AL7)</f>
        <v>090</v>
      </c>
      <c r="AZ22" s="132"/>
      <c r="BA22" s="132"/>
      <c r="BB22" s="132"/>
      <c r="BC22" s="132"/>
      <c r="BD22" s="132"/>
      <c r="BE22" s="132"/>
      <c r="BF22" s="17" t="s">
        <v>42</v>
      </c>
    </row>
    <row r="23" spans="3:58" ht="19.5" customHeight="1">
      <c r="C23" s="318" t="s">
        <v>165</v>
      </c>
      <c r="D23" s="319"/>
      <c r="E23" s="319"/>
      <c r="F23" s="319"/>
      <c r="G23" s="320"/>
      <c r="H23" s="321" t="str">
        <f>IF(入力!C8="","",入力!C8&amp;"　"&amp;入力!E8)</f>
        <v>会田　智美</v>
      </c>
      <c r="I23" s="322"/>
      <c r="J23" s="322"/>
      <c r="K23" s="322"/>
      <c r="L23" s="322"/>
      <c r="M23" s="322"/>
      <c r="N23" s="322"/>
      <c r="O23" s="322"/>
      <c r="P23" s="322"/>
      <c r="Q23" s="323"/>
      <c r="R23" s="319"/>
      <c r="S23" s="319"/>
      <c r="T23" s="400"/>
      <c r="U23" s="401"/>
      <c r="V23" s="402"/>
      <c r="W23" s="352"/>
      <c r="X23" s="352"/>
      <c r="Y23" s="352"/>
      <c r="Z23" s="324" t="str">
        <f>IF(入力!P8="","",入力!P8)</f>
        <v>八千代市八千代台北9-12-6</v>
      </c>
      <c r="AA23" s="325"/>
      <c r="AB23" s="325"/>
      <c r="AC23" s="325"/>
      <c r="AD23" s="325"/>
      <c r="AE23" s="325"/>
      <c r="AF23" s="325"/>
      <c r="AG23" s="325"/>
      <c r="AH23" s="325"/>
      <c r="AI23" s="325"/>
      <c r="AJ23" s="325"/>
      <c r="AK23" s="325"/>
      <c r="AL23" s="325"/>
      <c r="AM23" s="325"/>
      <c r="AN23" s="325"/>
      <c r="AO23" s="325"/>
      <c r="AP23" s="325"/>
      <c r="AQ23" s="325"/>
      <c r="AR23" s="325"/>
      <c r="AS23" s="325"/>
      <c r="AT23" s="326"/>
      <c r="AU23" s="319"/>
      <c r="AV23" s="319"/>
      <c r="AW23" s="319"/>
      <c r="AX23" s="327" t="str">
        <f>IF(入力!AK8="","",入力!AK8)</f>
        <v>5527</v>
      </c>
      <c r="AY23" s="319"/>
      <c r="AZ23" s="319"/>
      <c r="BA23" s="319"/>
      <c r="BB23" s="18" t="s">
        <v>38</v>
      </c>
      <c r="BC23" s="319" t="str">
        <f>IF(入力!AP8="","",入力!AP8)</f>
        <v>3208</v>
      </c>
      <c r="BD23" s="319"/>
      <c r="BE23" s="319"/>
      <c r="BF23" s="328"/>
    </row>
    <row r="24" spans="3:58" ht="12" customHeight="1">
      <c r="C24" s="314" t="s">
        <v>1</v>
      </c>
      <c r="D24" s="315"/>
      <c r="E24" s="315"/>
      <c r="F24" s="315"/>
      <c r="G24" s="316"/>
      <c r="H24" s="131" t="str">
        <f>IF(入力!C9="","",入力!C9&amp;"　"&amp;入力!E9)</f>
        <v>ナカノ　カツオ</v>
      </c>
      <c r="I24" s="132"/>
      <c r="J24" s="132"/>
      <c r="K24" s="132"/>
      <c r="L24" s="132"/>
      <c r="M24" s="132"/>
      <c r="N24" s="132"/>
      <c r="O24" s="132"/>
      <c r="P24" s="132"/>
      <c r="Q24" s="317"/>
      <c r="R24" s="390" t="s">
        <v>162</v>
      </c>
      <c r="S24" s="132"/>
      <c r="T24" s="397">
        <f>IF(入力!AT9="","",入力!AT9)</f>
        <v>44</v>
      </c>
      <c r="U24" s="398"/>
      <c r="V24" s="399"/>
      <c r="W24" s="390" t="s">
        <v>163</v>
      </c>
      <c r="X24" s="390"/>
      <c r="Y24" s="390"/>
      <c r="Z24" s="13" t="s">
        <v>36</v>
      </c>
      <c r="AA24" s="14"/>
      <c r="AB24" s="132" t="str">
        <f>IF(入力!R9="","",入力!R9)</f>
        <v>276</v>
      </c>
      <c r="AC24" s="132"/>
      <c r="AD24" s="132"/>
      <c r="AE24" s="132"/>
      <c r="AF24" s="15" t="s">
        <v>38</v>
      </c>
      <c r="AG24" s="132" t="str">
        <f>IF(入力!W9="","",入力!W9)</f>
        <v>0046</v>
      </c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317"/>
      <c r="AU24" s="390" t="s">
        <v>164</v>
      </c>
      <c r="AV24" s="132"/>
      <c r="AW24" s="132"/>
      <c r="AX24" s="16" t="s">
        <v>40</v>
      </c>
      <c r="AY24" s="132" t="str">
        <f>IF(入力!AL9="","",入力!AL9)</f>
        <v>047</v>
      </c>
      <c r="AZ24" s="132"/>
      <c r="BA24" s="132"/>
      <c r="BB24" s="132"/>
      <c r="BC24" s="132"/>
      <c r="BD24" s="132"/>
      <c r="BE24" s="132"/>
      <c r="BF24" s="17" t="s">
        <v>42</v>
      </c>
    </row>
    <row r="25" spans="3:58" ht="19.5" customHeight="1">
      <c r="C25" s="318" t="s">
        <v>159</v>
      </c>
      <c r="D25" s="319"/>
      <c r="E25" s="319"/>
      <c r="F25" s="319"/>
      <c r="G25" s="320"/>
      <c r="H25" s="321" t="str">
        <f>IF(入力!C10="","",入力!C10&amp;"　"&amp;入力!E10)</f>
        <v>中野　勝男</v>
      </c>
      <c r="I25" s="322"/>
      <c r="J25" s="322"/>
      <c r="K25" s="322"/>
      <c r="L25" s="322"/>
      <c r="M25" s="322"/>
      <c r="N25" s="322"/>
      <c r="O25" s="322"/>
      <c r="P25" s="322"/>
      <c r="Q25" s="323"/>
      <c r="R25" s="319"/>
      <c r="S25" s="319"/>
      <c r="T25" s="400"/>
      <c r="U25" s="401"/>
      <c r="V25" s="402"/>
      <c r="W25" s="352"/>
      <c r="X25" s="352"/>
      <c r="Y25" s="352"/>
      <c r="Z25" s="324" t="str">
        <f>IF(入力!P10="","",入力!P10)</f>
        <v>八千代市大和田新田127-106</v>
      </c>
      <c r="AA25" s="325"/>
      <c r="AB25" s="325"/>
      <c r="AC25" s="325"/>
      <c r="AD25" s="325"/>
      <c r="AE25" s="325"/>
      <c r="AF25" s="325"/>
      <c r="AG25" s="325"/>
      <c r="AH25" s="325"/>
      <c r="AI25" s="325"/>
      <c r="AJ25" s="325"/>
      <c r="AK25" s="325"/>
      <c r="AL25" s="325"/>
      <c r="AM25" s="325"/>
      <c r="AN25" s="325"/>
      <c r="AO25" s="325"/>
      <c r="AP25" s="325"/>
      <c r="AQ25" s="325"/>
      <c r="AR25" s="325"/>
      <c r="AS25" s="325"/>
      <c r="AT25" s="326"/>
      <c r="AU25" s="319"/>
      <c r="AV25" s="319"/>
      <c r="AW25" s="319"/>
      <c r="AX25" s="327" t="str">
        <f>IF(入力!AK10="","",入力!AK10)</f>
        <v>751</v>
      </c>
      <c r="AY25" s="319"/>
      <c r="AZ25" s="319"/>
      <c r="BA25" s="319"/>
      <c r="BB25" s="18" t="s">
        <v>38</v>
      </c>
      <c r="BC25" s="319" t="str">
        <f>IF(入力!AP10="","",入力!AP10)</f>
        <v>2684</v>
      </c>
      <c r="BD25" s="319"/>
      <c r="BE25" s="319"/>
      <c r="BF25" s="328"/>
    </row>
    <row r="26" spans="3:58" ht="12" customHeight="1">
      <c r="C26" s="314" t="s">
        <v>1</v>
      </c>
      <c r="D26" s="315"/>
      <c r="E26" s="315"/>
      <c r="F26" s="315"/>
      <c r="G26" s="316"/>
      <c r="H26" s="131" t="str">
        <f>IF(入力!C11="","",入力!C11&amp;"　"&amp;入力!E11)</f>
        <v>ノムラ　カズヒロ</v>
      </c>
      <c r="I26" s="132"/>
      <c r="J26" s="132"/>
      <c r="K26" s="132"/>
      <c r="L26" s="132"/>
      <c r="M26" s="132"/>
      <c r="N26" s="132"/>
      <c r="O26" s="132"/>
      <c r="P26" s="132"/>
      <c r="Q26" s="317"/>
      <c r="R26" s="390" t="s">
        <v>162</v>
      </c>
      <c r="S26" s="132"/>
      <c r="T26" s="397">
        <f>IF(入力!AT11="","",入力!AT11)</f>
        <v>40</v>
      </c>
      <c r="U26" s="398"/>
      <c r="V26" s="399"/>
      <c r="W26" s="390" t="s">
        <v>163</v>
      </c>
      <c r="X26" s="390"/>
      <c r="Y26" s="390"/>
      <c r="Z26" s="13" t="s">
        <v>36</v>
      </c>
      <c r="AA26" s="14"/>
      <c r="AB26" s="132" t="str">
        <f>IF(入力!R11="","",入力!R11)</f>
        <v>276</v>
      </c>
      <c r="AC26" s="132"/>
      <c r="AD26" s="132"/>
      <c r="AE26" s="132"/>
      <c r="AF26" s="15" t="s">
        <v>38</v>
      </c>
      <c r="AG26" s="132" t="str">
        <f>IF(入力!W11="","",入力!W11)</f>
        <v>0031</v>
      </c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317"/>
      <c r="AU26" s="390" t="s">
        <v>164</v>
      </c>
      <c r="AV26" s="132"/>
      <c r="AW26" s="132"/>
      <c r="AX26" s="16" t="s">
        <v>40</v>
      </c>
      <c r="AY26" s="132" t="str">
        <f>IF(入力!AL11="","",入力!AL11)</f>
        <v>047</v>
      </c>
      <c r="AZ26" s="132"/>
      <c r="BA26" s="132"/>
      <c r="BB26" s="132"/>
      <c r="BC26" s="132"/>
      <c r="BD26" s="132"/>
      <c r="BE26" s="132"/>
      <c r="BF26" s="17" t="s">
        <v>42</v>
      </c>
    </row>
    <row r="27" spans="3:58" ht="19.5" customHeight="1">
      <c r="C27" s="318" t="s">
        <v>58</v>
      </c>
      <c r="D27" s="319"/>
      <c r="E27" s="319"/>
      <c r="F27" s="319"/>
      <c r="G27" s="320"/>
      <c r="H27" s="321" t="str">
        <f>IF(入力!C12="","",入力!C12&amp;"　"&amp;入力!E12)</f>
        <v>野村　和宏</v>
      </c>
      <c r="I27" s="322"/>
      <c r="J27" s="322"/>
      <c r="K27" s="322"/>
      <c r="L27" s="322"/>
      <c r="M27" s="322"/>
      <c r="N27" s="322"/>
      <c r="O27" s="322"/>
      <c r="P27" s="322"/>
      <c r="Q27" s="323"/>
      <c r="R27" s="319"/>
      <c r="S27" s="319"/>
      <c r="T27" s="400"/>
      <c r="U27" s="401"/>
      <c r="V27" s="402"/>
      <c r="W27" s="352"/>
      <c r="X27" s="352"/>
      <c r="Y27" s="352"/>
      <c r="Z27" s="324" t="str">
        <f>IF(入力!P12="","",入力!P12)</f>
        <v>八千代市八千代台北13-14-3</v>
      </c>
      <c r="AA27" s="325"/>
      <c r="AB27" s="325"/>
      <c r="AC27" s="325"/>
      <c r="AD27" s="325"/>
      <c r="AE27" s="325"/>
      <c r="AF27" s="325"/>
      <c r="AG27" s="325"/>
      <c r="AH27" s="325"/>
      <c r="AI27" s="325"/>
      <c r="AJ27" s="325"/>
      <c r="AK27" s="325"/>
      <c r="AL27" s="325"/>
      <c r="AM27" s="325"/>
      <c r="AN27" s="325"/>
      <c r="AO27" s="325"/>
      <c r="AP27" s="325"/>
      <c r="AQ27" s="325"/>
      <c r="AR27" s="325"/>
      <c r="AS27" s="325"/>
      <c r="AT27" s="326"/>
      <c r="AU27" s="319"/>
      <c r="AV27" s="319"/>
      <c r="AW27" s="319"/>
      <c r="AX27" s="327" t="str">
        <f>IF(入力!AK12="","",入力!AK12)</f>
        <v>487</v>
      </c>
      <c r="AY27" s="319"/>
      <c r="AZ27" s="319"/>
      <c r="BA27" s="319"/>
      <c r="BB27" s="18" t="s">
        <v>38</v>
      </c>
      <c r="BC27" s="319" t="str">
        <f>IF(入力!AP12="","",入力!AP12)</f>
        <v>2024</v>
      </c>
      <c r="BD27" s="319"/>
      <c r="BE27" s="319"/>
      <c r="BF27" s="328"/>
    </row>
    <row r="28" spans="3:58" ht="12" customHeight="1">
      <c r="C28" s="314" t="s">
        <v>1</v>
      </c>
      <c r="D28" s="315"/>
      <c r="E28" s="315"/>
      <c r="F28" s="315"/>
      <c r="G28" s="316"/>
      <c r="H28" s="131" t="str">
        <f>IF(入力!C15="","",入力!C15&amp;"　"&amp;入力!E15)</f>
        <v>アイダ　サトミ</v>
      </c>
      <c r="I28" s="132"/>
      <c r="J28" s="132"/>
      <c r="K28" s="132"/>
      <c r="L28" s="132"/>
      <c r="M28" s="132"/>
      <c r="N28" s="132"/>
      <c r="O28" s="132"/>
      <c r="P28" s="132"/>
      <c r="Q28" s="317"/>
      <c r="R28" s="390" t="s">
        <v>162</v>
      </c>
      <c r="S28" s="132"/>
      <c r="T28" s="397">
        <f>IF(入力!AT15="","",入力!AT15)</f>
        <v>53</v>
      </c>
      <c r="U28" s="398"/>
      <c r="V28" s="399"/>
      <c r="W28" s="390" t="s">
        <v>163</v>
      </c>
      <c r="X28" s="390"/>
      <c r="Y28" s="390"/>
      <c r="Z28" s="13" t="s">
        <v>36</v>
      </c>
      <c r="AA28" s="14"/>
      <c r="AB28" s="132" t="str">
        <f>IF(入力!R15="","",入力!R15)</f>
        <v>276</v>
      </c>
      <c r="AC28" s="132"/>
      <c r="AD28" s="132"/>
      <c r="AE28" s="132"/>
      <c r="AF28" s="15" t="s">
        <v>38</v>
      </c>
      <c r="AG28" s="132" t="str">
        <f>IF(入力!W15="","",入力!W15)</f>
        <v>0031</v>
      </c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317"/>
      <c r="AU28" s="390" t="s">
        <v>164</v>
      </c>
      <c r="AV28" s="132"/>
      <c r="AW28" s="132"/>
      <c r="AX28" s="16" t="s">
        <v>40</v>
      </c>
      <c r="AY28" s="132" t="str">
        <f>IF(入力!AL15="","",入力!AL15)</f>
        <v>090</v>
      </c>
      <c r="AZ28" s="132"/>
      <c r="BA28" s="132"/>
      <c r="BB28" s="132"/>
      <c r="BC28" s="132"/>
      <c r="BD28" s="132"/>
      <c r="BE28" s="132"/>
      <c r="BF28" s="17" t="s">
        <v>42</v>
      </c>
    </row>
    <row r="29" spans="3:58" ht="19.5" customHeight="1">
      <c r="C29" s="329" t="s">
        <v>166</v>
      </c>
      <c r="D29" s="330"/>
      <c r="E29" s="330"/>
      <c r="F29" s="330"/>
      <c r="G29" s="331"/>
      <c r="H29" s="332" t="str">
        <f>IF(入力!C16="","",入力!C16&amp;"　"&amp;入力!E16)</f>
        <v>会田　智美</v>
      </c>
      <c r="I29" s="333"/>
      <c r="J29" s="333"/>
      <c r="K29" s="333"/>
      <c r="L29" s="333"/>
      <c r="M29" s="333"/>
      <c r="N29" s="333"/>
      <c r="O29" s="333"/>
      <c r="P29" s="333"/>
      <c r="Q29" s="334"/>
      <c r="R29" s="330"/>
      <c r="S29" s="330"/>
      <c r="T29" s="404"/>
      <c r="U29" s="405"/>
      <c r="V29" s="406"/>
      <c r="W29" s="403"/>
      <c r="X29" s="403"/>
      <c r="Y29" s="403"/>
      <c r="Z29" s="335" t="str">
        <f>IF(入力!P16="","",入力!P16)</f>
        <v>八千代市八千代台北9-12-6</v>
      </c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6"/>
      <c r="AP29" s="336"/>
      <c r="AQ29" s="336"/>
      <c r="AR29" s="336"/>
      <c r="AS29" s="336"/>
      <c r="AT29" s="337"/>
      <c r="AU29" s="330"/>
      <c r="AV29" s="330"/>
      <c r="AW29" s="330"/>
      <c r="AX29" s="338" t="str">
        <f>IF(入力!AK16="","",入力!AK16)</f>
        <v>5527</v>
      </c>
      <c r="AY29" s="330"/>
      <c r="AZ29" s="330"/>
      <c r="BA29" s="330"/>
      <c r="BB29" s="51" t="s">
        <v>38</v>
      </c>
      <c r="BC29" s="330" t="str">
        <f>IF(入力!AP16="","",入力!AP16)</f>
        <v>3208</v>
      </c>
      <c r="BD29" s="330"/>
      <c r="BE29" s="330"/>
      <c r="BF29" s="339"/>
    </row>
    <row r="30" spans="3:58" ht="7.5" customHeight="1"/>
    <row r="31" spans="3:58" ht="16.5" customHeight="1">
      <c r="C31" s="19" t="s">
        <v>167</v>
      </c>
      <c r="D31" s="5"/>
      <c r="E31" s="5"/>
      <c r="F31" s="5"/>
      <c r="G31" s="5"/>
      <c r="H31" s="5"/>
      <c r="I31" s="20" t="s">
        <v>168</v>
      </c>
    </row>
    <row r="32" spans="3:58" ht="3" customHeight="1"/>
    <row r="33" spans="3:58" ht="15" customHeight="1">
      <c r="C33" s="340" t="s">
        <v>169</v>
      </c>
      <c r="D33" s="341"/>
      <c r="E33" s="341"/>
      <c r="F33" s="341" t="s">
        <v>170</v>
      </c>
      <c r="G33" s="341"/>
      <c r="H33" s="341"/>
      <c r="I33" s="341"/>
      <c r="J33" s="341"/>
      <c r="K33" s="341"/>
      <c r="L33" s="341"/>
      <c r="M33" s="341"/>
      <c r="N33" s="341"/>
      <c r="O33" s="341"/>
      <c r="P33" s="341"/>
      <c r="Q33" s="341" t="s">
        <v>171</v>
      </c>
      <c r="R33" s="341"/>
      <c r="S33" s="341"/>
      <c r="T33" s="341" t="s">
        <v>172</v>
      </c>
      <c r="U33" s="341"/>
      <c r="V33" s="341"/>
      <c r="W33" s="341"/>
      <c r="X33" s="341"/>
      <c r="Y33" s="341"/>
      <c r="Z33" s="341"/>
      <c r="AA33" s="341"/>
      <c r="AB33" s="341"/>
      <c r="AC33" s="341"/>
      <c r="AD33" s="341"/>
      <c r="AE33" s="341"/>
      <c r="AF33" s="341"/>
      <c r="AG33" s="341"/>
      <c r="AH33" s="341"/>
      <c r="AI33" s="341"/>
      <c r="AJ33" s="341" t="s">
        <v>173</v>
      </c>
      <c r="AK33" s="341"/>
      <c r="AL33" s="341"/>
      <c r="AM33" s="341"/>
      <c r="AN33" s="341"/>
      <c r="AO33" s="341"/>
      <c r="AP33" s="341"/>
      <c r="AQ33" s="341"/>
      <c r="AR33" s="341"/>
      <c r="AS33" s="341"/>
      <c r="AT33" s="341"/>
      <c r="AU33" s="341"/>
      <c r="AV33" s="341"/>
      <c r="AW33" s="341"/>
      <c r="AX33" s="341"/>
      <c r="AY33" s="341"/>
      <c r="AZ33" s="341" t="s">
        <v>174</v>
      </c>
      <c r="BA33" s="341"/>
      <c r="BB33" s="341"/>
      <c r="BC33" s="341"/>
      <c r="BD33" s="341"/>
      <c r="BE33" s="341"/>
      <c r="BF33" s="342"/>
    </row>
    <row r="34" spans="3:58" ht="15" customHeight="1">
      <c r="C34" s="427">
        <f>IF(入力!B25="","",入力!B25)</f>
        <v>1</v>
      </c>
      <c r="D34" s="428"/>
      <c r="E34" s="429"/>
      <c r="F34" s="415" t="str">
        <f>IF(入力!C26="","",入力!C25&amp;"　"&amp;入力!E25&amp;"
"&amp;入力!C26&amp;"　"&amp;入力!E26)</f>
        <v>タカハシ　カナ
高橋　香奈</v>
      </c>
      <c r="G34" s="416"/>
      <c r="H34" s="416"/>
      <c r="I34" s="416"/>
      <c r="J34" s="416"/>
      <c r="K34" s="416"/>
      <c r="L34" s="416"/>
      <c r="M34" s="416"/>
      <c r="N34" s="416"/>
      <c r="O34" s="416"/>
      <c r="P34" s="417"/>
      <c r="Q34" s="407">
        <f>IF(入力!G25="","",入力!G25)</f>
        <v>6</v>
      </c>
      <c r="R34" s="408"/>
      <c r="S34" s="409"/>
      <c r="T34" s="421" t="str">
        <f>IF(入力!I25="","",入力!I25)</f>
        <v>八千代市立勝田台南小学校</v>
      </c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2"/>
      <c r="AF34" s="422"/>
      <c r="AG34" s="422"/>
      <c r="AH34" s="422"/>
      <c r="AI34" s="423"/>
      <c r="AJ34" s="407">
        <f>IF(入力!M25="","",入力!M25)</f>
        <v>514592238</v>
      </c>
      <c r="AK34" s="408"/>
      <c r="AL34" s="408"/>
      <c r="AM34" s="408"/>
      <c r="AN34" s="408"/>
      <c r="AO34" s="408"/>
      <c r="AP34" s="408"/>
      <c r="AQ34" s="408"/>
      <c r="AR34" s="408"/>
      <c r="AS34" s="408"/>
      <c r="AT34" s="408"/>
      <c r="AU34" s="408"/>
      <c r="AV34" s="408"/>
      <c r="AW34" s="408"/>
      <c r="AX34" s="408"/>
      <c r="AY34" s="409"/>
      <c r="AZ34" s="407">
        <f>IF(入力!P25="","",入力!P25)</f>
        <v>158</v>
      </c>
      <c r="BA34" s="408"/>
      <c r="BB34" s="408"/>
      <c r="BC34" s="408"/>
      <c r="BD34" s="408"/>
      <c r="BE34" s="408"/>
      <c r="BF34" s="413"/>
    </row>
    <row r="35" spans="3:58" ht="15" customHeight="1">
      <c r="C35" s="430"/>
      <c r="D35" s="431"/>
      <c r="E35" s="432"/>
      <c r="F35" s="418"/>
      <c r="G35" s="419"/>
      <c r="H35" s="419"/>
      <c r="I35" s="419"/>
      <c r="J35" s="419"/>
      <c r="K35" s="419"/>
      <c r="L35" s="419"/>
      <c r="M35" s="419"/>
      <c r="N35" s="419"/>
      <c r="O35" s="419"/>
      <c r="P35" s="420"/>
      <c r="Q35" s="410"/>
      <c r="R35" s="411"/>
      <c r="S35" s="412"/>
      <c r="T35" s="424"/>
      <c r="U35" s="425"/>
      <c r="V35" s="425"/>
      <c r="W35" s="425"/>
      <c r="X35" s="425"/>
      <c r="Y35" s="425"/>
      <c r="Z35" s="425"/>
      <c r="AA35" s="425"/>
      <c r="AB35" s="425"/>
      <c r="AC35" s="425"/>
      <c r="AD35" s="425"/>
      <c r="AE35" s="425"/>
      <c r="AF35" s="425"/>
      <c r="AG35" s="425"/>
      <c r="AH35" s="425"/>
      <c r="AI35" s="426"/>
      <c r="AJ35" s="410"/>
      <c r="AK35" s="411"/>
      <c r="AL35" s="411"/>
      <c r="AM35" s="411"/>
      <c r="AN35" s="411"/>
      <c r="AO35" s="411"/>
      <c r="AP35" s="411"/>
      <c r="AQ35" s="411"/>
      <c r="AR35" s="411"/>
      <c r="AS35" s="411"/>
      <c r="AT35" s="411"/>
      <c r="AU35" s="411"/>
      <c r="AV35" s="411"/>
      <c r="AW35" s="411"/>
      <c r="AX35" s="411"/>
      <c r="AY35" s="412"/>
      <c r="AZ35" s="410"/>
      <c r="BA35" s="411"/>
      <c r="BB35" s="411"/>
      <c r="BC35" s="411"/>
      <c r="BD35" s="411"/>
      <c r="BE35" s="411"/>
      <c r="BF35" s="414"/>
    </row>
    <row r="36" spans="3:58" ht="15" customHeight="1">
      <c r="C36" s="427">
        <f>IF(入力!B27="","",入力!B27)</f>
        <v>2</v>
      </c>
      <c r="D36" s="428"/>
      <c r="E36" s="429"/>
      <c r="F36" s="415" t="str">
        <f>IF(入力!C28="","",入力!C27&amp;"　"&amp;入力!E27&amp;"
"&amp;入力!C28&amp;"　"&amp;入力!E28)</f>
        <v>イシダ　マオナ
石田　茉央奈</v>
      </c>
      <c r="G36" s="416"/>
      <c r="H36" s="416"/>
      <c r="I36" s="416"/>
      <c r="J36" s="416"/>
      <c r="K36" s="416"/>
      <c r="L36" s="416"/>
      <c r="M36" s="416"/>
      <c r="N36" s="416"/>
      <c r="O36" s="416"/>
      <c r="P36" s="417"/>
      <c r="Q36" s="407">
        <f>IF(入力!G27="","",入力!G27)</f>
        <v>6</v>
      </c>
      <c r="R36" s="408"/>
      <c r="S36" s="409"/>
      <c r="T36" s="421" t="str">
        <f>IF(入力!I27="","",入力!I27)</f>
        <v>八千代市立大和田小学校</v>
      </c>
      <c r="U36" s="422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3"/>
      <c r="AJ36" s="407">
        <f>IF(入力!M27="","",入力!M27)</f>
        <v>516040446</v>
      </c>
      <c r="AK36" s="408"/>
      <c r="AL36" s="408"/>
      <c r="AM36" s="408"/>
      <c r="AN36" s="408"/>
      <c r="AO36" s="408"/>
      <c r="AP36" s="408"/>
      <c r="AQ36" s="408"/>
      <c r="AR36" s="408"/>
      <c r="AS36" s="408"/>
      <c r="AT36" s="408"/>
      <c r="AU36" s="408"/>
      <c r="AV36" s="408"/>
      <c r="AW36" s="408"/>
      <c r="AX36" s="408"/>
      <c r="AY36" s="409"/>
      <c r="AZ36" s="407">
        <f>IF(入力!P27="","",入力!P27)</f>
        <v>154</v>
      </c>
      <c r="BA36" s="408"/>
      <c r="BB36" s="408"/>
      <c r="BC36" s="408"/>
      <c r="BD36" s="408"/>
      <c r="BE36" s="408"/>
      <c r="BF36" s="413"/>
    </row>
    <row r="37" spans="3:58" ht="15" customHeight="1">
      <c r="C37" s="430"/>
      <c r="D37" s="431"/>
      <c r="E37" s="432"/>
      <c r="F37" s="418"/>
      <c r="G37" s="419"/>
      <c r="H37" s="419"/>
      <c r="I37" s="419"/>
      <c r="J37" s="419"/>
      <c r="K37" s="419"/>
      <c r="L37" s="419"/>
      <c r="M37" s="419"/>
      <c r="N37" s="419"/>
      <c r="O37" s="419"/>
      <c r="P37" s="420"/>
      <c r="Q37" s="410"/>
      <c r="R37" s="411"/>
      <c r="S37" s="412"/>
      <c r="T37" s="424"/>
      <c r="U37" s="425"/>
      <c r="V37" s="425"/>
      <c r="W37" s="425"/>
      <c r="X37" s="425"/>
      <c r="Y37" s="425"/>
      <c r="Z37" s="425"/>
      <c r="AA37" s="425"/>
      <c r="AB37" s="425"/>
      <c r="AC37" s="425"/>
      <c r="AD37" s="425"/>
      <c r="AE37" s="425"/>
      <c r="AF37" s="425"/>
      <c r="AG37" s="425"/>
      <c r="AH37" s="425"/>
      <c r="AI37" s="426"/>
      <c r="AJ37" s="410"/>
      <c r="AK37" s="411"/>
      <c r="AL37" s="411"/>
      <c r="AM37" s="411"/>
      <c r="AN37" s="411"/>
      <c r="AO37" s="411"/>
      <c r="AP37" s="411"/>
      <c r="AQ37" s="411"/>
      <c r="AR37" s="411"/>
      <c r="AS37" s="411"/>
      <c r="AT37" s="411"/>
      <c r="AU37" s="411"/>
      <c r="AV37" s="411"/>
      <c r="AW37" s="411"/>
      <c r="AX37" s="411"/>
      <c r="AY37" s="412"/>
      <c r="AZ37" s="410"/>
      <c r="BA37" s="411"/>
      <c r="BB37" s="411"/>
      <c r="BC37" s="411"/>
      <c r="BD37" s="411"/>
      <c r="BE37" s="411"/>
      <c r="BF37" s="414"/>
    </row>
    <row r="38" spans="3:58" ht="15" customHeight="1">
      <c r="C38" s="427">
        <f>IF(入力!B29="","",入力!B29)</f>
        <v>3</v>
      </c>
      <c r="D38" s="428"/>
      <c r="E38" s="429"/>
      <c r="F38" s="415" t="str">
        <f>IF(入力!C30="","",入力!C29&amp;"　"&amp;入力!E29&amp;"
"&amp;入力!C30&amp;"　"&amp;入力!E30)</f>
        <v>フルカワ　アキ
古川　あき</v>
      </c>
      <c r="G38" s="416"/>
      <c r="H38" s="416"/>
      <c r="I38" s="416"/>
      <c r="J38" s="416"/>
      <c r="K38" s="416"/>
      <c r="L38" s="416"/>
      <c r="M38" s="416"/>
      <c r="N38" s="416"/>
      <c r="O38" s="416"/>
      <c r="P38" s="417"/>
      <c r="Q38" s="407">
        <f>IF(入力!G29="","",入力!G29)</f>
        <v>6</v>
      </c>
      <c r="R38" s="408"/>
      <c r="S38" s="409"/>
      <c r="T38" s="421" t="str">
        <f>IF(入力!I29="","",入力!I29)</f>
        <v>八千代市立大和田小学校</v>
      </c>
      <c r="U38" s="422"/>
      <c r="V38" s="422"/>
      <c r="W38" s="422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  <c r="AI38" s="423"/>
      <c r="AJ38" s="407">
        <f>IF(入力!M29="","",入力!M29)</f>
        <v>515553508</v>
      </c>
      <c r="AK38" s="408"/>
      <c r="AL38" s="408"/>
      <c r="AM38" s="408"/>
      <c r="AN38" s="408"/>
      <c r="AO38" s="408"/>
      <c r="AP38" s="408"/>
      <c r="AQ38" s="408"/>
      <c r="AR38" s="408"/>
      <c r="AS38" s="408"/>
      <c r="AT38" s="408"/>
      <c r="AU38" s="408"/>
      <c r="AV38" s="408"/>
      <c r="AW38" s="408"/>
      <c r="AX38" s="408"/>
      <c r="AY38" s="409"/>
      <c r="AZ38" s="407">
        <f>IF(入力!P29="","",入力!P29)</f>
        <v>153</v>
      </c>
      <c r="BA38" s="408"/>
      <c r="BB38" s="408"/>
      <c r="BC38" s="408"/>
      <c r="BD38" s="408"/>
      <c r="BE38" s="408"/>
      <c r="BF38" s="413"/>
    </row>
    <row r="39" spans="3:58" ht="15" customHeight="1">
      <c r="C39" s="430"/>
      <c r="D39" s="431"/>
      <c r="E39" s="432"/>
      <c r="F39" s="418"/>
      <c r="G39" s="419"/>
      <c r="H39" s="419"/>
      <c r="I39" s="419"/>
      <c r="J39" s="419"/>
      <c r="K39" s="419"/>
      <c r="L39" s="419"/>
      <c r="M39" s="419"/>
      <c r="N39" s="419"/>
      <c r="O39" s="419"/>
      <c r="P39" s="420"/>
      <c r="Q39" s="410"/>
      <c r="R39" s="411"/>
      <c r="S39" s="412"/>
      <c r="T39" s="424"/>
      <c r="U39" s="425"/>
      <c r="V39" s="425"/>
      <c r="W39" s="425"/>
      <c r="X39" s="425"/>
      <c r="Y39" s="425"/>
      <c r="Z39" s="425"/>
      <c r="AA39" s="425"/>
      <c r="AB39" s="425"/>
      <c r="AC39" s="425"/>
      <c r="AD39" s="425"/>
      <c r="AE39" s="425"/>
      <c r="AF39" s="425"/>
      <c r="AG39" s="425"/>
      <c r="AH39" s="425"/>
      <c r="AI39" s="426"/>
      <c r="AJ39" s="410"/>
      <c r="AK39" s="411"/>
      <c r="AL39" s="411"/>
      <c r="AM39" s="411"/>
      <c r="AN39" s="411"/>
      <c r="AO39" s="411"/>
      <c r="AP39" s="411"/>
      <c r="AQ39" s="411"/>
      <c r="AR39" s="411"/>
      <c r="AS39" s="411"/>
      <c r="AT39" s="411"/>
      <c r="AU39" s="411"/>
      <c r="AV39" s="411"/>
      <c r="AW39" s="411"/>
      <c r="AX39" s="411"/>
      <c r="AY39" s="412"/>
      <c r="AZ39" s="410"/>
      <c r="BA39" s="411"/>
      <c r="BB39" s="411"/>
      <c r="BC39" s="411"/>
      <c r="BD39" s="411"/>
      <c r="BE39" s="411"/>
      <c r="BF39" s="414"/>
    </row>
    <row r="40" spans="3:58" ht="15" customHeight="1">
      <c r="C40" s="427">
        <f>IF(入力!B31="","",入力!B31)</f>
        <v>4</v>
      </c>
      <c r="D40" s="428"/>
      <c r="E40" s="429"/>
      <c r="F40" s="415" t="str">
        <f>IF(入力!C32="","",入力!C31&amp;"　"&amp;入力!E31&amp;"
"&amp;入力!C32&amp;"　"&amp;入力!E32)</f>
        <v>ハヤシ　サラサ
林　更紗</v>
      </c>
      <c r="G40" s="416"/>
      <c r="H40" s="416"/>
      <c r="I40" s="416"/>
      <c r="J40" s="416"/>
      <c r="K40" s="416"/>
      <c r="L40" s="416"/>
      <c r="M40" s="416"/>
      <c r="N40" s="416"/>
      <c r="O40" s="416"/>
      <c r="P40" s="417"/>
      <c r="Q40" s="407">
        <f>IF(入力!G31="","",入力!G31)</f>
        <v>6</v>
      </c>
      <c r="R40" s="408"/>
      <c r="S40" s="409"/>
      <c r="T40" s="421" t="str">
        <f>IF(入力!I31="","",入力!I31)</f>
        <v>八千代市立八千代台西小学校</v>
      </c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  <c r="AI40" s="423"/>
      <c r="AJ40" s="407">
        <f>IF(入力!M31="","",入力!M31)</f>
        <v>515553497</v>
      </c>
      <c r="AK40" s="408"/>
      <c r="AL40" s="408"/>
      <c r="AM40" s="408"/>
      <c r="AN40" s="408"/>
      <c r="AO40" s="408"/>
      <c r="AP40" s="408"/>
      <c r="AQ40" s="408"/>
      <c r="AR40" s="408"/>
      <c r="AS40" s="408"/>
      <c r="AT40" s="408"/>
      <c r="AU40" s="408"/>
      <c r="AV40" s="408"/>
      <c r="AW40" s="408"/>
      <c r="AX40" s="408"/>
      <c r="AY40" s="409"/>
      <c r="AZ40" s="407">
        <f>IF(入力!P31="","",入力!P31)</f>
        <v>153</v>
      </c>
      <c r="BA40" s="408"/>
      <c r="BB40" s="408"/>
      <c r="BC40" s="408"/>
      <c r="BD40" s="408"/>
      <c r="BE40" s="408"/>
      <c r="BF40" s="413"/>
    </row>
    <row r="41" spans="3:58" ht="15" customHeight="1">
      <c r="C41" s="430"/>
      <c r="D41" s="431"/>
      <c r="E41" s="432"/>
      <c r="F41" s="418"/>
      <c r="G41" s="419"/>
      <c r="H41" s="419"/>
      <c r="I41" s="419"/>
      <c r="J41" s="419"/>
      <c r="K41" s="419"/>
      <c r="L41" s="419"/>
      <c r="M41" s="419"/>
      <c r="N41" s="419"/>
      <c r="O41" s="419"/>
      <c r="P41" s="420"/>
      <c r="Q41" s="410"/>
      <c r="R41" s="411"/>
      <c r="S41" s="412"/>
      <c r="T41" s="424"/>
      <c r="U41" s="425"/>
      <c r="V41" s="425"/>
      <c r="W41" s="425"/>
      <c r="X41" s="425"/>
      <c r="Y41" s="425"/>
      <c r="Z41" s="425"/>
      <c r="AA41" s="425"/>
      <c r="AB41" s="425"/>
      <c r="AC41" s="425"/>
      <c r="AD41" s="425"/>
      <c r="AE41" s="425"/>
      <c r="AF41" s="425"/>
      <c r="AG41" s="425"/>
      <c r="AH41" s="425"/>
      <c r="AI41" s="426"/>
      <c r="AJ41" s="410"/>
      <c r="AK41" s="411"/>
      <c r="AL41" s="411"/>
      <c r="AM41" s="411"/>
      <c r="AN41" s="411"/>
      <c r="AO41" s="411"/>
      <c r="AP41" s="411"/>
      <c r="AQ41" s="411"/>
      <c r="AR41" s="411"/>
      <c r="AS41" s="411"/>
      <c r="AT41" s="411"/>
      <c r="AU41" s="411"/>
      <c r="AV41" s="411"/>
      <c r="AW41" s="411"/>
      <c r="AX41" s="411"/>
      <c r="AY41" s="412"/>
      <c r="AZ41" s="410"/>
      <c r="BA41" s="411"/>
      <c r="BB41" s="411"/>
      <c r="BC41" s="411"/>
      <c r="BD41" s="411"/>
      <c r="BE41" s="411"/>
      <c r="BF41" s="414"/>
    </row>
    <row r="42" spans="3:58" ht="15" customHeight="1">
      <c r="C42" s="427">
        <f>IF(入力!B33="","",入力!B33)</f>
        <v>5</v>
      </c>
      <c r="D42" s="428"/>
      <c r="E42" s="429"/>
      <c r="F42" s="415" t="str">
        <f>IF(入力!C34="","",入力!C33&amp;"　"&amp;入力!E33&amp;"
"&amp;入力!C34&amp;"　"&amp;入力!E34)</f>
        <v>ハヤカワ　リン
早川　凜</v>
      </c>
      <c r="G42" s="416"/>
      <c r="H42" s="416"/>
      <c r="I42" s="416"/>
      <c r="J42" s="416"/>
      <c r="K42" s="416"/>
      <c r="L42" s="416"/>
      <c r="M42" s="416"/>
      <c r="N42" s="416"/>
      <c r="O42" s="416"/>
      <c r="P42" s="417"/>
      <c r="Q42" s="407">
        <f>IF(入力!G33="","",入力!G33)</f>
        <v>6</v>
      </c>
      <c r="R42" s="408"/>
      <c r="S42" s="409"/>
      <c r="T42" s="421" t="str">
        <f>IF(入力!I33="","",入力!I33)</f>
        <v>八千代市立南高津小学校</v>
      </c>
      <c r="U42" s="422"/>
      <c r="V42" s="422"/>
      <c r="W42" s="422"/>
      <c r="X42" s="422"/>
      <c r="Y42" s="422"/>
      <c r="Z42" s="422"/>
      <c r="AA42" s="422"/>
      <c r="AB42" s="422"/>
      <c r="AC42" s="422"/>
      <c r="AD42" s="422"/>
      <c r="AE42" s="422"/>
      <c r="AF42" s="422"/>
      <c r="AG42" s="422"/>
      <c r="AH42" s="422"/>
      <c r="AI42" s="423"/>
      <c r="AJ42" s="407">
        <f>IF(入力!M33="","",入力!M33)</f>
        <v>516959658</v>
      </c>
      <c r="AK42" s="408"/>
      <c r="AL42" s="408"/>
      <c r="AM42" s="408"/>
      <c r="AN42" s="408"/>
      <c r="AO42" s="408"/>
      <c r="AP42" s="408"/>
      <c r="AQ42" s="408"/>
      <c r="AR42" s="408"/>
      <c r="AS42" s="408"/>
      <c r="AT42" s="408"/>
      <c r="AU42" s="408"/>
      <c r="AV42" s="408"/>
      <c r="AW42" s="408"/>
      <c r="AX42" s="408"/>
      <c r="AY42" s="409"/>
      <c r="AZ42" s="407">
        <f>IF(入力!P33="","",入力!P33)</f>
        <v>158</v>
      </c>
      <c r="BA42" s="408"/>
      <c r="BB42" s="408"/>
      <c r="BC42" s="408"/>
      <c r="BD42" s="408"/>
      <c r="BE42" s="408"/>
      <c r="BF42" s="413"/>
    </row>
    <row r="43" spans="3:58" ht="15" customHeight="1">
      <c r="C43" s="430"/>
      <c r="D43" s="431"/>
      <c r="E43" s="432"/>
      <c r="F43" s="418"/>
      <c r="G43" s="419"/>
      <c r="H43" s="419"/>
      <c r="I43" s="419"/>
      <c r="J43" s="419"/>
      <c r="K43" s="419"/>
      <c r="L43" s="419"/>
      <c r="M43" s="419"/>
      <c r="N43" s="419"/>
      <c r="O43" s="419"/>
      <c r="P43" s="420"/>
      <c r="Q43" s="410"/>
      <c r="R43" s="411"/>
      <c r="S43" s="412"/>
      <c r="T43" s="424"/>
      <c r="U43" s="425"/>
      <c r="V43" s="425"/>
      <c r="W43" s="425"/>
      <c r="X43" s="425"/>
      <c r="Y43" s="425"/>
      <c r="Z43" s="425"/>
      <c r="AA43" s="425"/>
      <c r="AB43" s="425"/>
      <c r="AC43" s="425"/>
      <c r="AD43" s="425"/>
      <c r="AE43" s="425"/>
      <c r="AF43" s="425"/>
      <c r="AG43" s="425"/>
      <c r="AH43" s="425"/>
      <c r="AI43" s="426"/>
      <c r="AJ43" s="410"/>
      <c r="AK43" s="411"/>
      <c r="AL43" s="411"/>
      <c r="AM43" s="411"/>
      <c r="AN43" s="411"/>
      <c r="AO43" s="411"/>
      <c r="AP43" s="411"/>
      <c r="AQ43" s="411"/>
      <c r="AR43" s="411"/>
      <c r="AS43" s="411"/>
      <c r="AT43" s="411"/>
      <c r="AU43" s="411"/>
      <c r="AV43" s="411"/>
      <c r="AW43" s="411"/>
      <c r="AX43" s="411"/>
      <c r="AY43" s="412"/>
      <c r="AZ43" s="410"/>
      <c r="BA43" s="411"/>
      <c r="BB43" s="411"/>
      <c r="BC43" s="411"/>
      <c r="BD43" s="411"/>
      <c r="BE43" s="411"/>
      <c r="BF43" s="414"/>
    </row>
    <row r="44" spans="3:58" ht="15" customHeight="1">
      <c r="C44" s="427">
        <f>IF(入力!B35="","",入力!B35)</f>
        <v>6</v>
      </c>
      <c r="D44" s="428"/>
      <c r="E44" s="429"/>
      <c r="F44" s="415" t="str">
        <f>IF(入力!C36="","",入力!C35&amp;"　"&amp;入力!E35&amp;"
"&amp;入力!C36&amp;"　"&amp;入力!E36)</f>
        <v>コマツ　モモカ
小松　もも花</v>
      </c>
      <c r="G44" s="416"/>
      <c r="H44" s="416"/>
      <c r="I44" s="416"/>
      <c r="J44" s="416"/>
      <c r="K44" s="416"/>
      <c r="L44" s="416"/>
      <c r="M44" s="416"/>
      <c r="N44" s="416"/>
      <c r="O44" s="416"/>
      <c r="P44" s="417"/>
      <c r="Q44" s="407">
        <f>IF(入力!G35="","",入力!G35)</f>
        <v>6</v>
      </c>
      <c r="R44" s="408"/>
      <c r="S44" s="409"/>
      <c r="T44" s="421" t="str">
        <f>IF(入力!I35="","",入力!I35)</f>
        <v>八千代市立八千代台西小学校</v>
      </c>
      <c r="U44" s="422"/>
      <c r="V44" s="422"/>
      <c r="W44" s="422"/>
      <c r="X44" s="422"/>
      <c r="Y44" s="422"/>
      <c r="Z44" s="422"/>
      <c r="AA44" s="422"/>
      <c r="AB44" s="422"/>
      <c r="AC44" s="422"/>
      <c r="AD44" s="422"/>
      <c r="AE44" s="422"/>
      <c r="AF44" s="422"/>
      <c r="AG44" s="422"/>
      <c r="AH44" s="422"/>
      <c r="AI44" s="423"/>
      <c r="AJ44" s="407">
        <f>IF(入力!M35="","",入力!M35)</f>
        <v>515553480</v>
      </c>
      <c r="AK44" s="408"/>
      <c r="AL44" s="408"/>
      <c r="AM44" s="408"/>
      <c r="AN44" s="408"/>
      <c r="AO44" s="408"/>
      <c r="AP44" s="408"/>
      <c r="AQ44" s="408"/>
      <c r="AR44" s="408"/>
      <c r="AS44" s="408"/>
      <c r="AT44" s="408"/>
      <c r="AU44" s="408"/>
      <c r="AV44" s="408"/>
      <c r="AW44" s="408"/>
      <c r="AX44" s="408"/>
      <c r="AY44" s="409"/>
      <c r="AZ44" s="407">
        <f>IF(入力!P35="","",入力!P35)</f>
        <v>150</v>
      </c>
      <c r="BA44" s="408"/>
      <c r="BB44" s="408"/>
      <c r="BC44" s="408"/>
      <c r="BD44" s="408"/>
      <c r="BE44" s="408"/>
      <c r="BF44" s="413"/>
    </row>
    <row r="45" spans="3:58" ht="15" customHeight="1">
      <c r="C45" s="430"/>
      <c r="D45" s="431"/>
      <c r="E45" s="432"/>
      <c r="F45" s="418"/>
      <c r="G45" s="419"/>
      <c r="H45" s="419"/>
      <c r="I45" s="419"/>
      <c r="J45" s="419"/>
      <c r="K45" s="419"/>
      <c r="L45" s="419"/>
      <c r="M45" s="419"/>
      <c r="N45" s="419"/>
      <c r="O45" s="419"/>
      <c r="P45" s="420"/>
      <c r="Q45" s="410"/>
      <c r="R45" s="411"/>
      <c r="S45" s="412"/>
      <c r="T45" s="424"/>
      <c r="U45" s="425"/>
      <c r="V45" s="425"/>
      <c r="W45" s="425"/>
      <c r="X45" s="425"/>
      <c r="Y45" s="425"/>
      <c r="Z45" s="425"/>
      <c r="AA45" s="425"/>
      <c r="AB45" s="425"/>
      <c r="AC45" s="425"/>
      <c r="AD45" s="425"/>
      <c r="AE45" s="425"/>
      <c r="AF45" s="425"/>
      <c r="AG45" s="425"/>
      <c r="AH45" s="425"/>
      <c r="AI45" s="426"/>
      <c r="AJ45" s="410"/>
      <c r="AK45" s="411"/>
      <c r="AL45" s="411"/>
      <c r="AM45" s="411"/>
      <c r="AN45" s="411"/>
      <c r="AO45" s="411"/>
      <c r="AP45" s="411"/>
      <c r="AQ45" s="411"/>
      <c r="AR45" s="411"/>
      <c r="AS45" s="411"/>
      <c r="AT45" s="411"/>
      <c r="AU45" s="411"/>
      <c r="AV45" s="411"/>
      <c r="AW45" s="411"/>
      <c r="AX45" s="411"/>
      <c r="AY45" s="412"/>
      <c r="AZ45" s="410"/>
      <c r="BA45" s="411"/>
      <c r="BB45" s="411"/>
      <c r="BC45" s="411"/>
      <c r="BD45" s="411"/>
      <c r="BE45" s="411"/>
      <c r="BF45" s="414"/>
    </row>
    <row r="46" spans="3:58" ht="15" customHeight="1">
      <c r="C46" s="427">
        <f>IF(入力!B37="","",入力!B37)</f>
        <v>7</v>
      </c>
      <c r="D46" s="428"/>
      <c r="E46" s="429"/>
      <c r="F46" s="415" t="str">
        <f>IF(入力!C38="","",入力!C37&amp;"　"&amp;入力!E37&amp;"
"&amp;入力!C38&amp;"　"&amp;入力!E38)</f>
        <v>ナカノ　カユウ
中野　香優</v>
      </c>
      <c r="G46" s="416"/>
      <c r="H46" s="416"/>
      <c r="I46" s="416"/>
      <c r="J46" s="416"/>
      <c r="K46" s="416"/>
      <c r="L46" s="416"/>
      <c r="M46" s="416"/>
      <c r="N46" s="416"/>
      <c r="O46" s="416"/>
      <c r="P46" s="417"/>
      <c r="Q46" s="407">
        <f>IF(入力!G37="","",入力!G37)</f>
        <v>6</v>
      </c>
      <c r="R46" s="408"/>
      <c r="S46" s="409"/>
      <c r="T46" s="421" t="str">
        <f>IF(入力!I37="","",入力!I37)</f>
        <v>八千代市立高津小学校</v>
      </c>
      <c r="U46" s="422"/>
      <c r="V46" s="422"/>
      <c r="W46" s="422"/>
      <c r="X46" s="422"/>
      <c r="Y46" s="422"/>
      <c r="Z46" s="422"/>
      <c r="AA46" s="422"/>
      <c r="AB46" s="422"/>
      <c r="AC46" s="422"/>
      <c r="AD46" s="422"/>
      <c r="AE46" s="422"/>
      <c r="AF46" s="422"/>
      <c r="AG46" s="422"/>
      <c r="AH46" s="422"/>
      <c r="AI46" s="423"/>
      <c r="AJ46" s="407">
        <f>IF(入力!M37="","",入力!M37)</f>
        <v>516658168</v>
      </c>
      <c r="AK46" s="408"/>
      <c r="AL46" s="408"/>
      <c r="AM46" s="408"/>
      <c r="AN46" s="408"/>
      <c r="AO46" s="408"/>
      <c r="AP46" s="408"/>
      <c r="AQ46" s="408"/>
      <c r="AR46" s="408"/>
      <c r="AS46" s="408"/>
      <c r="AT46" s="408"/>
      <c r="AU46" s="408"/>
      <c r="AV46" s="408"/>
      <c r="AW46" s="408"/>
      <c r="AX46" s="408"/>
      <c r="AY46" s="409"/>
      <c r="AZ46" s="407">
        <f>IF(入力!P37="","",入力!P37)</f>
        <v>151</v>
      </c>
      <c r="BA46" s="408"/>
      <c r="BB46" s="408"/>
      <c r="BC46" s="408"/>
      <c r="BD46" s="408"/>
      <c r="BE46" s="408"/>
      <c r="BF46" s="413"/>
    </row>
    <row r="47" spans="3:58" ht="15" customHeight="1">
      <c r="C47" s="430"/>
      <c r="D47" s="431"/>
      <c r="E47" s="432"/>
      <c r="F47" s="418"/>
      <c r="G47" s="419"/>
      <c r="H47" s="419"/>
      <c r="I47" s="419"/>
      <c r="J47" s="419"/>
      <c r="K47" s="419"/>
      <c r="L47" s="419"/>
      <c r="M47" s="419"/>
      <c r="N47" s="419"/>
      <c r="O47" s="419"/>
      <c r="P47" s="420"/>
      <c r="Q47" s="410"/>
      <c r="R47" s="411"/>
      <c r="S47" s="412"/>
      <c r="T47" s="424"/>
      <c r="U47" s="425"/>
      <c r="V47" s="425"/>
      <c r="W47" s="425"/>
      <c r="X47" s="425"/>
      <c r="Y47" s="425"/>
      <c r="Z47" s="425"/>
      <c r="AA47" s="425"/>
      <c r="AB47" s="425"/>
      <c r="AC47" s="425"/>
      <c r="AD47" s="425"/>
      <c r="AE47" s="425"/>
      <c r="AF47" s="425"/>
      <c r="AG47" s="425"/>
      <c r="AH47" s="425"/>
      <c r="AI47" s="426"/>
      <c r="AJ47" s="410"/>
      <c r="AK47" s="411"/>
      <c r="AL47" s="411"/>
      <c r="AM47" s="411"/>
      <c r="AN47" s="411"/>
      <c r="AO47" s="411"/>
      <c r="AP47" s="411"/>
      <c r="AQ47" s="411"/>
      <c r="AR47" s="411"/>
      <c r="AS47" s="411"/>
      <c r="AT47" s="411"/>
      <c r="AU47" s="411"/>
      <c r="AV47" s="411"/>
      <c r="AW47" s="411"/>
      <c r="AX47" s="411"/>
      <c r="AY47" s="412"/>
      <c r="AZ47" s="410"/>
      <c r="BA47" s="411"/>
      <c r="BB47" s="411"/>
      <c r="BC47" s="411"/>
      <c r="BD47" s="411"/>
      <c r="BE47" s="411"/>
      <c r="BF47" s="414"/>
    </row>
    <row r="48" spans="3:58" ht="15" customHeight="1">
      <c r="C48" s="427">
        <f>IF(入力!B39="","",入力!B39)</f>
        <v>8</v>
      </c>
      <c r="D48" s="428"/>
      <c r="E48" s="429"/>
      <c r="F48" s="415" t="str">
        <f>IF(入力!C40="","",入力!C39&amp;"　"&amp;入力!E39&amp;"
"&amp;入力!C40&amp;"　"&amp;入力!E40)</f>
        <v>クロキ　ミユリ
黒木　美優莉</v>
      </c>
      <c r="G48" s="416"/>
      <c r="H48" s="416"/>
      <c r="I48" s="416"/>
      <c r="J48" s="416"/>
      <c r="K48" s="416"/>
      <c r="L48" s="416"/>
      <c r="M48" s="416"/>
      <c r="N48" s="416"/>
      <c r="O48" s="416"/>
      <c r="P48" s="417"/>
      <c r="Q48" s="407">
        <f>IF(入力!G39="","",入力!G39)</f>
        <v>6</v>
      </c>
      <c r="R48" s="408"/>
      <c r="S48" s="409"/>
      <c r="T48" s="421" t="str">
        <f>IF(入力!I39="","",入力!I39)</f>
        <v>八千代市立八千代台西小学校</v>
      </c>
      <c r="U48" s="422"/>
      <c r="V48" s="422"/>
      <c r="W48" s="422"/>
      <c r="X48" s="422"/>
      <c r="Y48" s="422"/>
      <c r="Z48" s="422"/>
      <c r="AA48" s="422"/>
      <c r="AB48" s="422"/>
      <c r="AC48" s="422"/>
      <c r="AD48" s="422"/>
      <c r="AE48" s="422"/>
      <c r="AF48" s="422"/>
      <c r="AG48" s="422"/>
      <c r="AH48" s="422"/>
      <c r="AI48" s="423"/>
      <c r="AJ48" s="407">
        <f>IF(入力!M39="","",入力!M39)</f>
        <v>515553473</v>
      </c>
      <c r="AK48" s="408"/>
      <c r="AL48" s="408"/>
      <c r="AM48" s="408"/>
      <c r="AN48" s="408"/>
      <c r="AO48" s="408"/>
      <c r="AP48" s="408"/>
      <c r="AQ48" s="408"/>
      <c r="AR48" s="408"/>
      <c r="AS48" s="408"/>
      <c r="AT48" s="408"/>
      <c r="AU48" s="408"/>
      <c r="AV48" s="408"/>
      <c r="AW48" s="408"/>
      <c r="AX48" s="408"/>
      <c r="AY48" s="409"/>
      <c r="AZ48" s="407">
        <f>IF(入力!P39="","",入力!P39)</f>
        <v>152</v>
      </c>
      <c r="BA48" s="408"/>
      <c r="BB48" s="408"/>
      <c r="BC48" s="408"/>
      <c r="BD48" s="408"/>
      <c r="BE48" s="408"/>
      <c r="BF48" s="413"/>
    </row>
    <row r="49" spans="3:58" ht="15" customHeight="1">
      <c r="C49" s="430"/>
      <c r="D49" s="431"/>
      <c r="E49" s="432"/>
      <c r="F49" s="418"/>
      <c r="G49" s="419"/>
      <c r="H49" s="419"/>
      <c r="I49" s="419"/>
      <c r="J49" s="419"/>
      <c r="K49" s="419"/>
      <c r="L49" s="419"/>
      <c r="M49" s="419"/>
      <c r="N49" s="419"/>
      <c r="O49" s="419"/>
      <c r="P49" s="420"/>
      <c r="Q49" s="410"/>
      <c r="R49" s="411"/>
      <c r="S49" s="412"/>
      <c r="T49" s="424"/>
      <c r="U49" s="425"/>
      <c r="V49" s="425"/>
      <c r="W49" s="425"/>
      <c r="X49" s="425"/>
      <c r="Y49" s="425"/>
      <c r="Z49" s="425"/>
      <c r="AA49" s="425"/>
      <c r="AB49" s="425"/>
      <c r="AC49" s="425"/>
      <c r="AD49" s="425"/>
      <c r="AE49" s="425"/>
      <c r="AF49" s="425"/>
      <c r="AG49" s="425"/>
      <c r="AH49" s="425"/>
      <c r="AI49" s="426"/>
      <c r="AJ49" s="410"/>
      <c r="AK49" s="411"/>
      <c r="AL49" s="411"/>
      <c r="AM49" s="411"/>
      <c r="AN49" s="411"/>
      <c r="AO49" s="411"/>
      <c r="AP49" s="411"/>
      <c r="AQ49" s="411"/>
      <c r="AR49" s="411"/>
      <c r="AS49" s="411"/>
      <c r="AT49" s="411"/>
      <c r="AU49" s="411"/>
      <c r="AV49" s="411"/>
      <c r="AW49" s="411"/>
      <c r="AX49" s="411"/>
      <c r="AY49" s="412"/>
      <c r="AZ49" s="410"/>
      <c r="BA49" s="411"/>
      <c r="BB49" s="411"/>
      <c r="BC49" s="411"/>
      <c r="BD49" s="411"/>
      <c r="BE49" s="411"/>
      <c r="BF49" s="414"/>
    </row>
    <row r="50" spans="3:58" ht="15" customHeight="1">
      <c r="C50" s="427">
        <f>IF(入力!B41="","",入力!B41)</f>
        <v>9</v>
      </c>
      <c r="D50" s="428"/>
      <c r="E50" s="429"/>
      <c r="F50" s="415" t="str">
        <f>IF(入力!C42="","",入力!C41&amp;"　"&amp;入力!E41&amp;"
"&amp;入力!C42&amp;"　"&amp;入力!E42)</f>
        <v>イシダ　ユイナ
石田　唯衣奈</v>
      </c>
      <c r="G50" s="416"/>
      <c r="H50" s="416"/>
      <c r="I50" s="416"/>
      <c r="J50" s="416"/>
      <c r="K50" s="416"/>
      <c r="L50" s="416"/>
      <c r="M50" s="416"/>
      <c r="N50" s="416"/>
      <c r="O50" s="416"/>
      <c r="P50" s="417"/>
      <c r="Q50" s="407">
        <f>IF(入力!G41="","",入力!G41)</f>
        <v>6</v>
      </c>
      <c r="R50" s="408"/>
      <c r="S50" s="409"/>
      <c r="T50" s="421" t="str">
        <f>IF(入力!I41="","",入力!I41)</f>
        <v>八千代市立大和田小学校</v>
      </c>
      <c r="U50" s="422"/>
      <c r="V50" s="422"/>
      <c r="W50" s="422"/>
      <c r="X50" s="422"/>
      <c r="Y50" s="422"/>
      <c r="Z50" s="422"/>
      <c r="AA50" s="422"/>
      <c r="AB50" s="422"/>
      <c r="AC50" s="422"/>
      <c r="AD50" s="422"/>
      <c r="AE50" s="422"/>
      <c r="AF50" s="422"/>
      <c r="AG50" s="422"/>
      <c r="AH50" s="422"/>
      <c r="AI50" s="423"/>
      <c r="AJ50" s="407">
        <f>IF(入力!M41="","",入力!M41)</f>
        <v>516041492</v>
      </c>
      <c r="AK50" s="408"/>
      <c r="AL50" s="408"/>
      <c r="AM50" s="408"/>
      <c r="AN50" s="408"/>
      <c r="AO50" s="408"/>
      <c r="AP50" s="408"/>
      <c r="AQ50" s="408"/>
      <c r="AR50" s="408"/>
      <c r="AS50" s="408"/>
      <c r="AT50" s="408"/>
      <c r="AU50" s="408"/>
      <c r="AV50" s="408"/>
      <c r="AW50" s="408"/>
      <c r="AX50" s="408"/>
      <c r="AY50" s="409"/>
      <c r="AZ50" s="407">
        <f>IF(入力!P41="","",入力!P41)</f>
        <v>158</v>
      </c>
      <c r="BA50" s="408"/>
      <c r="BB50" s="408"/>
      <c r="BC50" s="408"/>
      <c r="BD50" s="408"/>
      <c r="BE50" s="408"/>
      <c r="BF50" s="413"/>
    </row>
    <row r="51" spans="3:58" ht="15" customHeight="1">
      <c r="C51" s="430"/>
      <c r="D51" s="431"/>
      <c r="E51" s="432"/>
      <c r="F51" s="418"/>
      <c r="G51" s="419"/>
      <c r="H51" s="419"/>
      <c r="I51" s="419"/>
      <c r="J51" s="419"/>
      <c r="K51" s="419"/>
      <c r="L51" s="419"/>
      <c r="M51" s="419"/>
      <c r="N51" s="419"/>
      <c r="O51" s="419"/>
      <c r="P51" s="420"/>
      <c r="Q51" s="410"/>
      <c r="R51" s="411"/>
      <c r="S51" s="412"/>
      <c r="T51" s="424"/>
      <c r="U51" s="425"/>
      <c r="V51" s="425"/>
      <c r="W51" s="425"/>
      <c r="X51" s="425"/>
      <c r="Y51" s="425"/>
      <c r="Z51" s="425"/>
      <c r="AA51" s="425"/>
      <c r="AB51" s="425"/>
      <c r="AC51" s="425"/>
      <c r="AD51" s="425"/>
      <c r="AE51" s="425"/>
      <c r="AF51" s="425"/>
      <c r="AG51" s="425"/>
      <c r="AH51" s="425"/>
      <c r="AI51" s="426"/>
      <c r="AJ51" s="410"/>
      <c r="AK51" s="411"/>
      <c r="AL51" s="411"/>
      <c r="AM51" s="411"/>
      <c r="AN51" s="411"/>
      <c r="AO51" s="411"/>
      <c r="AP51" s="411"/>
      <c r="AQ51" s="411"/>
      <c r="AR51" s="411"/>
      <c r="AS51" s="411"/>
      <c r="AT51" s="411"/>
      <c r="AU51" s="411"/>
      <c r="AV51" s="411"/>
      <c r="AW51" s="411"/>
      <c r="AX51" s="411"/>
      <c r="AY51" s="412"/>
      <c r="AZ51" s="410"/>
      <c r="BA51" s="411"/>
      <c r="BB51" s="411"/>
      <c r="BC51" s="411"/>
      <c r="BD51" s="411"/>
      <c r="BE51" s="411"/>
      <c r="BF51" s="414"/>
    </row>
    <row r="52" spans="3:58" ht="15" customHeight="1">
      <c r="C52" s="427">
        <f>IF(入力!B43="","",入力!B43)</f>
        <v>10</v>
      </c>
      <c r="D52" s="428"/>
      <c r="E52" s="429"/>
      <c r="F52" s="415" t="str">
        <f>IF(入力!C44="","",入力!C43&amp;"　"&amp;入力!E43&amp;"
"&amp;入力!C44&amp;"　"&amp;入力!E44)</f>
        <v>オノ　ミツキ
小野　美月</v>
      </c>
      <c r="G52" s="416"/>
      <c r="H52" s="416"/>
      <c r="I52" s="416"/>
      <c r="J52" s="416"/>
      <c r="K52" s="416"/>
      <c r="L52" s="416"/>
      <c r="M52" s="416"/>
      <c r="N52" s="416"/>
      <c r="O52" s="416"/>
      <c r="P52" s="417"/>
      <c r="Q52" s="407">
        <f>IF(入力!G43="","",入力!G43)</f>
        <v>6</v>
      </c>
      <c r="R52" s="408"/>
      <c r="S52" s="409"/>
      <c r="T52" s="421" t="str">
        <f>IF(入力!I43="","",入力!I43)</f>
        <v>八千代市立八千代台西小学校</v>
      </c>
      <c r="U52" s="422"/>
      <c r="V52" s="422"/>
      <c r="W52" s="422"/>
      <c r="X52" s="422"/>
      <c r="Y52" s="422"/>
      <c r="Z52" s="422"/>
      <c r="AA52" s="422"/>
      <c r="AB52" s="422"/>
      <c r="AC52" s="422"/>
      <c r="AD52" s="422"/>
      <c r="AE52" s="422"/>
      <c r="AF52" s="422"/>
      <c r="AG52" s="422"/>
      <c r="AH52" s="422"/>
      <c r="AI52" s="423"/>
      <c r="AJ52" s="407">
        <f>IF(入力!M43="","",入力!M43)</f>
        <v>518722630</v>
      </c>
      <c r="AK52" s="408"/>
      <c r="AL52" s="408"/>
      <c r="AM52" s="408"/>
      <c r="AN52" s="408"/>
      <c r="AO52" s="408"/>
      <c r="AP52" s="408"/>
      <c r="AQ52" s="408"/>
      <c r="AR52" s="408"/>
      <c r="AS52" s="408"/>
      <c r="AT52" s="408"/>
      <c r="AU52" s="408"/>
      <c r="AV52" s="408"/>
      <c r="AW52" s="408"/>
      <c r="AX52" s="408"/>
      <c r="AY52" s="409"/>
      <c r="AZ52" s="407">
        <f>IF(入力!P43="","",入力!P43)</f>
        <v>152</v>
      </c>
      <c r="BA52" s="408"/>
      <c r="BB52" s="408"/>
      <c r="BC52" s="408"/>
      <c r="BD52" s="408"/>
      <c r="BE52" s="408"/>
      <c r="BF52" s="413"/>
    </row>
    <row r="53" spans="3:58" ht="15" customHeight="1">
      <c r="C53" s="430"/>
      <c r="D53" s="431"/>
      <c r="E53" s="432"/>
      <c r="F53" s="418"/>
      <c r="G53" s="419"/>
      <c r="H53" s="419"/>
      <c r="I53" s="419"/>
      <c r="J53" s="419"/>
      <c r="K53" s="419"/>
      <c r="L53" s="419"/>
      <c r="M53" s="419"/>
      <c r="N53" s="419"/>
      <c r="O53" s="419"/>
      <c r="P53" s="420"/>
      <c r="Q53" s="410"/>
      <c r="R53" s="411"/>
      <c r="S53" s="412"/>
      <c r="T53" s="424"/>
      <c r="U53" s="425"/>
      <c r="V53" s="425"/>
      <c r="W53" s="425"/>
      <c r="X53" s="425"/>
      <c r="Y53" s="425"/>
      <c r="Z53" s="425"/>
      <c r="AA53" s="425"/>
      <c r="AB53" s="425"/>
      <c r="AC53" s="425"/>
      <c r="AD53" s="425"/>
      <c r="AE53" s="425"/>
      <c r="AF53" s="425"/>
      <c r="AG53" s="425"/>
      <c r="AH53" s="425"/>
      <c r="AI53" s="426"/>
      <c r="AJ53" s="410"/>
      <c r="AK53" s="411"/>
      <c r="AL53" s="411"/>
      <c r="AM53" s="411"/>
      <c r="AN53" s="411"/>
      <c r="AO53" s="411"/>
      <c r="AP53" s="411"/>
      <c r="AQ53" s="411"/>
      <c r="AR53" s="411"/>
      <c r="AS53" s="411"/>
      <c r="AT53" s="411"/>
      <c r="AU53" s="411"/>
      <c r="AV53" s="411"/>
      <c r="AW53" s="411"/>
      <c r="AX53" s="411"/>
      <c r="AY53" s="412"/>
      <c r="AZ53" s="410"/>
      <c r="BA53" s="411"/>
      <c r="BB53" s="411"/>
      <c r="BC53" s="411"/>
      <c r="BD53" s="411"/>
      <c r="BE53" s="411"/>
      <c r="BF53" s="414"/>
    </row>
    <row r="54" spans="3:58" ht="15" customHeight="1">
      <c r="C54" s="427" t="str">
        <f>IF(入力!B45="","",入力!B45)</f>
        <v/>
      </c>
      <c r="D54" s="428"/>
      <c r="E54" s="429"/>
      <c r="F54" s="415" t="str">
        <f>IF(入力!C46="","",入力!C45&amp;"　"&amp;入力!E45&amp;"
"&amp;入力!C46&amp;"　"&amp;入力!E46)</f>
        <v/>
      </c>
      <c r="G54" s="416"/>
      <c r="H54" s="416"/>
      <c r="I54" s="416"/>
      <c r="J54" s="416"/>
      <c r="K54" s="416"/>
      <c r="L54" s="416"/>
      <c r="M54" s="416"/>
      <c r="N54" s="416"/>
      <c r="O54" s="416"/>
      <c r="P54" s="417"/>
      <c r="Q54" s="407" t="str">
        <f>IF(入力!G45="","",入力!G45)</f>
        <v/>
      </c>
      <c r="R54" s="408"/>
      <c r="S54" s="409"/>
      <c r="T54" s="421" t="str">
        <f>IF(入力!I45="","",入力!I45)</f>
        <v/>
      </c>
      <c r="U54" s="422"/>
      <c r="V54" s="422"/>
      <c r="W54" s="422"/>
      <c r="X54" s="422"/>
      <c r="Y54" s="422"/>
      <c r="Z54" s="422"/>
      <c r="AA54" s="422"/>
      <c r="AB54" s="422"/>
      <c r="AC54" s="422"/>
      <c r="AD54" s="422"/>
      <c r="AE54" s="422"/>
      <c r="AF54" s="422"/>
      <c r="AG54" s="422"/>
      <c r="AH54" s="422"/>
      <c r="AI54" s="423"/>
      <c r="AJ54" s="407" t="str">
        <f>IF(入力!M45="","",入力!M45)</f>
        <v/>
      </c>
      <c r="AK54" s="408"/>
      <c r="AL54" s="408"/>
      <c r="AM54" s="408"/>
      <c r="AN54" s="408"/>
      <c r="AO54" s="408"/>
      <c r="AP54" s="408"/>
      <c r="AQ54" s="408"/>
      <c r="AR54" s="408"/>
      <c r="AS54" s="408"/>
      <c r="AT54" s="408"/>
      <c r="AU54" s="408"/>
      <c r="AV54" s="408"/>
      <c r="AW54" s="408"/>
      <c r="AX54" s="408"/>
      <c r="AY54" s="409"/>
      <c r="AZ54" s="407" t="str">
        <f>IF(入力!P45="","",入力!P45)</f>
        <v/>
      </c>
      <c r="BA54" s="408"/>
      <c r="BB54" s="408"/>
      <c r="BC54" s="408"/>
      <c r="BD54" s="408"/>
      <c r="BE54" s="408"/>
      <c r="BF54" s="413"/>
    </row>
    <row r="55" spans="3:58" ht="15" customHeight="1">
      <c r="C55" s="430"/>
      <c r="D55" s="431"/>
      <c r="E55" s="432"/>
      <c r="F55" s="418"/>
      <c r="G55" s="419"/>
      <c r="H55" s="419"/>
      <c r="I55" s="419"/>
      <c r="J55" s="419"/>
      <c r="K55" s="419"/>
      <c r="L55" s="419"/>
      <c r="M55" s="419"/>
      <c r="N55" s="419"/>
      <c r="O55" s="419"/>
      <c r="P55" s="420"/>
      <c r="Q55" s="410"/>
      <c r="R55" s="411"/>
      <c r="S55" s="412"/>
      <c r="T55" s="424"/>
      <c r="U55" s="425"/>
      <c r="V55" s="425"/>
      <c r="W55" s="425"/>
      <c r="X55" s="425"/>
      <c r="Y55" s="425"/>
      <c r="Z55" s="425"/>
      <c r="AA55" s="425"/>
      <c r="AB55" s="425"/>
      <c r="AC55" s="425"/>
      <c r="AD55" s="425"/>
      <c r="AE55" s="425"/>
      <c r="AF55" s="425"/>
      <c r="AG55" s="425"/>
      <c r="AH55" s="425"/>
      <c r="AI55" s="426"/>
      <c r="AJ55" s="410"/>
      <c r="AK55" s="411"/>
      <c r="AL55" s="411"/>
      <c r="AM55" s="411"/>
      <c r="AN55" s="411"/>
      <c r="AO55" s="411"/>
      <c r="AP55" s="411"/>
      <c r="AQ55" s="411"/>
      <c r="AR55" s="411"/>
      <c r="AS55" s="411"/>
      <c r="AT55" s="411"/>
      <c r="AU55" s="411"/>
      <c r="AV55" s="411"/>
      <c r="AW55" s="411"/>
      <c r="AX55" s="411"/>
      <c r="AY55" s="412"/>
      <c r="AZ55" s="410"/>
      <c r="BA55" s="411"/>
      <c r="BB55" s="411"/>
      <c r="BC55" s="411"/>
      <c r="BD55" s="411"/>
      <c r="BE55" s="411"/>
      <c r="BF55" s="414"/>
    </row>
    <row r="56" spans="3:58" ht="15" customHeight="1">
      <c r="C56" s="427" t="str">
        <f>IF(入力!B47="","",入力!B47)</f>
        <v/>
      </c>
      <c r="D56" s="428"/>
      <c r="E56" s="429"/>
      <c r="F56" s="415" t="str">
        <f>IF(入力!C48="","",入力!C47&amp;"　"&amp;入力!E47&amp;"
"&amp;入力!C48&amp;"　"&amp;入力!E48)</f>
        <v/>
      </c>
      <c r="G56" s="416"/>
      <c r="H56" s="416"/>
      <c r="I56" s="416"/>
      <c r="J56" s="416"/>
      <c r="K56" s="416"/>
      <c r="L56" s="416"/>
      <c r="M56" s="416"/>
      <c r="N56" s="416"/>
      <c r="O56" s="416"/>
      <c r="P56" s="417"/>
      <c r="Q56" s="407" t="str">
        <f>IF(入力!G47="","",入力!G47)</f>
        <v/>
      </c>
      <c r="R56" s="408"/>
      <c r="S56" s="409"/>
      <c r="T56" s="421" t="str">
        <f>IF(入力!I47="","",入力!I47)</f>
        <v/>
      </c>
      <c r="U56" s="422"/>
      <c r="V56" s="422"/>
      <c r="W56" s="422"/>
      <c r="X56" s="422"/>
      <c r="Y56" s="422"/>
      <c r="Z56" s="422"/>
      <c r="AA56" s="422"/>
      <c r="AB56" s="422"/>
      <c r="AC56" s="422"/>
      <c r="AD56" s="422"/>
      <c r="AE56" s="422"/>
      <c r="AF56" s="422"/>
      <c r="AG56" s="422"/>
      <c r="AH56" s="422"/>
      <c r="AI56" s="423"/>
      <c r="AJ56" s="407" t="str">
        <f>IF(入力!M47="","",入力!M47)</f>
        <v/>
      </c>
      <c r="AK56" s="408"/>
      <c r="AL56" s="408"/>
      <c r="AM56" s="408"/>
      <c r="AN56" s="408"/>
      <c r="AO56" s="408"/>
      <c r="AP56" s="408"/>
      <c r="AQ56" s="408"/>
      <c r="AR56" s="408"/>
      <c r="AS56" s="408"/>
      <c r="AT56" s="408"/>
      <c r="AU56" s="408"/>
      <c r="AV56" s="408"/>
      <c r="AW56" s="408"/>
      <c r="AX56" s="408"/>
      <c r="AY56" s="409"/>
      <c r="AZ56" s="407" t="str">
        <f>IF(入力!P47="","",入力!P47)</f>
        <v/>
      </c>
      <c r="BA56" s="408"/>
      <c r="BB56" s="408"/>
      <c r="BC56" s="408"/>
      <c r="BD56" s="408"/>
      <c r="BE56" s="408"/>
      <c r="BF56" s="413"/>
    </row>
    <row r="57" spans="3:58" ht="15" customHeight="1">
      <c r="C57" s="433"/>
      <c r="D57" s="434"/>
      <c r="E57" s="435"/>
      <c r="F57" s="436"/>
      <c r="G57" s="437"/>
      <c r="H57" s="437"/>
      <c r="I57" s="437"/>
      <c r="J57" s="437"/>
      <c r="K57" s="437"/>
      <c r="L57" s="437"/>
      <c r="M57" s="437"/>
      <c r="N57" s="437"/>
      <c r="O57" s="437"/>
      <c r="P57" s="438"/>
      <c r="Q57" s="439"/>
      <c r="R57" s="440"/>
      <c r="S57" s="441"/>
      <c r="T57" s="442"/>
      <c r="U57" s="443"/>
      <c r="V57" s="443"/>
      <c r="W57" s="443"/>
      <c r="X57" s="443"/>
      <c r="Y57" s="443"/>
      <c r="Z57" s="443"/>
      <c r="AA57" s="443"/>
      <c r="AB57" s="443"/>
      <c r="AC57" s="443"/>
      <c r="AD57" s="443"/>
      <c r="AE57" s="443"/>
      <c r="AF57" s="443"/>
      <c r="AG57" s="443"/>
      <c r="AH57" s="443"/>
      <c r="AI57" s="444"/>
      <c r="AJ57" s="439"/>
      <c r="AK57" s="440"/>
      <c r="AL57" s="440"/>
      <c r="AM57" s="440"/>
      <c r="AN57" s="440"/>
      <c r="AO57" s="440"/>
      <c r="AP57" s="440"/>
      <c r="AQ57" s="440"/>
      <c r="AR57" s="440"/>
      <c r="AS57" s="440"/>
      <c r="AT57" s="440"/>
      <c r="AU57" s="440"/>
      <c r="AV57" s="440"/>
      <c r="AW57" s="440"/>
      <c r="AX57" s="440"/>
      <c r="AY57" s="441"/>
      <c r="AZ57" s="439"/>
      <c r="BA57" s="440"/>
      <c r="BB57" s="440"/>
      <c r="BC57" s="440"/>
      <c r="BD57" s="440"/>
      <c r="BE57" s="440"/>
      <c r="BF57" s="445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175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176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177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178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179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56"/>
      <c r="AS63" s="356"/>
      <c r="AT63" s="356"/>
      <c r="AU63" s="356"/>
      <c r="AV63" s="356"/>
      <c r="AW63" s="356"/>
      <c r="AX63" s="356"/>
      <c r="AY63" s="356"/>
      <c r="AZ63" s="356"/>
      <c r="BA63" s="356"/>
      <c r="BB63" s="356"/>
      <c r="BC63" s="356"/>
      <c r="BD63" s="356"/>
      <c r="BE63" s="356" t="s">
        <v>180</v>
      </c>
      <c r="BF63" s="356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181</v>
      </c>
      <c r="AL64" s="7"/>
      <c r="AM64" s="7"/>
      <c r="AN64" s="7"/>
      <c r="AO64" s="7"/>
      <c r="AP64" s="7"/>
      <c r="AQ64" s="7"/>
      <c r="AR64" s="319"/>
      <c r="AS64" s="319"/>
      <c r="AT64" s="319"/>
      <c r="AU64" s="319"/>
      <c r="AV64" s="319"/>
      <c r="AW64" s="319"/>
      <c r="AX64" s="319"/>
      <c r="AY64" s="319"/>
      <c r="AZ64" s="319"/>
      <c r="BA64" s="319"/>
      <c r="BB64" s="319"/>
      <c r="BC64" s="319"/>
      <c r="BD64" s="319"/>
      <c r="BE64" s="319"/>
      <c r="BF64" s="319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mergeCells count="168"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AJ48:AY49"/>
    <mergeCell ref="AZ48:BF49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AZ44:BF45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C46:E47"/>
    <mergeCell ref="F46:P47"/>
    <mergeCell ref="Q46:S47"/>
    <mergeCell ref="T46:AI47"/>
    <mergeCell ref="AJ46:AY47"/>
    <mergeCell ref="AZ46:BF47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R22:S23"/>
    <mergeCell ref="W22:Y23"/>
    <mergeCell ref="R28:S29"/>
    <mergeCell ref="W28:Y29"/>
    <mergeCell ref="T28:V29"/>
    <mergeCell ref="Y17:AI18"/>
    <mergeCell ref="R26:S27"/>
    <mergeCell ref="W26:Y27"/>
    <mergeCell ref="T22:V23"/>
    <mergeCell ref="T24:V25"/>
    <mergeCell ref="T26:V27"/>
    <mergeCell ref="AZ33:BF33"/>
    <mergeCell ref="BF16:BF17"/>
    <mergeCell ref="AJ16:AM18"/>
    <mergeCell ref="AV16:AY18"/>
    <mergeCell ref="AZ16:BE17"/>
    <mergeCell ref="U17:X18"/>
    <mergeCell ref="AT16:AU18"/>
    <mergeCell ref="AN16:AS18"/>
    <mergeCell ref="AU22:AW23"/>
    <mergeCell ref="AU24:AW25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</mergeCells>
  <phoneticPr fontId="39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46" t="s">
        <v>182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82" t="s">
        <v>127</v>
      </c>
      <c r="B2" s="282"/>
      <c r="C2" s="285" t="str">
        <f>IF(入力!C3="","",入力!C3)</f>
        <v>八千代台VBC</v>
      </c>
      <c r="D2" s="285"/>
      <c r="E2" s="285"/>
      <c r="F2" s="285"/>
      <c r="G2" s="285"/>
      <c r="H2" s="285"/>
      <c r="I2" s="285"/>
      <c r="J2" s="282" t="str">
        <f>IF(入力!J3="","",入力!J3)</f>
        <v>女子</v>
      </c>
      <c r="K2" s="282"/>
      <c r="L2" s="282"/>
      <c r="M2" s="282"/>
      <c r="N2" s="282"/>
      <c r="O2" s="282"/>
    </row>
    <row r="3" spans="1:15" ht="14.45" customHeight="1">
      <c r="A3" s="282"/>
      <c r="B3" s="282"/>
      <c r="C3" s="285"/>
      <c r="D3" s="285"/>
      <c r="E3" s="285"/>
      <c r="F3" s="285"/>
      <c r="G3" s="285"/>
      <c r="H3" s="285"/>
      <c r="I3" s="285"/>
      <c r="J3" s="282"/>
      <c r="K3" s="282"/>
      <c r="L3" s="282"/>
      <c r="M3" s="282"/>
      <c r="N3" s="282"/>
      <c r="O3" s="282"/>
    </row>
    <row r="4" spans="1:15" ht="15" customHeight="1">
      <c r="A4" s="282" t="s">
        <v>128</v>
      </c>
      <c r="B4" s="282"/>
      <c r="C4" s="286">
        <f>IF(入力!C4="","",IF(入力!C5="",入力!C4,入力!C4&amp;"　　"&amp;入力!C5))</f>
        <v>43006178</v>
      </c>
      <c r="D4" s="287"/>
      <c r="E4" s="287"/>
      <c r="F4" s="287"/>
      <c r="G4" s="287"/>
      <c r="H4" s="287"/>
      <c r="I4" s="287"/>
      <c r="J4" s="3"/>
      <c r="K4" s="3"/>
      <c r="L4" s="3"/>
      <c r="M4" s="3"/>
      <c r="N4" s="3"/>
      <c r="O4" s="4"/>
    </row>
    <row r="5" spans="1:15" ht="15" customHeight="1">
      <c r="A5" s="282"/>
      <c r="B5" s="282"/>
      <c r="C5" s="288"/>
      <c r="D5" s="289"/>
      <c r="E5" s="289"/>
      <c r="F5" s="289"/>
      <c r="G5" s="289"/>
      <c r="H5" s="289"/>
      <c r="I5" s="289"/>
      <c r="J5" s="279" t="s">
        <v>129</v>
      </c>
      <c r="K5" s="279"/>
      <c r="L5" s="279"/>
      <c r="M5" s="279"/>
      <c r="N5" s="279"/>
      <c r="O5" s="280"/>
    </row>
    <row r="6" spans="1:15" ht="12" customHeight="1">
      <c r="A6" s="282" t="s">
        <v>130</v>
      </c>
      <c r="B6" s="282"/>
      <c r="C6" s="290" t="str">
        <f>IF(入力!C8="","",入力!C8&amp;"　"&amp;入力!E8)</f>
        <v>会田　智美</v>
      </c>
      <c r="D6" s="291"/>
      <c r="E6" s="291"/>
      <c r="F6" s="291"/>
      <c r="G6" s="281" t="s">
        <v>28</v>
      </c>
      <c r="H6" s="281"/>
      <c r="I6" s="281"/>
      <c r="J6" s="281" t="s">
        <v>131</v>
      </c>
      <c r="K6" s="281"/>
      <c r="L6" s="281"/>
      <c r="M6" s="281" t="s">
        <v>132</v>
      </c>
      <c r="N6" s="281"/>
      <c r="O6" s="281"/>
    </row>
    <row r="7" spans="1:15" ht="13.5" customHeight="1">
      <c r="A7" s="282"/>
      <c r="B7" s="282"/>
      <c r="C7" s="294"/>
      <c r="D7" s="295"/>
      <c r="E7" s="295"/>
      <c r="F7" s="295"/>
      <c r="G7" s="249">
        <f>IF(入力!G7="","",入力!G7)</f>
        <v>507374491</v>
      </c>
      <c r="H7" s="249"/>
      <c r="I7" s="249"/>
      <c r="J7" s="249">
        <f>IF(入力!J7="","",入力!J7)</f>
        <v>18472</v>
      </c>
      <c r="K7" s="249"/>
      <c r="L7" s="249"/>
      <c r="M7" s="249">
        <f>IF(入力!M7="","",入力!M7)</f>
        <v>428557</v>
      </c>
      <c r="N7" s="249"/>
      <c r="O7" s="249"/>
    </row>
    <row r="8" spans="1:15" ht="13.5" customHeight="1">
      <c r="A8" s="282"/>
      <c r="B8" s="282"/>
      <c r="C8" s="292"/>
      <c r="D8" s="293"/>
      <c r="E8" s="293"/>
      <c r="F8" s="293"/>
      <c r="G8" s="249"/>
      <c r="H8" s="249"/>
      <c r="I8" s="249"/>
      <c r="J8" s="249"/>
      <c r="K8" s="249"/>
      <c r="L8" s="249"/>
      <c r="M8" s="249"/>
      <c r="N8" s="249"/>
      <c r="O8" s="249"/>
    </row>
    <row r="9" spans="1:15" ht="14.45" customHeight="1">
      <c r="A9" s="282" t="s">
        <v>133</v>
      </c>
      <c r="B9" s="282"/>
      <c r="C9" s="290" t="str">
        <f>IF(入力!C10="","",入力!C10&amp;"　"&amp;入力!E10)</f>
        <v>中野　勝男</v>
      </c>
      <c r="D9" s="291"/>
      <c r="E9" s="291"/>
      <c r="F9" s="291"/>
      <c r="G9" s="249">
        <f>IF(入力!G9="","",入力!G9)</f>
        <v>518042158</v>
      </c>
      <c r="H9" s="249"/>
      <c r="I9" s="249"/>
      <c r="J9" s="249" t="str">
        <f>IF(入力!J9="","",入力!J9)</f>
        <v/>
      </c>
      <c r="K9" s="249"/>
      <c r="L9" s="249"/>
      <c r="M9" s="249" t="str">
        <f>IF(入力!M9="","",入力!M9)</f>
        <v/>
      </c>
      <c r="N9" s="249"/>
      <c r="O9" s="249"/>
    </row>
    <row r="10" spans="1:15" ht="14.45" customHeight="1">
      <c r="A10" s="282"/>
      <c r="B10" s="282"/>
      <c r="C10" s="292"/>
      <c r="D10" s="293"/>
      <c r="E10" s="293"/>
      <c r="F10" s="293"/>
      <c r="G10" s="249"/>
      <c r="H10" s="249"/>
      <c r="I10" s="249"/>
      <c r="J10" s="249"/>
      <c r="K10" s="249"/>
      <c r="L10" s="249"/>
      <c r="M10" s="249"/>
      <c r="N10" s="249"/>
      <c r="O10" s="249"/>
    </row>
    <row r="11" spans="1:15" ht="14.45" customHeight="1">
      <c r="A11" s="282" t="s">
        <v>134</v>
      </c>
      <c r="B11" s="282"/>
      <c r="C11" s="290" t="str">
        <f>IF(入力!C12="","",入力!C12&amp;"　"&amp;入力!E12)</f>
        <v>野村　和宏</v>
      </c>
      <c r="D11" s="291"/>
      <c r="E11" s="291"/>
      <c r="F11" s="291"/>
      <c r="G11" s="249">
        <f>IF(入力!G11="","",入力!G11)</f>
        <v>518042165</v>
      </c>
      <c r="H11" s="249"/>
      <c r="I11" s="249"/>
      <c r="J11" s="249">
        <f>IF(入力!J11="","",入力!J11)</f>
        <v>304172</v>
      </c>
      <c r="K11" s="249"/>
      <c r="L11" s="249"/>
      <c r="M11" s="249" t="str">
        <f>IF(入力!M11="","",入力!M11)</f>
        <v/>
      </c>
      <c r="N11" s="249"/>
      <c r="O11" s="249"/>
    </row>
    <row r="12" spans="1:15" ht="14.45" customHeight="1">
      <c r="A12" s="282"/>
      <c r="B12" s="282"/>
      <c r="C12" s="292"/>
      <c r="D12" s="293"/>
      <c r="E12" s="293"/>
      <c r="F12" s="293"/>
      <c r="G12" s="249"/>
      <c r="H12" s="249"/>
      <c r="I12" s="249"/>
      <c r="J12" s="249"/>
      <c r="K12" s="249"/>
      <c r="L12" s="249"/>
      <c r="M12" s="249"/>
      <c r="N12" s="249"/>
      <c r="O12" s="249"/>
    </row>
    <row r="13" spans="1:15" ht="15" customHeight="1">
      <c r="A13" s="282" t="s">
        <v>135</v>
      </c>
      <c r="B13" s="282"/>
      <c r="C13" s="290" t="str">
        <f>IF(入力!C14="","",入力!C14&amp;"　"&amp;入力!E14)</f>
        <v>会田　智美</v>
      </c>
      <c r="D13" s="291"/>
      <c r="E13" s="291"/>
      <c r="F13" s="291"/>
      <c r="G13" s="254"/>
      <c r="H13" s="254"/>
      <c r="I13" s="254"/>
      <c r="J13" s="254"/>
      <c r="K13" s="254"/>
      <c r="L13" s="254"/>
      <c r="M13" s="254"/>
      <c r="N13" s="254"/>
      <c r="O13" s="254"/>
    </row>
    <row r="14" spans="1:15" ht="15" customHeight="1">
      <c r="A14" s="282"/>
      <c r="B14" s="282"/>
      <c r="C14" s="292"/>
      <c r="D14" s="293"/>
      <c r="E14" s="293"/>
      <c r="F14" s="293"/>
      <c r="G14" s="254"/>
      <c r="H14" s="254"/>
      <c r="I14" s="254"/>
      <c r="J14" s="254"/>
      <c r="K14" s="254"/>
      <c r="L14" s="254"/>
      <c r="M14" s="254"/>
      <c r="N14" s="254"/>
      <c r="O14" s="254"/>
    </row>
    <row r="15" spans="1:15" ht="15" customHeight="1">
      <c r="A15" s="282" t="s">
        <v>136</v>
      </c>
      <c r="B15" s="282"/>
      <c r="C15" s="290" t="str">
        <f>IF(入力!C16="","",入力!C16&amp;"　"&amp;入力!E16)</f>
        <v>会田　智美</v>
      </c>
      <c r="D15" s="291"/>
      <c r="E15" s="291"/>
      <c r="F15" s="283" t="s">
        <v>137</v>
      </c>
      <c r="G15" s="254"/>
      <c r="H15" s="254"/>
      <c r="I15" s="254"/>
      <c r="J15" s="254"/>
      <c r="K15" s="254"/>
      <c r="L15" s="254"/>
      <c r="M15" s="254"/>
      <c r="N15" s="254"/>
      <c r="O15" s="254"/>
    </row>
    <row r="16" spans="1:15" ht="15" customHeight="1">
      <c r="A16" s="282"/>
      <c r="B16" s="282"/>
      <c r="C16" s="292"/>
      <c r="D16" s="293"/>
      <c r="E16" s="293"/>
      <c r="F16" s="284"/>
      <c r="G16" s="254"/>
      <c r="H16" s="254"/>
      <c r="I16" s="254"/>
      <c r="J16" s="254"/>
      <c r="K16" s="254"/>
      <c r="L16" s="254"/>
      <c r="M16" s="254"/>
      <c r="N16" s="254"/>
      <c r="O16" s="254"/>
    </row>
    <row r="17" spans="1:15" ht="14.45" customHeight="1">
      <c r="A17" s="282" t="s">
        <v>138</v>
      </c>
      <c r="B17" s="282"/>
      <c r="C17" s="285" t="str">
        <f>IF(入力!C17="","",入力!C17&amp;"　"&amp;入力!E17)</f>
        <v>八千代市八千代台北9-12-6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14.45" customHeight="1">
      <c r="A18" s="282"/>
      <c r="B18" s="282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82" t="s">
        <v>139</v>
      </c>
      <c r="B19" s="282"/>
      <c r="C19" s="285" t="str">
        <f>IF(入力!C19="","",入力!C19&amp;"　"&amp;入力!E19)</f>
        <v>090-5527-3208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82"/>
      <c r="B20" s="282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82" t="s">
        <v>69</v>
      </c>
      <c r="B21" s="282"/>
      <c r="C21" s="285" t="str">
        <f>IF(入力!C21="","",入力!C21&amp;"－"&amp;入力!E21&amp;"－"&amp;入力!G21)</f>
        <v/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82"/>
      <c r="B22" s="282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82"/>
      <c r="B23" s="282" t="s">
        <v>71</v>
      </c>
      <c r="C23" s="282" t="s">
        <v>140</v>
      </c>
      <c r="D23" s="282"/>
      <c r="E23" s="282"/>
      <c r="F23" s="282"/>
      <c r="G23" s="282" t="s">
        <v>74</v>
      </c>
      <c r="H23" s="282"/>
      <c r="I23" s="282" t="s">
        <v>75</v>
      </c>
      <c r="J23" s="282"/>
      <c r="K23" s="282"/>
      <c r="L23" s="282"/>
      <c r="M23" s="282" t="s">
        <v>76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5" customHeight="1">
      <c r="A25" s="282">
        <v>1</v>
      </c>
      <c r="B25" s="282">
        <f>IF(入力!B25="","",入力!B25)</f>
        <v>1</v>
      </c>
      <c r="C25" s="290" t="str">
        <f>IF(入力!C26="","",入力!C26&amp;"　"&amp;入力!E26)</f>
        <v>高橋　香奈</v>
      </c>
      <c r="D25" s="291"/>
      <c r="E25" s="291"/>
      <c r="F25" s="291"/>
      <c r="G25" s="282">
        <f>IF(入力!G25="","",入力!G25)</f>
        <v>6</v>
      </c>
      <c r="H25" s="282" t="str">
        <f>IF(入力!H25="","",入力!H25)</f>
        <v/>
      </c>
      <c r="I25" s="282" t="str">
        <f>IF(入力!I25="","",入力!I25)</f>
        <v>八千代市立勝田台南小学校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514592238</v>
      </c>
      <c r="N25" s="282" t="str">
        <f>IF(入力!N25="","",入力!N25)</f>
        <v/>
      </c>
      <c r="O25" s="282" t="str">
        <f>IF(入力!O25="","",入力!O25)</f>
        <v/>
      </c>
    </row>
    <row r="26" spans="1:15" ht="15" customHeight="1">
      <c r="A26" s="282"/>
      <c r="B26" s="282"/>
      <c r="C26" s="292"/>
      <c r="D26" s="293"/>
      <c r="E26" s="293"/>
      <c r="F26" s="293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5" customHeight="1">
      <c r="A27" s="282">
        <v>2</v>
      </c>
      <c r="B27" s="282">
        <f>IF(入力!B27="","",入力!B27)</f>
        <v>2</v>
      </c>
      <c r="C27" s="290" t="str">
        <f>IF(入力!C28="","",入力!C28&amp;"　"&amp;入力!E28)</f>
        <v>石田　茉央奈</v>
      </c>
      <c r="D27" s="291"/>
      <c r="E27" s="291"/>
      <c r="F27" s="291"/>
      <c r="G27" s="282">
        <f>IF(入力!G27="","",入力!G27)</f>
        <v>6</v>
      </c>
      <c r="H27" s="282" t="str">
        <f>IF(入力!H27="","",入力!H27)</f>
        <v/>
      </c>
      <c r="I27" s="282" t="str">
        <f>IF(入力!I27="","",入力!I27)</f>
        <v>八千代市立大和田小学校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516040446</v>
      </c>
      <c r="N27" s="282" t="str">
        <f>IF(入力!N27="","",入力!N27)</f>
        <v/>
      </c>
      <c r="O27" s="282" t="str">
        <f>IF(入力!O27="","",入力!O27)</f>
        <v/>
      </c>
    </row>
    <row r="28" spans="1:15" ht="15" customHeight="1">
      <c r="A28" s="282"/>
      <c r="B28" s="282"/>
      <c r="C28" s="292"/>
      <c r="D28" s="293"/>
      <c r="E28" s="293"/>
      <c r="F28" s="293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5" customHeight="1">
      <c r="A29" s="282">
        <v>3</v>
      </c>
      <c r="B29" s="282">
        <f>IF(入力!B29="","",入力!B29)</f>
        <v>3</v>
      </c>
      <c r="C29" s="290" t="str">
        <f>IF(入力!C30="","",入力!C30&amp;"　"&amp;入力!E30)</f>
        <v>古川　あき</v>
      </c>
      <c r="D29" s="291"/>
      <c r="E29" s="291"/>
      <c r="F29" s="291"/>
      <c r="G29" s="282">
        <f>IF(入力!G29="","",入力!G29)</f>
        <v>6</v>
      </c>
      <c r="H29" s="282" t="str">
        <f>IF(入力!H29="","",入力!H29)</f>
        <v/>
      </c>
      <c r="I29" s="282" t="str">
        <f>IF(入力!I29="","",入力!I29)</f>
        <v>八千代市立大和田小学校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515553508</v>
      </c>
      <c r="N29" s="282" t="str">
        <f>IF(入力!N29="","",入力!N29)</f>
        <v/>
      </c>
      <c r="O29" s="282" t="str">
        <f>IF(入力!O29="","",入力!O29)</f>
        <v/>
      </c>
    </row>
    <row r="30" spans="1:15" ht="15" customHeight="1">
      <c r="A30" s="282"/>
      <c r="B30" s="282"/>
      <c r="C30" s="292"/>
      <c r="D30" s="293"/>
      <c r="E30" s="293"/>
      <c r="F30" s="293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5" customHeight="1">
      <c r="A31" s="282">
        <v>4</v>
      </c>
      <c r="B31" s="282">
        <f>IF(入力!B31="","",入力!B31)</f>
        <v>4</v>
      </c>
      <c r="C31" s="290" t="str">
        <f>IF(入力!C32="","",入力!C32&amp;"　"&amp;入力!E32)</f>
        <v>林　更紗</v>
      </c>
      <c r="D31" s="291"/>
      <c r="E31" s="291"/>
      <c r="F31" s="291"/>
      <c r="G31" s="282">
        <f>IF(入力!G31="","",入力!G31)</f>
        <v>6</v>
      </c>
      <c r="H31" s="282" t="str">
        <f>IF(入力!H31="","",入力!H31)</f>
        <v/>
      </c>
      <c r="I31" s="282" t="str">
        <f>IF(入力!I31="","",入力!I31)</f>
        <v>八千代市立八千代台西小学校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515553497</v>
      </c>
      <c r="N31" s="282" t="str">
        <f>IF(入力!N31="","",入力!N31)</f>
        <v/>
      </c>
      <c r="O31" s="282" t="str">
        <f>IF(入力!O31="","",入力!O31)</f>
        <v/>
      </c>
    </row>
    <row r="32" spans="1:15" ht="15" customHeight="1">
      <c r="A32" s="282"/>
      <c r="B32" s="282"/>
      <c r="C32" s="292"/>
      <c r="D32" s="293"/>
      <c r="E32" s="293"/>
      <c r="F32" s="293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5" customHeight="1">
      <c r="A33" s="282">
        <v>5</v>
      </c>
      <c r="B33" s="282">
        <f>IF(入力!B33="","",入力!B33)</f>
        <v>5</v>
      </c>
      <c r="C33" s="290" t="str">
        <f>IF(入力!C34="","",入力!C34&amp;"　"&amp;入力!E34)</f>
        <v>早川　凜</v>
      </c>
      <c r="D33" s="291"/>
      <c r="E33" s="291"/>
      <c r="F33" s="291"/>
      <c r="G33" s="282">
        <f>IF(入力!G33="","",入力!G33)</f>
        <v>6</v>
      </c>
      <c r="H33" s="282" t="str">
        <f>IF(入力!H33="","",入力!H33)</f>
        <v/>
      </c>
      <c r="I33" s="282" t="str">
        <f>IF(入力!I33="","",入力!I33)</f>
        <v>八千代市立南高津小学校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516959658</v>
      </c>
      <c r="N33" s="282" t="str">
        <f>IF(入力!N33="","",入力!N33)</f>
        <v/>
      </c>
      <c r="O33" s="282" t="str">
        <f>IF(入力!O33="","",入力!O33)</f>
        <v/>
      </c>
    </row>
    <row r="34" spans="1:15" ht="15" customHeight="1">
      <c r="A34" s="282"/>
      <c r="B34" s="282"/>
      <c r="C34" s="292"/>
      <c r="D34" s="293"/>
      <c r="E34" s="293"/>
      <c r="F34" s="293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5" customHeight="1">
      <c r="A35" s="282">
        <v>6</v>
      </c>
      <c r="B35" s="282">
        <f>IF(入力!B35="","",入力!B35)</f>
        <v>6</v>
      </c>
      <c r="C35" s="290" t="str">
        <f>IF(入力!C36="","",入力!C36&amp;"　"&amp;入力!E36)</f>
        <v>小松　もも花</v>
      </c>
      <c r="D35" s="291"/>
      <c r="E35" s="291"/>
      <c r="F35" s="291"/>
      <c r="G35" s="282">
        <f>IF(入力!G35="","",入力!G35)</f>
        <v>6</v>
      </c>
      <c r="H35" s="282" t="str">
        <f>IF(入力!H35="","",入力!H35)</f>
        <v/>
      </c>
      <c r="I35" s="282" t="str">
        <f>IF(入力!I35="","",入力!I35)</f>
        <v>八千代市立八千代台西小学校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515553480</v>
      </c>
      <c r="N35" s="282" t="str">
        <f>IF(入力!N35="","",入力!N35)</f>
        <v/>
      </c>
      <c r="O35" s="282" t="str">
        <f>IF(入力!O35="","",入力!O35)</f>
        <v/>
      </c>
    </row>
    <row r="36" spans="1:15" ht="15" customHeight="1">
      <c r="A36" s="282"/>
      <c r="B36" s="282"/>
      <c r="C36" s="292"/>
      <c r="D36" s="293"/>
      <c r="E36" s="293"/>
      <c r="F36" s="293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5" customHeight="1">
      <c r="A37" s="282">
        <v>7</v>
      </c>
      <c r="B37" s="282">
        <f>IF(入力!B37="","",入力!B37)</f>
        <v>7</v>
      </c>
      <c r="C37" s="290" t="str">
        <f>IF(入力!C38="","",入力!C38&amp;"　"&amp;入力!E38)</f>
        <v>中野　香優</v>
      </c>
      <c r="D37" s="291"/>
      <c r="E37" s="291"/>
      <c r="F37" s="291"/>
      <c r="G37" s="282">
        <f>IF(入力!G37="","",入力!G37)</f>
        <v>6</v>
      </c>
      <c r="H37" s="282" t="str">
        <f>IF(入力!H37="","",入力!H37)</f>
        <v/>
      </c>
      <c r="I37" s="282" t="str">
        <f>IF(入力!I37="","",入力!I37)</f>
        <v>八千代市立高津小学校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516658168</v>
      </c>
      <c r="N37" s="282" t="str">
        <f>IF(入力!N37="","",入力!N37)</f>
        <v/>
      </c>
      <c r="O37" s="282" t="str">
        <f>IF(入力!O37="","",入力!O37)</f>
        <v/>
      </c>
    </row>
    <row r="38" spans="1:15" ht="15" customHeight="1">
      <c r="A38" s="282"/>
      <c r="B38" s="282"/>
      <c r="C38" s="292"/>
      <c r="D38" s="293"/>
      <c r="E38" s="293"/>
      <c r="F38" s="293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5" customHeight="1">
      <c r="A39" s="282">
        <v>8</v>
      </c>
      <c r="B39" s="282">
        <f>IF(入力!B39="","",入力!B39)</f>
        <v>8</v>
      </c>
      <c r="C39" s="290" t="str">
        <f>IF(入力!C40="","",入力!C40&amp;"　"&amp;入力!E40)</f>
        <v>黒木　美優莉</v>
      </c>
      <c r="D39" s="291"/>
      <c r="E39" s="291"/>
      <c r="F39" s="291"/>
      <c r="G39" s="282">
        <f>IF(入力!G39="","",入力!G39)</f>
        <v>6</v>
      </c>
      <c r="H39" s="282" t="str">
        <f>IF(入力!H39="","",入力!H39)</f>
        <v/>
      </c>
      <c r="I39" s="282" t="str">
        <f>IF(入力!I39="","",入力!I39)</f>
        <v>八千代市立八千代台西小学校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515553473</v>
      </c>
      <c r="N39" s="282" t="str">
        <f>IF(入力!N39="","",入力!N39)</f>
        <v/>
      </c>
      <c r="O39" s="282" t="str">
        <f>IF(入力!O39="","",入力!O39)</f>
        <v/>
      </c>
    </row>
    <row r="40" spans="1:15" ht="15" customHeight="1">
      <c r="A40" s="282"/>
      <c r="B40" s="282"/>
      <c r="C40" s="292"/>
      <c r="D40" s="293"/>
      <c r="E40" s="293"/>
      <c r="F40" s="293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5" customHeight="1">
      <c r="A41" s="282">
        <v>9</v>
      </c>
      <c r="B41" s="282">
        <f>IF(入力!B41="","",入力!B41)</f>
        <v>9</v>
      </c>
      <c r="C41" s="290" t="str">
        <f>IF(入力!C42="","",入力!C42&amp;"　"&amp;入力!E42)</f>
        <v>石田　唯衣奈</v>
      </c>
      <c r="D41" s="291"/>
      <c r="E41" s="291"/>
      <c r="F41" s="291"/>
      <c r="G41" s="282">
        <f>IF(入力!G41="","",入力!G41)</f>
        <v>6</v>
      </c>
      <c r="H41" s="282" t="str">
        <f>IF(入力!H41="","",入力!H41)</f>
        <v/>
      </c>
      <c r="I41" s="282" t="str">
        <f>IF(入力!I41="","",入力!I41)</f>
        <v>八千代市立大和田小学校</v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>
        <f>IF(入力!M41="","",入力!M41)</f>
        <v>516041492</v>
      </c>
      <c r="N41" s="282" t="str">
        <f>IF(入力!N41="","",入力!N41)</f>
        <v/>
      </c>
      <c r="O41" s="282" t="str">
        <f>IF(入力!O41="","",入力!O41)</f>
        <v/>
      </c>
    </row>
    <row r="42" spans="1:15" ht="15" customHeight="1">
      <c r="A42" s="282"/>
      <c r="B42" s="282"/>
      <c r="C42" s="292"/>
      <c r="D42" s="293"/>
      <c r="E42" s="293"/>
      <c r="F42" s="293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5" customHeight="1">
      <c r="A43" s="282">
        <v>10</v>
      </c>
      <c r="B43" s="282">
        <f>IF(入力!B43="","",入力!B43)</f>
        <v>10</v>
      </c>
      <c r="C43" s="290" t="str">
        <f>IF(入力!C44="","",入力!C44&amp;"　"&amp;入力!E44)</f>
        <v>小野　美月</v>
      </c>
      <c r="D43" s="291"/>
      <c r="E43" s="291"/>
      <c r="F43" s="291"/>
      <c r="G43" s="282">
        <f>IF(入力!G43="","",入力!G43)</f>
        <v>6</v>
      </c>
      <c r="H43" s="282" t="str">
        <f>IF(入力!H43="","",入力!H43)</f>
        <v/>
      </c>
      <c r="I43" s="282" t="str">
        <f>IF(入力!I43="","",入力!I43)</f>
        <v>八千代市立八千代台西小学校</v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>
        <f>IF(入力!M43="","",入力!M43)</f>
        <v>518722630</v>
      </c>
      <c r="N43" s="282" t="str">
        <f>IF(入力!N43="","",入力!N43)</f>
        <v/>
      </c>
      <c r="O43" s="282" t="str">
        <f>IF(入力!O43="","",入力!O43)</f>
        <v/>
      </c>
    </row>
    <row r="44" spans="1:15" ht="15" customHeight="1">
      <c r="A44" s="282"/>
      <c r="B44" s="282"/>
      <c r="C44" s="292"/>
      <c r="D44" s="293"/>
      <c r="E44" s="293"/>
      <c r="F44" s="293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5" customHeight="1">
      <c r="A45" s="282">
        <v>11</v>
      </c>
      <c r="B45" s="282" t="str">
        <f>IF(入力!B45="","",入力!B45)</f>
        <v/>
      </c>
      <c r="C45" s="290" t="str">
        <f>IF(入力!C46="","",入力!C46&amp;"　"&amp;入力!E46)</f>
        <v/>
      </c>
      <c r="D45" s="291"/>
      <c r="E45" s="291"/>
      <c r="F45" s="291"/>
      <c r="G45" s="282" t="str">
        <f>IF(入力!G45="","",入力!G45)</f>
        <v/>
      </c>
      <c r="H45" s="282" t="str">
        <f>IF(入力!H45="","",入力!H45)</f>
        <v/>
      </c>
      <c r="I45" s="282" t="str">
        <f>IF(入力!I45="","",入力!I45)</f>
        <v/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 t="str">
        <f>IF(入力!M45="","",入力!M45)</f>
        <v/>
      </c>
      <c r="N45" s="282" t="str">
        <f>IF(入力!N45="","",入力!N45)</f>
        <v/>
      </c>
      <c r="O45" s="282" t="str">
        <f>IF(入力!O45="","",入力!O45)</f>
        <v/>
      </c>
    </row>
    <row r="46" spans="1:15" ht="15" customHeight="1">
      <c r="A46" s="282"/>
      <c r="B46" s="282"/>
      <c r="C46" s="292"/>
      <c r="D46" s="293"/>
      <c r="E46" s="293"/>
      <c r="F46" s="293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5" customHeight="1">
      <c r="A47" s="282">
        <v>12</v>
      </c>
      <c r="B47" s="282" t="str">
        <f>IF(入力!B47="","",入力!B47)</f>
        <v/>
      </c>
      <c r="C47" s="290" t="str">
        <f>IF(入力!C48="","",入力!C48&amp;"　"&amp;入力!E48)</f>
        <v/>
      </c>
      <c r="D47" s="291"/>
      <c r="E47" s="291"/>
      <c r="F47" s="291"/>
      <c r="G47" s="282" t="str">
        <f>IF(入力!G47="","",入力!G47)</f>
        <v/>
      </c>
      <c r="H47" s="282" t="str">
        <f>IF(入力!H47="","",入力!H47)</f>
        <v/>
      </c>
      <c r="I47" s="282" t="str">
        <f>IF(入力!I47="","",入力!I47)</f>
        <v/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 t="str">
        <f>IF(入力!M47="","",入力!M47)</f>
        <v/>
      </c>
      <c r="N47" s="282" t="str">
        <f>IF(入力!N47="","",入力!N47)</f>
        <v/>
      </c>
      <c r="O47" s="282" t="str">
        <f>IF(入力!O47="","",入力!O47)</f>
        <v/>
      </c>
    </row>
    <row r="48" spans="1:15" ht="15" customHeight="1">
      <c r="A48" s="282"/>
      <c r="B48" s="282"/>
      <c r="C48" s="292"/>
      <c r="D48" s="293"/>
      <c r="E48" s="293"/>
      <c r="F48" s="293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5" customHeight="1">
      <c r="A49" s="282">
        <v>13</v>
      </c>
      <c r="B49" s="282" t="str">
        <f>IF(入力!B49="","",入力!B49)</f>
        <v/>
      </c>
      <c r="C49" s="290" t="str">
        <f>IF(入力!C50="","",入力!C50&amp;"　"&amp;入力!E50)</f>
        <v/>
      </c>
      <c r="D49" s="291"/>
      <c r="E49" s="291"/>
      <c r="F49" s="291"/>
      <c r="G49" s="282" t="str">
        <f>IF(入力!G49="","",入力!G49)</f>
        <v/>
      </c>
      <c r="H49" s="282" t="str">
        <f>IF(入力!H49="","",入力!H49)</f>
        <v/>
      </c>
      <c r="I49" s="282" t="str">
        <f>IF(入力!I49="","",入力!I49)</f>
        <v/>
      </c>
      <c r="J49" s="282" t="str">
        <f>IF(入力!J49="","",入力!J49)</f>
        <v/>
      </c>
      <c r="K49" s="282" t="str">
        <f>IF(入力!K49="","",入力!K49)</f>
        <v/>
      </c>
      <c r="L49" s="282" t="str">
        <f>IF(入力!L49="","",入力!L49)</f>
        <v/>
      </c>
      <c r="M49" s="282" t="str">
        <f>IF(入力!M49="","",入力!M49)</f>
        <v/>
      </c>
      <c r="N49" s="282" t="str">
        <f>IF(入力!N49="","",入力!N49)</f>
        <v/>
      </c>
      <c r="O49" s="282" t="str">
        <f>IF(入力!O49="","",入力!O49)</f>
        <v/>
      </c>
    </row>
    <row r="50" spans="1:15" ht="15" customHeight="1">
      <c r="A50" s="282"/>
      <c r="B50" s="282"/>
      <c r="C50" s="292"/>
      <c r="D50" s="293"/>
      <c r="E50" s="293"/>
      <c r="F50" s="293"/>
      <c r="G50" s="282"/>
      <c r="H50" s="282"/>
      <c r="I50" s="282"/>
      <c r="J50" s="282"/>
      <c r="K50" s="282"/>
      <c r="L50" s="282"/>
      <c r="M50" s="282"/>
      <c r="N50" s="282"/>
      <c r="O50" s="282"/>
    </row>
    <row r="51" spans="1:15" ht="15" customHeight="1">
      <c r="A51" s="282">
        <v>14</v>
      </c>
      <c r="B51" s="282" t="str">
        <f>IF(入力!B51="","",入力!B51)</f>
        <v/>
      </c>
      <c r="C51" s="290" t="str">
        <f>IF(入力!C52="","",入力!C52&amp;"　"&amp;入力!E52)</f>
        <v/>
      </c>
      <c r="D51" s="291"/>
      <c r="E51" s="291"/>
      <c r="F51" s="291"/>
      <c r="G51" s="282" t="str">
        <f>IF(入力!G51="","",入力!G51)</f>
        <v/>
      </c>
      <c r="H51" s="282" t="str">
        <f>IF(入力!H51="","",入力!H51)</f>
        <v/>
      </c>
      <c r="I51" s="282" t="str">
        <f>IF(入力!I51="","",入力!I51)</f>
        <v/>
      </c>
      <c r="J51" s="282" t="str">
        <f>IF(入力!J51="","",入力!J51)</f>
        <v/>
      </c>
      <c r="K51" s="282" t="str">
        <f>IF(入力!K51="","",入力!K51)</f>
        <v/>
      </c>
      <c r="L51" s="282" t="str">
        <f>IF(入力!L51="","",入力!L51)</f>
        <v/>
      </c>
      <c r="M51" s="282" t="str">
        <f>IF(入力!M51="","",入力!M51)</f>
        <v/>
      </c>
      <c r="N51" s="282" t="str">
        <f>IF(入力!N51="","",入力!N51)</f>
        <v/>
      </c>
      <c r="O51" s="282" t="str">
        <f>IF(入力!O51="","",入力!O51)</f>
        <v/>
      </c>
    </row>
    <row r="52" spans="1:15" ht="15.75" customHeight="1">
      <c r="A52" s="282"/>
      <c r="B52" s="282"/>
      <c r="C52" s="292"/>
      <c r="D52" s="293"/>
      <c r="E52" s="293"/>
      <c r="F52" s="293"/>
      <c r="G52" s="282"/>
      <c r="H52" s="282"/>
      <c r="I52" s="282"/>
      <c r="J52" s="282"/>
      <c r="K52" s="282"/>
      <c r="L52" s="282"/>
      <c r="M52" s="282"/>
      <c r="N52" s="282"/>
      <c r="O52" s="282"/>
    </row>
    <row r="53" spans="1:15">
      <c r="A53" s="282"/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</row>
    <row r="54" spans="1:15">
      <c r="A54" s="282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</row>
  </sheetData>
  <sheetProtection sheet="1"/>
  <mergeCells count="129">
    <mergeCell ref="M49:O50"/>
    <mergeCell ref="C47:F48"/>
    <mergeCell ref="G47:H48"/>
    <mergeCell ref="I47:L48"/>
    <mergeCell ref="M47:O4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C41:F42"/>
    <mergeCell ref="C37:F38"/>
    <mergeCell ref="G39:H40"/>
    <mergeCell ref="I39:L40"/>
    <mergeCell ref="M39:O40"/>
    <mergeCell ref="G45:H46"/>
    <mergeCell ref="I45:L46"/>
    <mergeCell ref="M45:O46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C27:F28"/>
    <mergeCell ref="G27:H28"/>
    <mergeCell ref="I23:L24"/>
    <mergeCell ref="M23:O24"/>
    <mergeCell ref="C25:F26"/>
    <mergeCell ref="G25:H26"/>
    <mergeCell ref="A21:B22"/>
    <mergeCell ref="C21:O22"/>
    <mergeCell ref="I25:L26"/>
    <mergeCell ref="M25:O26"/>
    <mergeCell ref="C23:F24"/>
    <mergeCell ref="G23:H24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J9:L10"/>
    <mergeCell ref="M9:O10"/>
    <mergeCell ref="G7:I8"/>
    <mergeCell ref="M11:O12"/>
    <mergeCell ref="A17:B18"/>
    <mergeCell ref="C17:O18"/>
    <mergeCell ref="G15:O16"/>
    <mergeCell ref="C15:E16"/>
    <mergeCell ref="B51:B52"/>
    <mergeCell ref="F15:F16"/>
    <mergeCell ref="A2:B3"/>
    <mergeCell ref="C2:I3"/>
    <mergeCell ref="J2:O3"/>
    <mergeCell ref="J7:L8"/>
    <mergeCell ref="M7:O8"/>
    <mergeCell ref="A6:B8"/>
    <mergeCell ref="C6:F8"/>
    <mergeCell ref="A4:B5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</mergeCells>
  <phoneticPr fontId="39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46" t="s">
        <v>183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82" t="s">
        <v>127</v>
      </c>
      <c r="B2" s="282"/>
      <c r="C2" s="285" t="str">
        <f>IF(入力!C3="","",入力!C3)</f>
        <v>八千代台VBC</v>
      </c>
      <c r="D2" s="285"/>
      <c r="E2" s="285"/>
      <c r="F2" s="285"/>
      <c r="G2" s="285"/>
      <c r="H2" s="285"/>
      <c r="I2" s="285"/>
      <c r="J2" s="282" t="str">
        <f>IF(入力!J3="","",入力!J3)</f>
        <v>女子</v>
      </c>
      <c r="K2" s="282"/>
      <c r="L2" s="282"/>
      <c r="M2" s="282"/>
      <c r="N2" s="282"/>
      <c r="O2" s="282"/>
    </row>
    <row r="3" spans="1:15" ht="14.45" customHeight="1">
      <c r="A3" s="282"/>
      <c r="B3" s="282"/>
      <c r="C3" s="285"/>
      <c r="D3" s="285"/>
      <c r="E3" s="285"/>
      <c r="F3" s="285"/>
      <c r="G3" s="285"/>
      <c r="H3" s="285"/>
      <c r="I3" s="285"/>
      <c r="J3" s="282"/>
      <c r="K3" s="282"/>
      <c r="L3" s="282"/>
      <c r="M3" s="282"/>
      <c r="N3" s="282"/>
      <c r="O3" s="282"/>
    </row>
    <row r="4" spans="1:15" ht="15" customHeight="1">
      <c r="A4" s="282" t="s">
        <v>128</v>
      </c>
      <c r="B4" s="282"/>
      <c r="C4" s="286">
        <f>IF(入力!C4="","",IF(入力!C5="",入力!C4,入力!C4&amp;"　　"&amp;入力!C5))</f>
        <v>43006178</v>
      </c>
      <c r="D4" s="287"/>
      <c r="E4" s="287"/>
      <c r="F4" s="287"/>
      <c r="G4" s="287"/>
      <c r="H4" s="287"/>
      <c r="I4" s="287"/>
      <c r="J4" s="3"/>
      <c r="K4" s="3"/>
      <c r="L4" s="3"/>
      <c r="M4" s="3"/>
      <c r="N4" s="3"/>
      <c r="O4" s="4"/>
    </row>
    <row r="5" spans="1:15" ht="15" customHeight="1">
      <c r="A5" s="282"/>
      <c r="B5" s="282"/>
      <c r="C5" s="288"/>
      <c r="D5" s="289"/>
      <c r="E5" s="289"/>
      <c r="F5" s="289"/>
      <c r="G5" s="289"/>
      <c r="H5" s="289"/>
      <c r="I5" s="289"/>
      <c r="J5" s="279" t="s">
        <v>129</v>
      </c>
      <c r="K5" s="279"/>
      <c r="L5" s="279"/>
      <c r="M5" s="279"/>
      <c r="N5" s="279"/>
      <c r="O5" s="280"/>
    </row>
    <row r="6" spans="1:15" ht="12" customHeight="1">
      <c r="A6" s="282" t="s">
        <v>130</v>
      </c>
      <c r="B6" s="282"/>
      <c r="C6" s="290" t="str">
        <f>IF(入力!C8="","",入力!C8&amp;"　"&amp;入力!E8)</f>
        <v>会田　智美</v>
      </c>
      <c r="D6" s="291"/>
      <c r="E6" s="291"/>
      <c r="F6" s="291"/>
      <c r="G6" s="281" t="s">
        <v>28</v>
      </c>
      <c r="H6" s="281"/>
      <c r="I6" s="281"/>
      <c r="J6" s="281" t="s">
        <v>131</v>
      </c>
      <c r="K6" s="281"/>
      <c r="L6" s="281"/>
      <c r="M6" s="281" t="s">
        <v>132</v>
      </c>
      <c r="N6" s="281"/>
      <c r="O6" s="281"/>
    </row>
    <row r="7" spans="1:15" ht="13.5" customHeight="1">
      <c r="A7" s="282"/>
      <c r="B7" s="282"/>
      <c r="C7" s="294"/>
      <c r="D7" s="295"/>
      <c r="E7" s="295"/>
      <c r="F7" s="295"/>
      <c r="G7" s="249">
        <f>IF(入力!G7="","",入力!G7)</f>
        <v>507374491</v>
      </c>
      <c r="H7" s="249"/>
      <c r="I7" s="249"/>
      <c r="J7" s="249">
        <f>IF(入力!J7="","",入力!J7)</f>
        <v>18472</v>
      </c>
      <c r="K7" s="249"/>
      <c r="L7" s="249"/>
      <c r="M7" s="249">
        <f>IF(入力!M7="","",入力!M7)</f>
        <v>428557</v>
      </c>
      <c r="N7" s="249"/>
      <c r="O7" s="249"/>
    </row>
    <row r="8" spans="1:15" ht="13.5" customHeight="1">
      <c r="A8" s="282"/>
      <c r="B8" s="282"/>
      <c r="C8" s="292"/>
      <c r="D8" s="293"/>
      <c r="E8" s="293"/>
      <c r="F8" s="293"/>
      <c r="G8" s="249"/>
      <c r="H8" s="249"/>
      <c r="I8" s="249"/>
      <c r="J8" s="249"/>
      <c r="K8" s="249"/>
      <c r="L8" s="249"/>
      <c r="M8" s="249"/>
      <c r="N8" s="249"/>
      <c r="O8" s="249"/>
    </row>
    <row r="9" spans="1:15" ht="14.45" customHeight="1">
      <c r="A9" s="282" t="s">
        <v>133</v>
      </c>
      <c r="B9" s="282"/>
      <c r="C9" s="290" t="str">
        <f>IF(入力!C10="","",入力!C10&amp;"　"&amp;入力!E10)</f>
        <v>中野　勝男</v>
      </c>
      <c r="D9" s="291"/>
      <c r="E9" s="291"/>
      <c r="F9" s="291"/>
      <c r="G9" s="249">
        <f>IF(入力!G9="","",入力!G9)</f>
        <v>518042158</v>
      </c>
      <c r="H9" s="249"/>
      <c r="I9" s="249"/>
      <c r="J9" s="249" t="str">
        <f>IF(入力!J9="","",入力!J9)</f>
        <v/>
      </c>
      <c r="K9" s="249"/>
      <c r="L9" s="249"/>
      <c r="M9" s="249" t="str">
        <f>IF(入力!M9="","",入力!M9)</f>
        <v/>
      </c>
      <c r="N9" s="249"/>
      <c r="O9" s="249"/>
    </row>
    <row r="10" spans="1:15" ht="14.45" customHeight="1">
      <c r="A10" s="282"/>
      <c r="B10" s="282"/>
      <c r="C10" s="292"/>
      <c r="D10" s="293"/>
      <c r="E10" s="293"/>
      <c r="F10" s="293"/>
      <c r="G10" s="249"/>
      <c r="H10" s="249"/>
      <c r="I10" s="249"/>
      <c r="J10" s="249"/>
      <c r="K10" s="249"/>
      <c r="L10" s="249"/>
      <c r="M10" s="249"/>
      <c r="N10" s="249"/>
      <c r="O10" s="249"/>
    </row>
    <row r="11" spans="1:15" ht="14.45" customHeight="1">
      <c r="A11" s="282" t="s">
        <v>134</v>
      </c>
      <c r="B11" s="282"/>
      <c r="C11" s="290" t="str">
        <f>IF(入力!C12="","",入力!C12&amp;"　"&amp;入力!E12)</f>
        <v>野村　和宏</v>
      </c>
      <c r="D11" s="291"/>
      <c r="E11" s="291"/>
      <c r="F11" s="291"/>
      <c r="G11" s="249">
        <f>IF(入力!G11="","",入力!G11)</f>
        <v>518042165</v>
      </c>
      <c r="H11" s="249"/>
      <c r="I11" s="249"/>
      <c r="J11" s="249">
        <f>IF(入力!J11="","",入力!J11)</f>
        <v>304172</v>
      </c>
      <c r="K11" s="249"/>
      <c r="L11" s="249"/>
      <c r="M11" s="249" t="str">
        <f>IF(入力!M11="","",入力!M11)</f>
        <v/>
      </c>
      <c r="N11" s="249"/>
      <c r="O11" s="249"/>
    </row>
    <row r="12" spans="1:15" ht="14.45" customHeight="1">
      <c r="A12" s="282"/>
      <c r="B12" s="282"/>
      <c r="C12" s="292"/>
      <c r="D12" s="293"/>
      <c r="E12" s="293"/>
      <c r="F12" s="293"/>
      <c r="G12" s="249"/>
      <c r="H12" s="249"/>
      <c r="I12" s="249"/>
      <c r="J12" s="249"/>
      <c r="K12" s="249"/>
      <c r="L12" s="249"/>
      <c r="M12" s="249"/>
      <c r="N12" s="249"/>
      <c r="O12" s="249"/>
    </row>
    <row r="13" spans="1:15" ht="15" customHeight="1">
      <c r="A13" s="282" t="s">
        <v>135</v>
      </c>
      <c r="B13" s="282"/>
      <c r="C13" s="290" t="str">
        <f>IF(入力!C14="","",入力!C14&amp;"　"&amp;入力!E14)</f>
        <v>会田　智美</v>
      </c>
      <c r="D13" s="291"/>
      <c r="E13" s="291"/>
      <c r="F13" s="291"/>
      <c r="G13" s="254"/>
      <c r="H13" s="254"/>
      <c r="I13" s="254"/>
      <c r="J13" s="254"/>
      <c r="K13" s="254"/>
      <c r="L13" s="254"/>
      <c r="M13" s="254"/>
      <c r="N13" s="254"/>
      <c r="O13" s="254"/>
    </row>
    <row r="14" spans="1:15" ht="15" customHeight="1">
      <c r="A14" s="282"/>
      <c r="B14" s="282"/>
      <c r="C14" s="292"/>
      <c r="D14" s="293"/>
      <c r="E14" s="293"/>
      <c r="F14" s="293"/>
      <c r="G14" s="254"/>
      <c r="H14" s="254"/>
      <c r="I14" s="254"/>
      <c r="J14" s="254"/>
      <c r="K14" s="254"/>
      <c r="L14" s="254"/>
      <c r="M14" s="254"/>
      <c r="N14" s="254"/>
      <c r="O14" s="254"/>
    </row>
    <row r="15" spans="1:15" ht="15" customHeight="1">
      <c r="A15" s="282" t="s">
        <v>136</v>
      </c>
      <c r="B15" s="282"/>
      <c r="C15" s="290" t="str">
        <f>IF(入力!C16="","",入力!C16&amp;"　"&amp;入力!E16)</f>
        <v>会田　智美</v>
      </c>
      <c r="D15" s="291"/>
      <c r="E15" s="291"/>
      <c r="F15" s="283" t="s">
        <v>137</v>
      </c>
      <c r="G15" s="254"/>
      <c r="H15" s="254"/>
      <c r="I15" s="254"/>
      <c r="J15" s="254"/>
      <c r="K15" s="254"/>
      <c r="L15" s="254"/>
      <c r="M15" s="254"/>
      <c r="N15" s="254"/>
      <c r="O15" s="254"/>
    </row>
    <row r="16" spans="1:15" ht="15" customHeight="1">
      <c r="A16" s="282"/>
      <c r="B16" s="282"/>
      <c r="C16" s="292"/>
      <c r="D16" s="293"/>
      <c r="E16" s="293"/>
      <c r="F16" s="284"/>
      <c r="G16" s="254"/>
      <c r="H16" s="254"/>
      <c r="I16" s="254"/>
      <c r="J16" s="254"/>
      <c r="K16" s="254"/>
      <c r="L16" s="254"/>
      <c r="M16" s="254"/>
      <c r="N16" s="254"/>
      <c r="O16" s="254"/>
    </row>
    <row r="17" spans="1:15" ht="14.45" customHeight="1">
      <c r="A17" s="282" t="s">
        <v>138</v>
      </c>
      <c r="B17" s="282"/>
      <c r="C17" s="285" t="str">
        <f>IF(入力!C17="","",入力!C17&amp;"　"&amp;入力!E17)</f>
        <v>八千代市八千代台北9-12-6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14.45" customHeight="1">
      <c r="A18" s="282"/>
      <c r="B18" s="282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82" t="s">
        <v>139</v>
      </c>
      <c r="B19" s="282"/>
      <c r="C19" s="285" t="str">
        <f>IF(入力!C19="","",入力!C19&amp;"　"&amp;入力!E19)</f>
        <v>090-5527-3208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82"/>
      <c r="B20" s="282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82" t="s">
        <v>69</v>
      </c>
      <c r="B21" s="282"/>
      <c r="C21" s="285" t="str">
        <f>IF(入力!C21="","",入力!C21&amp;"－"&amp;入力!E21&amp;"－"&amp;入力!G21)</f>
        <v/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82"/>
      <c r="B22" s="282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82"/>
      <c r="B23" s="282" t="s">
        <v>71</v>
      </c>
      <c r="C23" s="282" t="s">
        <v>140</v>
      </c>
      <c r="D23" s="282"/>
      <c r="E23" s="282"/>
      <c r="F23" s="282"/>
      <c r="G23" s="282" t="s">
        <v>74</v>
      </c>
      <c r="H23" s="282"/>
      <c r="I23" s="282" t="s">
        <v>75</v>
      </c>
      <c r="J23" s="282"/>
      <c r="K23" s="282"/>
      <c r="L23" s="282"/>
      <c r="M23" s="282" t="s">
        <v>76</v>
      </c>
      <c r="N23" s="282"/>
      <c r="O23" s="282"/>
    </row>
    <row r="24" spans="1:15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</row>
    <row r="25" spans="1:15" ht="15" customHeight="1">
      <c r="A25" s="282">
        <v>1</v>
      </c>
      <c r="B25" s="282">
        <f>IF(入力!B25="","",入力!B25)</f>
        <v>1</v>
      </c>
      <c r="C25" s="290" t="str">
        <f>IF(入力!C26="","",入力!C26&amp;"　"&amp;入力!E26)</f>
        <v>高橋　香奈</v>
      </c>
      <c r="D25" s="291"/>
      <c r="E25" s="291"/>
      <c r="F25" s="291"/>
      <c r="G25" s="282">
        <f>IF(入力!G25="","",入力!G25)</f>
        <v>6</v>
      </c>
      <c r="H25" s="282" t="str">
        <f>IF(入力!H25="","",入力!H25)</f>
        <v/>
      </c>
      <c r="I25" s="282" t="str">
        <f>IF(入力!I25="","",入力!I25)</f>
        <v>八千代市立勝田台南小学校</v>
      </c>
      <c r="J25" s="282" t="str">
        <f>IF(入力!J25="","",入力!J25)</f>
        <v/>
      </c>
      <c r="K25" s="282" t="str">
        <f>IF(入力!K25="","",入力!K25)</f>
        <v/>
      </c>
      <c r="L25" s="282" t="str">
        <f>IF(入力!L25="","",入力!L25)</f>
        <v/>
      </c>
      <c r="M25" s="282">
        <f>IF(入力!M25="","",入力!M25)</f>
        <v>514592238</v>
      </c>
      <c r="N25" s="282" t="str">
        <f>IF(入力!N25="","",入力!N25)</f>
        <v/>
      </c>
      <c r="O25" s="282" t="str">
        <f>IF(入力!O25="","",入力!O25)</f>
        <v/>
      </c>
    </row>
    <row r="26" spans="1:15" ht="15" customHeight="1">
      <c r="A26" s="282"/>
      <c r="B26" s="282"/>
      <c r="C26" s="292"/>
      <c r="D26" s="293"/>
      <c r="E26" s="293"/>
      <c r="F26" s="293"/>
      <c r="G26" s="282"/>
      <c r="H26" s="282"/>
      <c r="I26" s="282"/>
      <c r="J26" s="282"/>
      <c r="K26" s="282"/>
      <c r="L26" s="282"/>
      <c r="M26" s="282"/>
      <c r="N26" s="282"/>
      <c r="O26" s="282"/>
    </row>
    <row r="27" spans="1:15" ht="15" customHeight="1">
      <c r="A27" s="282">
        <v>2</v>
      </c>
      <c r="B27" s="282">
        <f>IF(入力!B27="","",入力!B27)</f>
        <v>2</v>
      </c>
      <c r="C27" s="290" t="str">
        <f>IF(入力!C28="","",入力!C28&amp;"　"&amp;入力!E28)</f>
        <v>石田　茉央奈</v>
      </c>
      <c r="D27" s="291"/>
      <c r="E27" s="291"/>
      <c r="F27" s="291"/>
      <c r="G27" s="282">
        <f>IF(入力!G27="","",入力!G27)</f>
        <v>6</v>
      </c>
      <c r="H27" s="282" t="str">
        <f>IF(入力!H27="","",入力!H27)</f>
        <v/>
      </c>
      <c r="I27" s="282" t="str">
        <f>IF(入力!I27="","",入力!I27)</f>
        <v>八千代市立大和田小学校</v>
      </c>
      <c r="J27" s="282" t="str">
        <f>IF(入力!J27="","",入力!J27)</f>
        <v/>
      </c>
      <c r="K27" s="282" t="str">
        <f>IF(入力!K27="","",入力!K27)</f>
        <v/>
      </c>
      <c r="L27" s="282" t="str">
        <f>IF(入力!L27="","",入力!L27)</f>
        <v/>
      </c>
      <c r="M27" s="282">
        <f>IF(入力!M27="","",入力!M27)</f>
        <v>516040446</v>
      </c>
      <c r="N27" s="282" t="str">
        <f>IF(入力!N27="","",入力!N27)</f>
        <v/>
      </c>
      <c r="O27" s="282" t="str">
        <f>IF(入力!O27="","",入力!O27)</f>
        <v/>
      </c>
    </row>
    <row r="28" spans="1:15" ht="15" customHeight="1">
      <c r="A28" s="282"/>
      <c r="B28" s="282"/>
      <c r="C28" s="292"/>
      <c r="D28" s="293"/>
      <c r="E28" s="293"/>
      <c r="F28" s="293"/>
      <c r="G28" s="282"/>
      <c r="H28" s="282"/>
      <c r="I28" s="282"/>
      <c r="J28" s="282"/>
      <c r="K28" s="282"/>
      <c r="L28" s="282"/>
      <c r="M28" s="282"/>
      <c r="N28" s="282"/>
      <c r="O28" s="282"/>
    </row>
    <row r="29" spans="1:15" ht="15" customHeight="1">
      <c r="A29" s="282">
        <v>3</v>
      </c>
      <c r="B29" s="282">
        <f>IF(入力!B29="","",入力!B29)</f>
        <v>3</v>
      </c>
      <c r="C29" s="290" t="str">
        <f>IF(入力!C30="","",入力!C30&amp;"　"&amp;入力!E30)</f>
        <v>古川　あき</v>
      </c>
      <c r="D29" s="291"/>
      <c r="E29" s="291"/>
      <c r="F29" s="291"/>
      <c r="G29" s="282">
        <f>IF(入力!G29="","",入力!G29)</f>
        <v>6</v>
      </c>
      <c r="H29" s="282" t="str">
        <f>IF(入力!H29="","",入力!H29)</f>
        <v/>
      </c>
      <c r="I29" s="282" t="str">
        <f>IF(入力!I29="","",入力!I29)</f>
        <v>八千代市立大和田小学校</v>
      </c>
      <c r="J29" s="282" t="str">
        <f>IF(入力!J29="","",入力!J29)</f>
        <v/>
      </c>
      <c r="K29" s="282" t="str">
        <f>IF(入力!K29="","",入力!K29)</f>
        <v/>
      </c>
      <c r="L29" s="282" t="str">
        <f>IF(入力!L29="","",入力!L29)</f>
        <v/>
      </c>
      <c r="M29" s="282">
        <f>IF(入力!M29="","",入力!M29)</f>
        <v>515553508</v>
      </c>
      <c r="N29" s="282" t="str">
        <f>IF(入力!N29="","",入力!N29)</f>
        <v/>
      </c>
      <c r="O29" s="282" t="str">
        <f>IF(入力!O29="","",入力!O29)</f>
        <v/>
      </c>
    </row>
    <row r="30" spans="1:15" ht="15" customHeight="1">
      <c r="A30" s="282"/>
      <c r="B30" s="282"/>
      <c r="C30" s="292"/>
      <c r="D30" s="293"/>
      <c r="E30" s="293"/>
      <c r="F30" s="293"/>
      <c r="G30" s="282"/>
      <c r="H30" s="282"/>
      <c r="I30" s="282"/>
      <c r="J30" s="282"/>
      <c r="K30" s="282"/>
      <c r="L30" s="282"/>
      <c r="M30" s="282"/>
      <c r="N30" s="282"/>
      <c r="O30" s="282"/>
    </row>
    <row r="31" spans="1:15" ht="15" customHeight="1">
      <c r="A31" s="282">
        <v>4</v>
      </c>
      <c r="B31" s="282">
        <f>IF(入力!B31="","",入力!B31)</f>
        <v>4</v>
      </c>
      <c r="C31" s="290" t="str">
        <f>IF(入力!C32="","",入力!C32&amp;"　"&amp;入力!E32)</f>
        <v>林　更紗</v>
      </c>
      <c r="D31" s="291"/>
      <c r="E31" s="291"/>
      <c r="F31" s="291"/>
      <c r="G31" s="282">
        <f>IF(入力!G31="","",入力!G31)</f>
        <v>6</v>
      </c>
      <c r="H31" s="282" t="str">
        <f>IF(入力!H31="","",入力!H31)</f>
        <v/>
      </c>
      <c r="I31" s="282" t="str">
        <f>IF(入力!I31="","",入力!I31)</f>
        <v>八千代市立八千代台西小学校</v>
      </c>
      <c r="J31" s="282" t="str">
        <f>IF(入力!J31="","",入力!J31)</f>
        <v/>
      </c>
      <c r="K31" s="282" t="str">
        <f>IF(入力!K31="","",入力!K31)</f>
        <v/>
      </c>
      <c r="L31" s="282" t="str">
        <f>IF(入力!L31="","",入力!L31)</f>
        <v/>
      </c>
      <c r="M31" s="282">
        <f>IF(入力!M31="","",入力!M31)</f>
        <v>515553497</v>
      </c>
      <c r="N31" s="282" t="str">
        <f>IF(入力!N31="","",入力!N31)</f>
        <v/>
      </c>
      <c r="O31" s="282" t="str">
        <f>IF(入力!O31="","",入力!O31)</f>
        <v/>
      </c>
    </row>
    <row r="32" spans="1:15" ht="15" customHeight="1">
      <c r="A32" s="282"/>
      <c r="B32" s="282"/>
      <c r="C32" s="292"/>
      <c r="D32" s="293"/>
      <c r="E32" s="293"/>
      <c r="F32" s="293"/>
      <c r="G32" s="282"/>
      <c r="H32" s="282"/>
      <c r="I32" s="282"/>
      <c r="J32" s="282"/>
      <c r="K32" s="282"/>
      <c r="L32" s="282"/>
      <c r="M32" s="282"/>
      <c r="N32" s="282"/>
      <c r="O32" s="282"/>
    </row>
    <row r="33" spans="1:15" ht="15" customHeight="1">
      <c r="A33" s="282">
        <v>5</v>
      </c>
      <c r="B33" s="282">
        <f>IF(入力!B33="","",入力!B33)</f>
        <v>5</v>
      </c>
      <c r="C33" s="290" t="str">
        <f>IF(入力!C34="","",入力!C34&amp;"　"&amp;入力!E34)</f>
        <v>早川　凜</v>
      </c>
      <c r="D33" s="291"/>
      <c r="E33" s="291"/>
      <c r="F33" s="291"/>
      <c r="G33" s="282">
        <f>IF(入力!G33="","",入力!G33)</f>
        <v>6</v>
      </c>
      <c r="H33" s="282" t="str">
        <f>IF(入力!H33="","",入力!H33)</f>
        <v/>
      </c>
      <c r="I33" s="282" t="str">
        <f>IF(入力!I33="","",入力!I33)</f>
        <v>八千代市立南高津小学校</v>
      </c>
      <c r="J33" s="282" t="str">
        <f>IF(入力!J33="","",入力!J33)</f>
        <v/>
      </c>
      <c r="K33" s="282" t="str">
        <f>IF(入力!K33="","",入力!K33)</f>
        <v/>
      </c>
      <c r="L33" s="282" t="str">
        <f>IF(入力!L33="","",入力!L33)</f>
        <v/>
      </c>
      <c r="M33" s="282">
        <f>IF(入力!M33="","",入力!M33)</f>
        <v>516959658</v>
      </c>
      <c r="N33" s="282" t="str">
        <f>IF(入力!N33="","",入力!N33)</f>
        <v/>
      </c>
      <c r="O33" s="282" t="str">
        <f>IF(入力!O33="","",入力!O33)</f>
        <v/>
      </c>
    </row>
    <row r="34" spans="1:15" ht="15" customHeight="1">
      <c r="A34" s="282"/>
      <c r="B34" s="282"/>
      <c r="C34" s="292"/>
      <c r="D34" s="293"/>
      <c r="E34" s="293"/>
      <c r="F34" s="293"/>
      <c r="G34" s="282"/>
      <c r="H34" s="282"/>
      <c r="I34" s="282"/>
      <c r="J34" s="282"/>
      <c r="K34" s="282"/>
      <c r="L34" s="282"/>
      <c r="M34" s="282"/>
      <c r="N34" s="282"/>
      <c r="O34" s="282"/>
    </row>
    <row r="35" spans="1:15" ht="15" customHeight="1">
      <c r="A35" s="282">
        <v>6</v>
      </c>
      <c r="B35" s="282">
        <f>IF(入力!B35="","",入力!B35)</f>
        <v>6</v>
      </c>
      <c r="C35" s="290" t="str">
        <f>IF(入力!C36="","",入力!C36&amp;"　"&amp;入力!E36)</f>
        <v>小松　もも花</v>
      </c>
      <c r="D35" s="291"/>
      <c r="E35" s="291"/>
      <c r="F35" s="291"/>
      <c r="G35" s="282">
        <f>IF(入力!G35="","",入力!G35)</f>
        <v>6</v>
      </c>
      <c r="H35" s="282" t="str">
        <f>IF(入力!H35="","",入力!H35)</f>
        <v/>
      </c>
      <c r="I35" s="282" t="str">
        <f>IF(入力!I35="","",入力!I35)</f>
        <v>八千代市立八千代台西小学校</v>
      </c>
      <c r="J35" s="282" t="str">
        <f>IF(入力!J35="","",入力!J35)</f>
        <v/>
      </c>
      <c r="K35" s="282" t="str">
        <f>IF(入力!K35="","",入力!K35)</f>
        <v/>
      </c>
      <c r="L35" s="282" t="str">
        <f>IF(入力!L35="","",入力!L35)</f>
        <v/>
      </c>
      <c r="M35" s="282">
        <f>IF(入力!M35="","",入力!M35)</f>
        <v>515553480</v>
      </c>
      <c r="N35" s="282" t="str">
        <f>IF(入力!N35="","",入力!N35)</f>
        <v/>
      </c>
      <c r="O35" s="282" t="str">
        <f>IF(入力!O35="","",入力!O35)</f>
        <v/>
      </c>
    </row>
    <row r="36" spans="1:15" ht="15" customHeight="1">
      <c r="A36" s="282"/>
      <c r="B36" s="282"/>
      <c r="C36" s="292"/>
      <c r="D36" s="293"/>
      <c r="E36" s="293"/>
      <c r="F36" s="293"/>
      <c r="G36" s="282"/>
      <c r="H36" s="282"/>
      <c r="I36" s="282"/>
      <c r="J36" s="282"/>
      <c r="K36" s="282"/>
      <c r="L36" s="282"/>
      <c r="M36" s="282"/>
      <c r="N36" s="282"/>
      <c r="O36" s="282"/>
    </row>
    <row r="37" spans="1:15" ht="15" customHeight="1">
      <c r="A37" s="282">
        <v>7</v>
      </c>
      <c r="B37" s="282">
        <f>IF(入力!B37="","",入力!B37)</f>
        <v>7</v>
      </c>
      <c r="C37" s="290" t="str">
        <f>IF(入力!C38="","",入力!C38&amp;"　"&amp;入力!E38)</f>
        <v>中野　香優</v>
      </c>
      <c r="D37" s="291"/>
      <c r="E37" s="291"/>
      <c r="F37" s="291"/>
      <c r="G37" s="282">
        <f>IF(入力!G37="","",入力!G37)</f>
        <v>6</v>
      </c>
      <c r="H37" s="282" t="str">
        <f>IF(入力!H37="","",入力!H37)</f>
        <v/>
      </c>
      <c r="I37" s="282" t="str">
        <f>IF(入力!I37="","",入力!I37)</f>
        <v>八千代市立高津小学校</v>
      </c>
      <c r="J37" s="282" t="str">
        <f>IF(入力!J37="","",入力!J37)</f>
        <v/>
      </c>
      <c r="K37" s="282" t="str">
        <f>IF(入力!K37="","",入力!K37)</f>
        <v/>
      </c>
      <c r="L37" s="282" t="str">
        <f>IF(入力!L37="","",入力!L37)</f>
        <v/>
      </c>
      <c r="M37" s="282">
        <f>IF(入力!M37="","",入力!M37)</f>
        <v>516658168</v>
      </c>
      <c r="N37" s="282" t="str">
        <f>IF(入力!N37="","",入力!N37)</f>
        <v/>
      </c>
      <c r="O37" s="282" t="str">
        <f>IF(入力!O37="","",入力!O37)</f>
        <v/>
      </c>
    </row>
    <row r="38" spans="1:15" ht="15" customHeight="1">
      <c r="A38" s="282"/>
      <c r="B38" s="282"/>
      <c r="C38" s="292"/>
      <c r="D38" s="293"/>
      <c r="E38" s="293"/>
      <c r="F38" s="293"/>
      <c r="G38" s="282"/>
      <c r="H38" s="282"/>
      <c r="I38" s="282"/>
      <c r="J38" s="282"/>
      <c r="K38" s="282"/>
      <c r="L38" s="282"/>
      <c r="M38" s="282"/>
      <c r="N38" s="282"/>
      <c r="O38" s="282"/>
    </row>
    <row r="39" spans="1:15" ht="15" customHeight="1">
      <c r="A39" s="282">
        <v>8</v>
      </c>
      <c r="B39" s="282">
        <f>IF(入力!B39="","",入力!B39)</f>
        <v>8</v>
      </c>
      <c r="C39" s="290" t="str">
        <f>IF(入力!C40="","",入力!C40&amp;"　"&amp;入力!E40)</f>
        <v>黒木　美優莉</v>
      </c>
      <c r="D39" s="291"/>
      <c r="E39" s="291"/>
      <c r="F39" s="291"/>
      <c r="G39" s="282">
        <f>IF(入力!G39="","",入力!G39)</f>
        <v>6</v>
      </c>
      <c r="H39" s="282" t="str">
        <f>IF(入力!H39="","",入力!H39)</f>
        <v/>
      </c>
      <c r="I39" s="282" t="str">
        <f>IF(入力!I39="","",入力!I39)</f>
        <v>八千代市立八千代台西小学校</v>
      </c>
      <c r="J39" s="282" t="str">
        <f>IF(入力!J39="","",入力!J39)</f>
        <v/>
      </c>
      <c r="K39" s="282" t="str">
        <f>IF(入力!K39="","",入力!K39)</f>
        <v/>
      </c>
      <c r="L39" s="282" t="str">
        <f>IF(入力!L39="","",入力!L39)</f>
        <v/>
      </c>
      <c r="M39" s="282">
        <f>IF(入力!M39="","",入力!M39)</f>
        <v>515553473</v>
      </c>
      <c r="N39" s="282" t="str">
        <f>IF(入力!N39="","",入力!N39)</f>
        <v/>
      </c>
      <c r="O39" s="282" t="str">
        <f>IF(入力!O39="","",入力!O39)</f>
        <v/>
      </c>
    </row>
    <row r="40" spans="1:15" ht="15" customHeight="1">
      <c r="A40" s="282"/>
      <c r="B40" s="282"/>
      <c r="C40" s="292"/>
      <c r="D40" s="293"/>
      <c r="E40" s="293"/>
      <c r="F40" s="293"/>
      <c r="G40" s="282"/>
      <c r="H40" s="282"/>
      <c r="I40" s="282"/>
      <c r="J40" s="282"/>
      <c r="K40" s="282"/>
      <c r="L40" s="282"/>
      <c r="M40" s="282"/>
      <c r="N40" s="282"/>
      <c r="O40" s="282"/>
    </row>
    <row r="41" spans="1:15" ht="15" customHeight="1">
      <c r="A41" s="282">
        <v>9</v>
      </c>
      <c r="B41" s="282">
        <f>IF(入力!B41="","",入力!B41)</f>
        <v>9</v>
      </c>
      <c r="C41" s="290" t="str">
        <f>IF(入力!C42="","",入力!C42&amp;"　"&amp;入力!E42)</f>
        <v>石田　唯衣奈</v>
      </c>
      <c r="D41" s="291"/>
      <c r="E41" s="291"/>
      <c r="F41" s="291"/>
      <c r="G41" s="282">
        <f>IF(入力!G41="","",入力!G41)</f>
        <v>6</v>
      </c>
      <c r="H41" s="282" t="str">
        <f>IF(入力!H41="","",入力!H41)</f>
        <v/>
      </c>
      <c r="I41" s="282" t="str">
        <f>IF(入力!I41="","",入力!I41)</f>
        <v>八千代市立大和田小学校</v>
      </c>
      <c r="J41" s="282" t="str">
        <f>IF(入力!J41="","",入力!J41)</f>
        <v/>
      </c>
      <c r="K41" s="282" t="str">
        <f>IF(入力!K41="","",入力!K41)</f>
        <v/>
      </c>
      <c r="L41" s="282" t="str">
        <f>IF(入力!L41="","",入力!L41)</f>
        <v/>
      </c>
      <c r="M41" s="282">
        <f>IF(入力!M41="","",入力!M41)</f>
        <v>516041492</v>
      </c>
      <c r="N41" s="282" t="str">
        <f>IF(入力!N41="","",入力!N41)</f>
        <v/>
      </c>
      <c r="O41" s="282" t="str">
        <f>IF(入力!O41="","",入力!O41)</f>
        <v/>
      </c>
    </row>
    <row r="42" spans="1:15" ht="15" customHeight="1">
      <c r="A42" s="282"/>
      <c r="B42" s="282"/>
      <c r="C42" s="292"/>
      <c r="D42" s="293"/>
      <c r="E42" s="293"/>
      <c r="F42" s="293"/>
      <c r="G42" s="282"/>
      <c r="H42" s="282"/>
      <c r="I42" s="282"/>
      <c r="J42" s="282"/>
      <c r="K42" s="282"/>
      <c r="L42" s="282"/>
      <c r="M42" s="282"/>
      <c r="N42" s="282"/>
      <c r="O42" s="282"/>
    </row>
    <row r="43" spans="1:15" ht="15" customHeight="1">
      <c r="A43" s="282">
        <v>10</v>
      </c>
      <c r="B43" s="282">
        <f>IF(入力!B43="","",入力!B43)</f>
        <v>10</v>
      </c>
      <c r="C43" s="290" t="str">
        <f>IF(入力!C44="","",入力!C44&amp;"　"&amp;入力!E44)</f>
        <v>小野　美月</v>
      </c>
      <c r="D43" s="291"/>
      <c r="E43" s="291"/>
      <c r="F43" s="291"/>
      <c r="G43" s="282">
        <f>IF(入力!G43="","",入力!G43)</f>
        <v>6</v>
      </c>
      <c r="H43" s="282" t="str">
        <f>IF(入力!H43="","",入力!H43)</f>
        <v/>
      </c>
      <c r="I43" s="282" t="str">
        <f>IF(入力!I43="","",入力!I43)</f>
        <v>八千代市立八千代台西小学校</v>
      </c>
      <c r="J43" s="282" t="str">
        <f>IF(入力!J43="","",入力!J43)</f>
        <v/>
      </c>
      <c r="K43" s="282" t="str">
        <f>IF(入力!K43="","",入力!K43)</f>
        <v/>
      </c>
      <c r="L43" s="282" t="str">
        <f>IF(入力!L43="","",入力!L43)</f>
        <v/>
      </c>
      <c r="M43" s="282">
        <f>IF(入力!M43="","",入力!M43)</f>
        <v>518722630</v>
      </c>
      <c r="N43" s="282" t="str">
        <f>IF(入力!N43="","",入力!N43)</f>
        <v/>
      </c>
      <c r="O43" s="282" t="str">
        <f>IF(入力!O43="","",入力!O43)</f>
        <v/>
      </c>
    </row>
    <row r="44" spans="1:15" ht="15" customHeight="1">
      <c r="A44" s="282"/>
      <c r="B44" s="282"/>
      <c r="C44" s="292"/>
      <c r="D44" s="293"/>
      <c r="E44" s="293"/>
      <c r="F44" s="293"/>
      <c r="G44" s="282"/>
      <c r="H44" s="282"/>
      <c r="I44" s="282"/>
      <c r="J44" s="282"/>
      <c r="K44" s="282"/>
      <c r="L44" s="282"/>
      <c r="M44" s="282"/>
      <c r="N44" s="282"/>
      <c r="O44" s="282"/>
    </row>
    <row r="45" spans="1:15" ht="15" customHeight="1">
      <c r="A45" s="282">
        <v>11</v>
      </c>
      <c r="B45" s="282" t="str">
        <f>IF(入力!B45="","",入力!B45)</f>
        <v/>
      </c>
      <c r="C45" s="290" t="str">
        <f>IF(入力!C46="","",入力!C46&amp;"　"&amp;入力!E46)</f>
        <v/>
      </c>
      <c r="D45" s="291"/>
      <c r="E45" s="291"/>
      <c r="F45" s="291"/>
      <c r="G45" s="282" t="str">
        <f>IF(入力!G45="","",入力!G45)</f>
        <v/>
      </c>
      <c r="H45" s="282" t="str">
        <f>IF(入力!H45="","",入力!H45)</f>
        <v/>
      </c>
      <c r="I45" s="282" t="str">
        <f>IF(入力!I45="","",入力!I45)</f>
        <v/>
      </c>
      <c r="J45" s="282" t="str">
        <f>IF(入力!J45="","",入力!J45)</f>
        <v/>
      </c>
      <c r="K45" s="282" t="str">
        <f>IF(入力!K45="","",入力!K45)</f>
        <v/>
      </c>
      <c r="L45" s="282" t="str">
        <f>IF(入力!L45="","",入力!L45)</f>
        <v/>
      </c>
      <c r="M45" s="282" t="str">
        <f>IF(入力!M45="","",入力!M45)</f>
        <v/>
      </c>
      <c r="N45" s="282" t="str">
        <f>IF(入力!N45="","",入力!N45)</f>
        <v/>
      </c>
      <c r="O45" s="282" t="str">
        <f>IF(入力!O45="","",入力!O45)</f>
        <v/>
      </c>
    </row>
    <row r="46" spans="1:15" ht="15" customHeight="1">
      <c r="A46" s="282"/>
      <c r="B46" s="282"/>
      <c r="C46" s="292"/>
      <c r="D46" s="293"/>
      <c r="E46" s="293"/>
      <c r="F46" s="293"/>
      <c r="G46" s="282"/>
      <c r="H46" s="282"/>
      <c r="I46" s="282"/>
      <c r="J46" s="282"/>
      <c r="K46" s="282"/>
      <c r="L46" s="282"/>
      <c r="M46" s="282"/>
      <c r="N46" s="282"/>
      <c r="O46" s="282"/>
    </row>
    <row r="47" spans="1:15" ht="15" customHeight="1">
      <c r="A47" s="282">
        <v>12</v>
      </c>
      <c r="B47" s="282" t="str">
        <f>IF(入力!B47="","",入力!B47)</f>
        <v/>
      </c>
      <c r="C47" s="290" t="str">
        <f>IF(入力!C48="","",入力!C48&amp;"　"&amp;入力!E48)</f>
        <v/>
      </c>
      <c r="D47" s="291"/>
      <c r="E47" s="291"/>
      <c r="F47" s="291"/>
      <c r="G47" s="282" t="str">
        <f>IF(入力!G47="","",入力!G47)</f>
        <v/>
      </c>
      <c r="H47" s="282" t="str">
        <f>IF(入力!H47="","",入力!H47)</f>
        <v/>
      </c>
      <c r="I47" s="282" t="str">
        <f>IF(入力!I47="","",入力!I47)</f>
        <v/>
      </c>
      <c r="J47" s="282" t="str">
        <f>IF(入力!J47="","",入力!J47)</f>
        <v/>
      </c>
      <c r="K47" s="282" t="str">
        <f>IF(入力!K47="","",入力!K47)</f>
        <v/>
      </c>
      <c r="L47" s="282" t="str">
        <f>IF(入力!L47="","",入力!L47)</f>
        <v/>
      </c>
      <c r="M47" s="282" t="str">
        <f>IF(入力!M47="","",入力!M47)</f>
        <v/>
      </c>
      <c r="N47" s="282" t="str">
        <f>IF(入力!N47="","",入力!N47)</f>
        <v/>
      </c>
      <c r="O47" s="282" t="str">
        <f>IF(入力!O47="","",入力!O47)</f>
        <v/>
      </c>
    </row>
    <row r="48" spans="1:15" ht="15" customHeight="1">
      <c r="A48" s="282"/>
      <c r="B48" s="282"/>
      <c r="C48" s="292"/>
      <c r="D48" s="293"/>
      <c r="E48" s="293"/>
      <c r="F48" s="293"/>
      <c r="G48" s="282"/>
      <c r="H48" s="282"/>
      <c r="I48" s="282"/>
      <c r="J48" s="282"/>
      <c r="K48" s="282"/>
      <c r="L48" s="282"/>
      <c r="M48" s="282"/>
      <c r="N48" s="282"/>
      <c r="O48" s="282"/>
    </row>
    <row r="49" spans="1:15" ht="15" customHeight="1">
      <c r="A49" s="282">
        <v>13</v>
      </c>
      <c r="B49" s="282" t="str">
        <f>IF(入力!B49="","",入力!B49)</f>
        <v/>
      </c>
      <c r="C49" s="290" t="str">
        <f>IF(入力!C50="","",入力!C50&amp;"　"&amp;入力!E50)</f>
        <v/>
      </c>
      <c r="D49" s="291"/>
      <c r="E49" s="291"/>
      <c r="F49" s="291"/>
      <c r="G49" s="282" t="str">
        <f>IF(入力!G49="","",入力!G49)</f>
        <v/>
      </c>
      <c r="H49" s="282" t="str">
        <f>IF(入力!H49="","",入力!H49)</f>
        <v/>
      </c>
      <c r="I49" s="282" t="str">
        <f>IF(入力!I49="","",入力!I49)</f>
        <v/>
      </c>
      <c r="J49" s="282" t="str">
        <f>IF(入力!J49="","",入力!J49)</f>
        <v/>
      </c>
      <c r="K49" s="282" t="str">
        <f>IF(入力!K49="","",入力!K49)</f>
        <v/>
      </c>
      <c r="L49" s="282" t="str">
        <f>IF(入力!L49="","",入力!L49)</f>
        <v/>
      </c>
      <c r="M49" s="282" t="str">
        <f>IF(入力!M49="","",入力!M49)</f>
        <v/>
      </c>
      <c r="N49" s="282" t="str">
        <f>IF(入力!N49="","",入力!N49)</f>
        <v/>
      </c>
      <c r="O49" s="282" t="str">
        <f>IF(入力!O49="","",入力!O49)</f>
        <v/>
      </c>
    </row>
    <row r="50" spans="1:15" ht="15" customHeight="1">
      <c r="A50" s="282"/>
      <c r="B50" s="282"/>
      <c r="C50" s="292"/>
      <c r="D50" s="293"/>
      <c r="E50" s="293"/>
      <c r="F50" s="293"/>
      <c r="G50" s="282"/>
      <c r="H50" s="282"/>
      <c r="I50" s="282"/>
      <c r="J50" s="282"/>
      <c r="K50" s="282"/>
      <c r="L50" s="282"/>
      <c r="M50" s="282"/>
      <c r="N50" s="282"/>
      <c r="O50" s="282"/>
    </row>
    <row r="51" spans="1:15" ht="15" customHeight="1">
      <c r="A51" s="282">
        <v>14</v>
      </c>
      <c r="B51" s="282" t="str">
        <f>IF(入力!B51="","",入力!B51)</f>
        <v/>
      </c>
      <c r="C51" s="290" t="str">
        <f>IF(入力!C52="","",入力!C52&amp;"　"&amp;入力!E52)</f>
        <v/>
      </c>
      <c r="D51" s="291"/>
      <c r="E51" s="291"/>
      <c r="F51" s="291"/>
      <c r="G51" s="282" t="str">
        <f>IF(入力!G51="","",入力!G51)</f>
        <v/>
      </c>
      <c r="H51" s="282" t="str">
        <f>IF(入力!H51="","",入力!H51)</f>
        <v/>
      </c>
      <c r="I51" s="282" t="str">
        <f>IF(入力!I51="","",入力!I51)</f>
        <v/>
      </c>
      <c r="J51" s="282" t="str">
        <f>IF(入力!J51="","",入力!J51)</f>
        <v/>
      </c>
      <c r="K51" s="282" t="str">
        <f>IF(入力!K51="","",入力!K51)</f>
        <v/>
      </c>
      <c r="L51" s="282" t="str">
        <f>IF(入力!L51="","",入力!L51)</f>
        <v/>
      </c>
      <c r="M51" s="282" t="str">
        <f>IF(入力!M51="","",入力!M51)</f>
        <v/>
      </c>
      <c r="N51" s="282" t="str">
        <f>IF(入力!N51="","",入力!N51)</f>
        <v/>
      </c>
      <c r="O51" s="282" t="str">
        <f>IF(入力!O51="","",入力!O51)</f>
        <v/>
      </c>
    </row>
    <row r="52" spans="1:15" ht="15.75" customHeight="1">
      <c r="A52" s="282"/>
      <c r="B52" s="282"/>
      <c r="C52" s="292"/>
      <c r="D52" s="293"/>
      <c r="E52" s="293"/>
      <c r="F52" s="293"/>
      <c r="G52" s="282"/>
      <c r="H52" s="282"/>
      <c r="I52" s="282"/>
      <c r="J52" s="282"/>
      <c r="K52" s="282"/>
      <c r="L52" s="282"/>
      <c r="M52" s="282"/>
      <c r="N52" s="282"/>
      <c r="O52" s="282"/>
    </row>
    <row r="53" spans="1:15">
      <c r="A53" s="282"/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</row>
    <row r="54" spans="1:15">
      <c r="A54" s="282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</row>
  </sheetData>
  <sheetProtection sheet="1"/>
  <mergeCells count="129"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</mergeCells>
  <phoneticPr fontId="39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457" t="s">
        <v>184</v>
      </c>
      <c r="B1" s="457"/>
      <c r="D1" s="22" t="s">
        <v>185</v>
      </c>
      <c r="E1" s="23" t="s">
        <v>186</v>
      </c>
      <c r="F1" s="24" t="s">
        <v>187</v>
      </c>
      <c r="G1" s="22" t="s">
        <v>185</v>
      </c>
      <c r="H1" s="23" t="s">
        <v>188</v>
      </c>
      <c r="I1" s="24" t="s">
        <v>189</v>
      </c>
      <c r="J1" s="22" t="s">
        <v>185</v>
      </c>
      <c r="K1" s="23" t="s">
        <v>188</v>
      </c>
      <c r="L1" s="24" t="s">
        <v>189</v>
      </c>
      <c r="M1" s="22" t="s">
        <v>185</v>
      </c>
      <c r="N1" s="23" t="s">
        <v>188</v>
      </c>
      <c r="O1" s="24" t="s">
        <v>189</v>
      </c>
      <c r="P1" s="22" t="s">
        <v>185</v>
      </c>
      <c r="Q1" s="23" t="s">
        <v>188</v>
      </c>
      <c r="R1" s="24" t="s">
        <v>189</v>
      </c>
      <c r="S1" s="22" t="s">
        <v>185</v>
      </c>
      <c r="T1" s="23" t="s">
        <v>188</v>
      </c>
      <c r="U1" s="24" t="s">
        <v>189</v>
      </c>
      <c r="V1" s="22" t="s">
        <v>185</v>
      </c>
      <c r="W1" s="23" t="s">
        <v>188</v>
      </c>
      <c r="X1" s="24" t="s">
        <v>189</v>
      </c>
      <c r="Y1" s="22" t="s">
        <v>185</v>
      </c>
      <c r="Z1" s="23" t="s">
        <v>188</v>
      </c>
      <c r="AA1" s="24" t="s">
        <v>189</v>
      </c>
      <c r="AB1" s="22" t="s">
        <v>185</v>
      </c>
      <c r="AC1" s="23" t="s">
        <v>188</v>
      </c>
      <c r="AD1" s="24" t="s">
        <v>189</v>
      </c>
      <c r="AE1" s="22" t="s">
        <v>185</v>
      </c>
      <c r="AF1" s="23" t="s">
        <v>188</v>
      </c>
      <c r="AG1" s="24" t="s">
        <v>189</v>
      </c>
      <c r="AH1" s="22" t="s">
        <v>185</v>
      </c>
      <c r="AI1" s="23" t="s">
        <v>188</v>
      </c>
      <c r="AJ1" s="24" t="s">
        <v>189</v>
      </c>
    </row>
    <row r="2" spans="1:41">
      <c r="A2" s="457"/>
      <c r="B2" s="457"/>
      <c r="C2" s="25"/>
      <c r="D2" s="26">
        <v>1</v>
      </c>
      <c r="E2" s="27" t="s">
        <v>190</v>
      </c>
      <c r="F2" s="28">
        <v>42443</v>
      </c>
      <c r="G2" s="26">
        <v>1.01</v>
      </c>
      <c r="H2" s="27" t="s">
        <v>190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447" t="s">
        <v>191</v>
      </c>
      <c r="B4" s="448"/>
      <c r="C4" s="448"/>
      <c r="D4" s="448"/>
      <c r="E4" s="448"/>
      <c r="F4" s="448"/>
      <c r="G4" s="449"/>
      <c r="H4" s="23" t="s">
        <v>192</v>
      </c>
      <c r="I4" s="23" t="s">
        <v>80</v>
      </c>
      <c r="J4" s="450" t="s">
        <v>193</v>
      </c>
      <c r="K4" s="448"/>
      <c r="L4" s="448"/>
      <c r="M4" s="448"/>
      <c r="N4" s="448"/>
      <c r="O4" s="448"/>
      <c r="P4" s="448"/>
      <c r="Q4" s="449"/>
    </row>
    <row r="5" spans="1:41" ht="72" customHeight="1">
      <c r="A5" s="451"/>
      <c r="B5" s="452"/>
      <c r="C5" s="452"/>
      <c r="D5" s="452"/>
      <c r="E5" s="452"/>
      <c r="F5" s="452"/>
      <c r="G5" s="453"/>
      <c r="H5" s="27" t="str">
        <f>IF(入力!J3="","",入力!J3)</f>
        <v>女子</v>
      </c>
      <c r="I5" s="27">
        <f>入力!Y25</f>
        <v>9</v>
      </c>
      <c r="J5" s="454" t="str">
        <f>IF(入力!A55="","",入力!A55)</f>
        <v>頼れるエース高橋、サーブが持ち味石田（ま）、努力家石田（ゆ）、強気の古川、オールマイティ林、冷静でセッターもこなす小松、堅実なムードメーカー中野、流れの鍵を握る早川、安定の強打レシーブ黒木、いよいよ出番か小野。力を合わせて勝利をつかめ！！</v>
      </c>
      <c r="K5" s="455"/>
      <c r="L5" s="455"/>
      <c r="M5" s="455"/>
      <c r="N5" s="455"/>
      <c r="O5" s="455"/>
      <c r="P5" s="455"/>
      <c r="Q5" s="456"/>
    </row>
    <row r="6" spans="1:41">
      <c r="A6" s="22" t="s">
        <v>194</v>
      </c>
      <c r="B6" s="23" t="s">
        <v>9</v>
      </c>
      <c r="C6" s="23" t="s">
        <v>195</v>
      </c>
      <c r="D6" s="23" t="s">
        <v>196</v>
      </c>
      <c r="E6" s="23" t="s">
        <v>192</v>
      </c>
      <c r="F6" s="23" t="s">
        <v>197</v>
      </c>
      <c r="G6" s="23" t="s">
        <v>198</v>
      </c>
      <c r="H6" s="23" t="s">
        <v>146</v>
      </c>
      <c r="I6" s="23" t="s">
        <v>199</v>
      </c>
      <c r="J6" s="23" t="s">
        <v>200</v>
      </c>
      <c r="K6" s="23" t="s">
        <v>201</v>
      </c>
      <c r="L6" s="23" t="s">
        <v>202</v>
      </c>
      <c r="M6" s="23" t="s">
        <v>203</v>
      </c>
      <c r="N6" s="23" t="s">
        <v>204</v>
      </c>
      <c r="O6" s="23" t="s">
        <v>205</v>
      </c>
      <c r="P6" s="23" t="s">
        <v>206</v>
      </c>
      <c r="Q6" s="23" t="s">
        <v>207</v>
      </c>
      <c r="R6" s="23" t="s">
        <v>208</v>
      </c>
      <c r="S6" s="23" t="s">
        <v>209</v>
      </c>
      <c r="T6" s="23" t="s">
        <v>210</v>
      </c>
      <c r="U6" s="23" t="s">
        <v>211</v>
      </c>
      <c r="V6" s="23" t="s">
        <v>211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21009</v>
      </c>
      <c r="B7" s="31" t="str">
        <f>IF(入力!C3="","",入力!C3)</f>
        <v>八千代台VBC</v>
      </c>
      <c r="C7" s="31" t="str">
        <f>IF(入力!C2="","",入力!C2)</f>
        <v>ヤチヨダイバレーボールクラブ</v>
      </c>
      <c r="D7" s="31" t="str">
        <f>IF(入力!AE3="","",入力!AE3)</f>
        <v>北西支部</v>
      </c>
      <c r="E7" s="31" t="str">
        <f>IF(入力!J3="","",入力!J3)</f>
        <v>女子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京成</v>
      </c>
      <c r="S7" s="31" t="str">
        <f>IF(入力!AE5="","",入力!AE5)</f>
        <v>八千代台</v>
      </c>
      <c r="T7" s="31"/>
      <c r="U7" s="31">
        <f>IF(入力!C4="","",入力!C4)</f>
        <v>43006178</v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212</v>
      </c>
      <c r="B15" s="23" t="s">
        <v>213</v>
      </c>
      <c r="C15" s="23" t="s">
        <v>214</v>
      </c>
      <c r="D15" s="23" t="s">
        <v>215</v>
      </c>
      <c r="E15" s="23" t="s">
        <v>216</v>
      </c>
      <c r="F15" s="23" t="s">
        <v>217</v>
      </c>
      <c r="G15" s="23" t="s">
        <v>218</v>
      </c>
      <c r="H15" s="23" t="s">
        <v>219</v>
      </c>
      <c r="I15" s="23" t="s">
        <v>220</v>
      </c>
      <c r="J15" s="23" t="s">
        <v>221</v>
      </c>
      <c r="K15" s="23" t="s">
        <v>222</v>
      </c>
      <c r="L15" s="23" t="s">
        <v>33</v>
      </c>
      <c r="M15" s="23" t="s">
        <v>223</v>
      </c>
      <c r="N15" s="23" t="s">
        <v>224</v>
      </c>
      <c r="O15" s="23" t="s">
        <v>225</v>
      </c>
      <c r="P15" s="23" t="s">
        <v>226</v>
      </c>
      <c r="Q15" s="23" t="s">
        <v>227</v>
      </c>
      <c r="R15" s="23" t="s">
        <v>197</v>
      </c>
      <c r="S15" s="23" t="s">
        <v>198</v>
      </c>
      <c r="T15" s="23" t="s">
        <v>68</v>
      </c>
      <c r="U15" s="23" t="s">
        <v>228</v>
      </c>
      <c r="V15" s="23" t="s">
        <v>229</v>
      </c>
      <c r="W15" s="23" t="s">
        <v>230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54">
        <v>1</v>
      </c>
      <c r="B16" s="53" t="s">
        <v>25</v>
      </c>
      <c r="C16" s="31" t="str">
        <f>IF(入力!C8="","",入力!C8)</f>
        <v>会田</v>
      </c>
      <c r="D16" s="31" t="str">
        <f>IF(入力!E8="","",入力!E8)</f>
        <v>智美</v>
      </c>
      <c r="E16" s="31" t="str">
        <f>IF(入力!C7="","",入力!C7)</f>
        <v>アイダ</v>
      </c>
      <c r="F16" s="31" t="str">
        <f>IF(入力!E7="","",入力!E7)</f>
        <v>サトミ</v>
      </c>
      <c r="G16" s="31">
        <f>IF(入力!G7="","",入力!G7)</f>
        <v>507374491</v>
      </c>
      <c r="H16" s="31">
        <f>IF(入力!J7="","",入力!J7)</f>
        <v>18472</v>
      </c>
      <c r="I16" s="31">
        <f>IF(入力!M7="","",入力!M7)</f>
        <v>428557</v>
      </c>
      <c r="J16" s="31"/>
      <c r="K16" s="31"/>
      <c r="L16" s="31">
        <f>IF(入力!AT7="","",入力!AT7)</f>
        <v>53</v>
      </c>
      <c r="M16" s="31"/>
      <c r="N16" s="31"/>
      <c r="O16" s="31"/>
      <c r="P16" s="31"/>
      <c r="Q16" s="31"/>
      <c r="R16" s="31" t="str">
        <f>IF(入力!R7="","",入力!R7)</f>
        <v>276</v>
      </c>
      <c r="S16" s="31" t="str">
        <f>IF(入力!W7="","",入力!W7)</f>
        <v>0031</v>
      </c>
      <c r="T16" s="31" t="str">
        <f>IF(入力!P8="","",入力!P8)</f>
        <v>八千代市八千代台北9-12-6</v>
      </c>
      <c r="U16" s="31" t="str">
        <f>IF(入力!AL7="","",入力!AL7)</f>
        <v>090</v>
      </c>
      <c r="V16" s="31" t="str">
        <f>IF(入力!AK8="","",入力!AK8)</f>
        <v>5527</v>
      </c>
      <c r="W16" s="31" t="str">
        <f>IF(入力!AP8="","",入力!AP8)</f>
        <v>3208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54">
        <v>2</v>
      </c>
      <c r="B17" s="53" t="s">
        <v>231</v>
      </c>
      <c r="C17" s="31" t="str">
        <f>IF(入力!C10="","",入力!C10)</f>
        <v>中野</v>
      </c>
      <c r="D17" s="31" t="str">
        <f>IF(入力!E10="","",入力!E10)</f>
        <v>勝男</v>
      </c>
      <c r="E17" s="31" t="str">
        <f>IF(入力!C9="","",入力!C9)</f>
        <v>ナカノ</v>
      </c>
      <c r="F17" s="31" t="str">
        <f>IF(入力!E9="","",入力!E9)</f>
        <v>カツオ</v>
      </c>
      <c r="G17" s="31">
        <f>IF(入力!G9="","",入力!G9)</f>
        <v>518042158</v>
      </c>
      <c r="H17" s="31" t="str">
        <f>IF(入力!J9="","",入力!J9)</f>
        <v/>
      </c>
      <c r="I17" s="31" t="str">
        <f>IF(入力!M9="","",入力!M9)</f>
        <v/>
      </c>
      <c r="J17" s="31"/>
      <c r="K17" s="31"/>
      <c r="L17" s="31">
        <f>IF(入力!AT9="","",入力!AT9)</f>
        <v>44</v>
      </c>
      <c r="M17" s="31"/>
      <c r="N17" s="31"/>
      <c r="O17" s="31"/>
      <c r="P17" s="31"/>
      <c r="Q17" s="31"/>
      <c r="R17" s="31" t="str">
        <f>IF(入力!R9="","",入力!R9)</f>
        <v>276</v>
      </c>
      <c r="S17" s="31" t="str">
        <f>IF(入力!W9="","",入力!W9)</f>
        <v>0046</v>
      </c>
      <c r="T17" s="31" t="str">
        <f>IF(入力!P10="","",入力!P10)</f>
        <v>八千代市大和田新田127-106</v>
      </c>
      <c r="U17" s="31" t="str">
        <f>IF(入力!AL9="","",入力!AL9)</f>
        <v>047</v>
      </c>
      <c r="V17" s="31" t="str">
        <f>IF(入力!AK10="","",入力!AK10)</f>
        <v>751</v>
      </c>
      <c r="W17" s="31" t="str">
        <f>IF(入力!AP10="","",入力!AP10)</f>
        <v>2684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54">
        <v>3</v>
      </c>
      <c r="B18" s="53" t="s">
        <v>232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54">
        <v>4</v>
      </c>
      <c r="B19" s="53" t="s">
        <v>233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54">
        <v>5</v>
      </c>
      <c r="B20" s="53" t="s">
        <v>58</v>
      </c>
      <c r="C20" s="31" t="str">
        <f>IF(入力!C12="","",入力!C12)</f>
        <v>野村</v>
      </c>
      <c r="D20" s="31" t="str">
        <f>IF(入力!E12="","",入力!E12)</f>
        <v>和宏</v>
      </c>
      <c r="E20" s="31" t="str">
        <f>IF(入力!C11="","",入力!C11)</f>
        <v>ノムラ</v>
      </c>
      <c r="F20" s="31" t="str">
        <f>IF(入力!E11="","",入力!E11)</f>
        <v>カズヒロ</v>
      </c>
      <c r="G20" s="31">
        <f>IF(入力!G11="","",入力!G11)</f>
        <v>518042165</v>
      </c>
      <c r="H20" s="31">
        <f>IF(入力!J11="","",入力!J11)</f>
        <v>304172</v>
      </c>
      <c r="I20" s="31" t="str">
        <f>IF(入力!M11="","",入力!M11)</f>
        <v/>
      </c>
      <c r="J20" s="31"/>
      <c r="K20" s="31"/>
      <c r="L20" s="31">
        <f>IF(入力!AT11="","",入力!AT11)</f>
        <v>40</v>
      </c>
      <c r="M20" s="31"/>
      <c r="N20" s="31"/>
      <c r="O20" s="31"/>
      <c r="P20" s="31"/>
      <c r="Q20" s="31"/>
      <c r="R20" s="31" t="str">
        <f>IF(入力!R11="","",入力!R11)</f>
        <v>276</v>
      </c>
      <c r="S20" s="31" t="str">
        <f>IF(入力!W11="","",入力!W11)</f>
        <v>0031</v>
      </c>
      <c r="T20" s="31" t="str">
        <f>IF(入力!P12="","",入力!P12)</f>
        <v>八千代市八千代台北13-14-3</v>
      </c>
      <c r="U20" s="31" t="str">
        <f>IF(入力!AL11="","",入力!AL11)</f>
        <v>047</v>
      </c>
      <c r="V20" s="31" t="str">
        <f>IF(入力!AK12="","",入力!AK12)</f>
        <v>487</v>
      </c>
      <c r="W20" s="31" t="str">
        <f>IF(入力!AP12="","",入力!AP12)</f>
        <v>2024</v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54">
        <v>6</v>
      </c>
      <c r="B21" s="53" t="s">
        <v>234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54">
        <v>7</v>
      </c>
      <c r="B22" s="53" t="s">
        <v>235</v>
      </c>
      <c r="C22" s="31" t="str">
        <f>IF(入力!C16="","",入力!C16)</f>
        <v>会田</v>
      </c>
      <c r="D22" s="31" t="str">
        <f>IF(入力!E16="","",入力!E16)</f>
        <v>智美</v>
      </c>
      <c r="E22" s="31" t="str">
        <f>IF(入力!C15="","",入力!C15)</f>
        <v>アイダ</v>
      </c>
      <c r="F22" s="31" t="str">
        <f>IF(入力!E15="","",入力!E15)</f>
        <v>サトミ</v>
      </c>
      <c r="G22" s="31"/>
      <c r="H22" s="31"/>
      <c r="I22" s="31"/>
      <c r="J22" s="31"/>
      <c r="K22" s="31"/>
      <c r="L22" s="31">
        <f>IF(入力!AT15="","",入力!AT15)</f>
        <v>53</v>
      </c>
      <c r="M22" s="31"/>
      <c r="N22" s="31" t="str">
        <f>IF(入力!C21="","",入力!C21)</f>
        <v/>
      </c>
      <c r="O22" s="31" t="str">
        <f>IF(入力!E21="","",入力!E21)</f>
        <v/>
      </c>
      <c r="P22" s="31" t="str">
        <f>IF(入力!G21="","",入力!G21)</f>
        <v/>
      </c>
      <c r="Q22" s="31"/>
      <c r="R22" s="31" t="str">
        <f>IF(入力!R15="","",入力!R15)</f>
        <v>276</v>
      </c>
      <c r="S22" s="31" t="str">
        <f>IF(入力!W15="","",入力!W15)</f>
        <v>0031</v>
      </c>
      <c r="T22" s="31" t="str">
        <f>IF(入力!P16="","",入力!P16)</f>
        <v>八千代市八千代台北9-12-6</v>
      </c>
      <c r="U22" s="31" t="str">
        <f>IF(入力!AL15="","",入力!AL15)</f>
        <v>090</v>
      </c>
      <c r="V22" s="31" t="str">
        <f>IF(入力!AK16="","",入力!AK16)</f>
        <v>5527</v>
      </c>
      <c r="W22" s="31" t="str">
        <f>IF(入力!AP16="","",入力!AP16)</f>
        <v>3208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54">
        <v>8</v>
      </c>
      <c r="B23" s="53" t="s">
        <v>66</v>
      </c>
      <c r="C23" s="31" t="str">
        <f>IF(入力!$C$14="","",入力!$C$14)</f>
        <v>会田</v>
      </c>
      <c r="D23" s="31" t="str">
        <f>IF(入力!$E$14="","",入力!$E$14)</f>
        <v>智美</v>
      </c>
      <c r="E23" s="31" t="str">
        <f>IF(入力!$C$13="","",入力!$C$13)</f>
        <v>アイダ</v>
      </c>
      <c r="F23" s="31" t="str">
        <f>IF(入力!$E$13="","",入力!$E$13)</f>
        <v>サトミ</v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54">
        <v>9</v>
      </c>
      <c r="B24" s="53" t="s">
        <v>100</v>
      </c>
      <c r="C24" s="53" t="str">
        <f>VLOOKUP($B$51,$A$53:$F$352,3)</f>
        <v>高橋</v>
      </c>
      <c r="D24" s="53" t="str">
        <f>VLOOKUP($B$51,$A$53:$F$352,4)</f>
        <v>香奈</v>
      </c>
      <c r="E24" s="53" t="str">
        <f>VLOOKUP($B$51,$A$53:$F$352,5)</f>
        <v>タカハシ</v>
      </c>
      <c r="F24" s="53" t="str">
        <f>VLOOKUP($B$51,$A$53:$F$352,6)</f>
        <v>カナ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52" t="s">
        <v>236</v>
      </c>
      <c r="B51" s="37">
        <f>IF(入力!Y33="","",入力!Y33)</f>
        <v>1</v>
      </c>
    </row>
    <row r="52" spans="1:41">
      <c r="A52" s="38" t="s">
        <v>237</v>
      </c>
      <c r="B52" s="39" t="s">
        <v>169</v>
      </c>
      <c r="C52" s="23" t="s">
        <v>238</v>
      </c>
      <c r="D52" s="23" t="s">
        <v>239</v>
      </c>
      <c r="E52" s="23" t="s">
        <v>240</v>
      </c>
      <c r="F52" s="23" t="s">
        <v>241</v>
      </c>
      <c r="G52" s="23" t="s">
        <v>218</v>
      </c>
      <c r="H52" s="23" t="s">
        <v>242</v>
      </c>
      <c r="I52" s="23" t="s">
        <v>171</v>
      </c>
      <c r="J52" s="23" t="s">
        <v>243</v>
      </c>
      <c r="K52" s="23" t="s">
        <v>244</v>
      </c>
      <c r="L52" s="23" t="s">
        <v>245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>
        <f>IF(入力!B25="","",入力!B25)</f>
        <v>1</v>
      </c>
      <c r="C53" s="31" t="str">
        <f>IF(入力!C26="","",入力!C26)</f>
        <v>高橋</v>
      </c>
      <c r="D53" s="31" t="str">
        <f>IF(入力!E26="","",入力!E26)</f>
        <v>香奈</v>
      </c>
      <c r="E53" s="31" t="str">
        <f>IF(入力!C25="","",入力!C25)</f>
        <v>タカハシ</v>
      </c>
      <c r="F53" s="31" t="str">
        <f>IF(入力!E25="","",入力!E25)</f>
        <v>カナ</v>
      </c>
      <c r="G53" s="31">
        <f>IF(入力!M25="","",入力!M25)</f>
        <v>514592238</v>
      </c>
      <c r="H53" s="31" t="str">
        <f>IF(入力!I25="","",入力!I25)</f>
        <v>八千代市立勝田台南小学校</v>
      </c>
      <c r="I53" s="31">
        <f>IF(入力!G25="","",入力!G25)</f>
        <v>6</v>
      </c>
      <c r="J53" s="31">
        <f>IF(入力!P25="","",入力!P25)</f>
        <v>158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石田</v>
      </c>
      <c r="D54" s="31" t="str">
        <f>IF(入力!E28="","",入力!E28)</f>
        <v>茉央奈</v>
      </c>
      <c r="E54" s="31" t="str">
        <f>IF(入力!C27="","",入力!C27)</f>
        <v>イシダ</v>
      </c>
      <c r="F54" s="31" t="str">
        <f>IF(入力!E27="","",入力!E27)</f>
        <v>マオナ</v>
      </c>
      <c r="G54" s="31">
        <f>IF(入力!M27="","",入力!M27)</f>
        <v>516040446</v>
      </c>
      <c r="H54" s="31" t="str">
        <f>IF(入力!I27="","",入力!I27)</f>
        <v>八千代市立大和田小学校</v>
      </c>
      <c r="I54" s="31">
        <f>IF(入力!G27="","",入力!G27)</f>
        <v>6</v>
      </c>
      <c r="J54" s="31">
        <f>IF(入力!P27="","",入力!P27)</f>
        <v>154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古川</v>
      </c>
      <c r="D55" s="31" t="str">
        <f>IF(入力!E30="","",入力!E30)</f>
        <v>あき</v>
      </c>
      <c r="E55" s="31" t="str">
        <f>IF(入力!C29="","",入力!C29)</f>
        <v>フルカワ</v>
      </c>
      <c r="F55" s="31" t="str">
        <f>IF(入力!E29="","",入力!E29)</f>
        <v>アキ</v>
      </c>
      <c r="G55" s="31">
        <f>IF(入力!M29="","",入力!M29)</f>
        <v>515553508</v>
      </c>
      <c r="H55" s="31" t="str">
        <f>IF(入力!I29="","",入力!I29)</f>
        <v>八千代市立大和田小学校</v>
      </c>
      <c r="I55" s="31">
        <f>IF(入力!G29="","",入力!G29)</f>
        <v>6</v>
      </c>
      <c r="J55" s="31">
        <f>IF(入力!P29="","",入力!P29)</f>
        <v>153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林</v>
      </c>
      <c r="D56" s="31" t="str">
        <f>IF(入力!E32="","",入力!E32)</f>
        <v>更紗</v>
      </c>
      <c r="E56" s="31" t="str">
        <f>IF(入力!C31="","",入力!C31)</f>
        <v>ハヤシ</v>
      </c>
      <c r="F56" s="31" t="str">
        <f>IF(入力!E31="","",入力!E31)</f>
        <v>サラサ</v>
      </c>
      <c r="G56" s="31">
        <f>IF(入力!M31="","",入力!M31)</f>
        <v>515553497</v>
      </c>
      <c r="H56" s="31" t="str">
        <f>IF(入力!I31="","",入力!I31)</f>
        <v>八千代市立八千代台西小学校</v>
      </c>
      <c r="I56" s="31">
        <f>IF(入力!G31="","",入力!G31)</f>
        <v>6</v>
      </c>
      <c r="J56" s="31">
        <f>IF(入力!P31="","",入力!P31)</f>
        <v>153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早川</v>
      </c>
      <c r="D57" s="31" t="str">
        <f>IF(入力!E34="","",入力!E34)</f>
        <v>凜</v>
      </c>
      <c r="E57" s="31" t="str">
        <f>IF(入力!C33="","",入力!C33)</f>
        <v>ハヤカワ</v>
      </c>
      <c r="F57" s="31" t="str">
        <f>IF(入力!E33="","",入力!E33)</f>
        <v>リン</v>
      </c>
      <c r="G57" s="31">
        <f>IF(入力!M33="","",入力!M33)</f>
        <v>516959658</v>
      </c>
      <c r="H57" s="31" t="str">
        <f>IF(入力!I33="","",入力!I33)</f>
        <v>八千代市立南高津小学校</v>
      </c>
      <c r="I57" s="31">
        <f>IF(入力!G33="","",入力!G33)</f>
        <v>6</v>
      </c>
      <c r="J57" s="31">
        <f>IF(入力!P33="","",入力!P33)</f>
        <v>158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小松</v>
      </c>
      <c r="D58" s="31" t="str">
        <f>IF(入力!E36="","",入力!E36)</f>
        <v>もも花</v>
      </c>
      <c r="E58" s="31" t="str">
        <f>IF(入力!C35="","",入力!C35)</f>
        <v>コマツ</v>
      </c>
      <c r="F58" s="31" t="str">
        <f>IF(入力!E35="","",入力!E35)</f>
        <v>モモカ</v>
      </c>
      <c r="G58" s="31">
        <f>IF(入力!M35="","",入力!M35)</f>
        <v>515553480</v>
      </c>
      <c r="H58" s="31" t="str">
        <f>IF(入力!I35="","",入力!I35)</f>
        <v>八千代市立八千代台西小学校</v>
      </c>
      <c r="I58" s="31">
        <f>IF(入力!G35="","",入力!G35)</f>
        <v>6</v>
      </c>
      <c r="J58" s="31">
        <f>IF(入力!P35="","",入力!P35)</f>
        <v>150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中野</v>
      </c>
      <c r="D59" s="31" t="str">
        <f>IF(入力!E38="","",入力!E38)</f>
        <v>香優</v>
      </c>
      <c r="E59" s="31" t="str">
        <f>IF(入力!C37="","",入力!C37)</f>
        <v>ナカノ</v>
      </c>
      <c r="F59" s="31" t="str">
        <f>IF(入力!E37="","",入力!E37)</f>
        <v>カユウ</v>
      </c>
      <c r="G59" s="31">
        <f>IF(入力!M37="","",入力!M37)</f>
        <v>516658168</v>
      </c>
      <c r="H59" s="31" t="str">
        <f>IF(入力!I37="","",入力!I37)</f>
        <v>八千代市立高津小学校</v>
      </c>
      <c r="I59" s="31">
        <f>IF(入力!G37="","",入力!G37)</f>
        <v>6</v>
      </c>
      <c r="J59" s="31">
        <f>IF(入力!P37="","",入力!P37)</f>
        <v>151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>
        <f>IF(入力!B39="","",入力!B39)</f>
        <v>8</v>
      </c>
      <c r="C60" s="31" t="str">
        <f>IF(入力!C40="","",入力!C40)</f>
        <v>黒木</v>
      </c>
      <c r="D60" s="31" t="str">
        <f>IF(入力!E40="","",入力!E40)</f>
        <v>美優莉</v>
      </c>
      <c r="E60" s="31" t="str">
        <f>IF(入力!C39="","",入力!C39)</f>
        <v>クロキ</v>
      </c>
      <c r="F60" s="31" t="str">
        <f>IF(入力!E39="","",入力!E39)</f>
        <v>ミユリ</v>
      </c>
      <c r="G60" s="31">
        <f>IF(入力!M39="","",入力!M39)</f>
        <v>515553473</v>
      </c>
      <c r="H60" s="31" t="str">
        <f>IF(入力!I39="","",入力!I39)</f>
        <v>八千代市立八千代台西小学校</v>
      </c>
      <c r="I60" s="31">
        <f>IF(入力!G39="","",入力!G39)</f>
        <v>6</v>
      </c>
      <c r="J60" s="31">
        <f>IF(入力!P39="","",入力!P39)</f>
        <v>152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>
        <f>IF(入力!B41="","",入力!B41)</f>
        <v>9</v>
      </c>
      <c r="C61" s="31" t="str">
        <f>IF(入力!C42="","",入力!C42)</f>
        <v>石田</v>
      </c>
      <c r="D61" s="31" t="str">
        <f>IF(入力!E42="","",入力!E42)</f>
        <v>唯衣奈</v>
      </c>
      <c r="E61" s="31" t="str">
        <f>IF(入力!C41="","",入力!C41)</f>
        <v>イシダ</v>
      </c>
      <c r="F61" s="31" t="str">
        <f>IF(入力!E41="","",入力!E41)</f>
        <v>ユイナ</v>
      </c>
      <c r="G61" s="31">
        <f>IF(入力!M41="","",入力!M41)</f>
        <v>516041492</v>
      </c>
      <c r="H61" s="31" t="str">
        <f>IF(入力!I41="","",入力!I41)</f>
        <v>八千代市立大和田小学校</v>
      </c>
      <c r="I61" s="31">
        <f>IF(入力!G41="","",入力!G41)</f>
        <v>6</v>
      </c>
      <c r="J61" s="31">
        <f>IF(入力!P41="","",入力!P41)</f>
        <v>158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>
        <f>IF(入力!B43="","",入力!B43)</f>
        <v>10</v>
      </c>
      <c r="C62" s="31" t="str">
        <f>IF(入力!C44="","",入力!C44)</f>
        <v>小野</v>
      </c>
      <c r="D62" s="31" t="str">
        <f>IF(入力!E44="","",入力!E44)</f>
        <v>美月</v>
      </c>
      <c r="E62" s="31" t="str">
        <f>IF(入力!C43="","",入力!C43)</f>
        <v>オノ</v>
      </c>
      <c r="F62" s="31" t="str">
        <f>IF(入力!E43="","",入力!E43)</f>
        <v>ミツキ</v>
      </c>
      <c r="G62" s="31">
        <f>IF(入力!M43="","",入力!M43)</f>
        <v>518722630</v>
      </c>
      <c r="H62" s="31" t="str">
        <f>IF(入力!I43="","",入力!I43)</f>
        <v>八千代市立八千代台西小学校</v>
      </c>
      <c r="I62" s="31">
        <f>IF(入力!G43="","",入力!G43)</f>
        <v>6</v>
      </c>
      <c r="J62" s="31">
        <f>IF(入力!P43="","",入力!P43)</f>
        <v>152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 t="str">
        <f>IF(入力!B45="","",入力!B45)</f>
        <v/>
      </c>
      <c r="C63" s="31" t="str">
        <f>IF(入力!C46="","",入力!C46)</f>
        <v/>
      </c>
      <c r="D63" s="31" t="str">
        <f>IF(入力!E46="","",入力!E46)</f>
        <v/>
      </c>
      <c r="E63" s="31" t="str">
        <f>IF(入力!C45="","",入力!C45)</f>
        <v/>
      </c>
      <c r="F63" s="31" t="str">
        <f>IF(入力!E45="","",入力!E45)</f>
        <v/>
      </c>
      <c r="G63" s="31" t="str">
        <f>IF(入力!M45="","",入力!M45)</f>
        <v/>
      </c>
      <c r="H63" s="31" t="str">
        <f>IF(入力!I45="","",入力!I45)</f>
        <v/>
      </c>
      <c r="I63" s="31" t="str">
        <f>IF(入力!G45="","",入力!G45)</f>
        <v/>
      </c>
      <c r="J63" s="31" t="str">
        <f>IF(入力!P45="","",入力!P45)</f>
        <v/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 t="str">
        <f>IF(入力!B47="","",入力!B47)</f>
        <v/>
      </c>
      <c r="C64" s="31" t="str">
        <f>IF(入力!C48="","",入力!C48)</f>
        <v/>
      </c>
      <c r="D64" s="31" t="str">
        <f>IF(入力!E48="","",入力!E48)</f>
        <v/>
      </c>
      <c r="E64" s="31" t="str">
        <f>IF(入力!C47="","",入力!C47)</f>
        <v/>
      </c>
      <c r="F64" s="31" t="str">
        <f>IF(入力!E47="","",入力!E47)</f>
        <v/>
      </c>
      <c r="G64" s="31" t="str">
        <f>IF(入力!M47="","",入力!M47)</f>
        <v/>
      </c>
      <c r="H64" s="31" t="str">
        <f>IF(入力!I47="","",入力!I47)</f>
        <v/>
      </c>
      <c r="I64" s="31" t="str">
        <f>IF(入力!G47="","",入力!G47)</f>
        <v/>
      </c>
      <c r="J64" s="31" t="str">
        <f>IF(入力!P47="","",入力!P47)</f>
        <v/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 t="str">
        <f>IF(入力!B49="","",入力!B49)</f>
        <v/>
      </c>
      <c r="C65" s="31" t="str">
        <f>IF(入力!C50="","",入力!C50)</f>
        <v/>
      </c>
      <c r="D65" s="31" t="str">
        <f>IF(入力!E50="","",入力!E50)</f>
        <v/>
      </c>
      <c r="E65" s="31" t="str">
        <f>IF(入力!C49="","",入力!C49)</f>
        <v/>
      </c>
      <c r="F65" s="31" t="str">
        <f>IF(入力!E49="","",入力!E49)</f>
        <v/>
      </c>
      <c r="G65" s="31" t="str">
        <f>IF(入力!M49="","",入力!M49)</f>
        <v/>
      </c>
      <c r="H65" s="31" t="str">
        <f>IF(入力!I49="","",入力!I49)</f>
        <v/>
      </c>
      <c r="I65" s="31" t="str">
        <f>IF(入力!G49="","",入力!G49)</f>
        <v/>
      </c>
      <c r="J65" s="31" t="str">
        <f>IF(入力!P49="","",入力!P49)</f>
        <v/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 t="str">
        <f>IF(入力!B51="","",入力!B51)</f>
        <v/>
      </c>
      <c r="C66" s="31" t="str">
        <f>IF(入力!C52="","",入力!C52)</f>
        <v/>
      </c>
      <c r="D66" s="31" t="str">
        <f>IF(入力!E52="","",入力!E52)</f>
        <v/>
      </c>
      <c r="E66" s="31" t="str">
        <f>IF(入力!C51="","",入力!C51)</f>
        <v/>
      </c>
      <c r="F66" s="31" t="str">
        <f>IF(入力!E51="","",入力!E51)</f>
        <v/>
      </c>
      <c r="G66" s="31" t="str">
        <f>IF(入力!M51="","",入力!M51)</f>
        <v/>
      </c>
      <c r="H66" s="31" t="str">
        <f>IF(入力!I51="","",入力!I51)</f>
        <v/>
      </c>
      <c r="I66" s="31" t="str">
        <f>IF(入力!G51="","",入力!G51)</f>
        <v/>
      </c>
      <c r="J66" s="31" t="str">
        <f>IF(入力!P51="","",入力!P51)</f>
        <v/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39"/>
  <pageMargins left="0.69861111111111107" right="0.69861111111111107" top="0.75" bottom="0.75" header="0.3" footer="0.3"/>
  <pageSetup paperSize="9" firstPageNumber="4294963191" orientation="portrait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田中　俊樹</cp:lastModifiedBy>
  <cp:revision/>
  <cp:lastPrinted>1899-12-30T00:00:00Z</cp:lastPrinted>
  <dcterms:created xsi:type="dcterms:W3CDTF">2014-04-05T09:56:00Z</dcterms:created>
  <dcterms:modified xsi:type="dcterms:W3CDTF">2019-09-24T11:10:42Z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