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令和４年度/"/>
    </mc:Choice>
  </mc:AlternateContent>
  <xr:revisionPtr revIDLastSave="2" documentId="8_{C277DA50-4A16-4A56-9070-D924AEFB80EB}" xr6:coauthVersionLast="47" xr6:coauthVersionMax="47" xr10:uidLastSave="{F23957BE-13B8-47D4-8722-AF578D1EA454}"/>
  <workbookProtection lockStructure="1"/>
  <bookViews>
    <workbookView xWindow="-110" yWindow="-110" windowWidth="19420" windowHeight="10300" activeTab="1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<sst xmlns="http://schemas.openxmlformats.org/spreadsheetml/2006/main" count="275" uniqueCount="205">
  <si>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</si>
  <si>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</si>
  <si>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</si>
  <si>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</si>
  <si>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</si>
  <si>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</si>
  <si>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</si>
  <si>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</si>
  <si>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</si>
  <si>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</si>
  <si>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</si>
  <si>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</si>
  <si>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</si>
  <si>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</si>
  <si>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</si>
  <si>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</si>
  <si>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</si>
  <si>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</si>
  <si>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</si>
  <si>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</si>
  <si>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</si>
  <si>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</si>
  <si>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</si>
  <si>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</si>
  <si>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</si>
  <si>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</si>
  <si>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</si>
  <si>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</si>
  <si>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</si>
  <si>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</si>
  <si>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</si>
  <si>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</si>
  <si>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</si>
  <si>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</si>
  <si>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</si>
  <si>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</si>
  <si>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</si>
  <si>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</si>
  <si>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</si>
  <si>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</si>
  <si>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</si>
  <si>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</si>
  <si>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</si>
  <si>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</si>
  <si>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</si>
  <si>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</si>
  <si>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</si>
  <si>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</si>
  <si>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</si>
  <si>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</si>
  <si>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</si>
  <si>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</si>
  <si>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</si>
  <si>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</si>
  <si>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</si>
  <si>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</si>
  <si>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</si>
  <si>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</si>
  <si>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</si>
  <si>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</si>
  <si>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</si>
  <si>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</si>
  <si>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</si>
  <si>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</si>
  <si>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</si>
  <si>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</si>
  <si>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</si>
  <si>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</si>
  <si>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</si>
  <si>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</si>
  <si>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</si>
  <si>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</si>
  <si>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</si>
  <si>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</si>
  <si>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</si>
  <si>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</si>
  <si>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</si>
  <si>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</si>
  <si>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</si>
  <si>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</si>
  <si>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</si>
  <si>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</si>
  <si>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</si>
  <si>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</si>
  <si>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</si>
  <si>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</si>
  <si>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</si>
  <si>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</si>
  <si>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</si>
  <si>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</si>
  <si>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</si>
  <si>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</si>
  <si>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</si>
  <si>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</si>
  <si>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</si>
  <si>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</si>
  <si>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</si>
  <si>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</si>
  <si>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</si>
  <si>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</si>
  <si>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</si>
  <si>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</si>
  <si>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</si>
  <si>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</si>
  <si>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</si>
  <si>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</si>
  <si>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</si>
  <si>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</si>
  <si>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</si>
  <si>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</si>
  <si>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</si>
  <si>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</si>
  <si>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</si>
  <si>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</si>
  <si>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</si>
  <si>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</si>
  <si>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</si>
  <si>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</si>
  <si>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</si>
  <si>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</si>
  <si>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</si>
  <si>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</si>
  <si>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</si>
  <si>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</si>
  <si>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</si>
  <si>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</si>
  <si>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</si>
  <si>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</si>
  <si>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</si>
  <si>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</si>
  <si>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</si>
  <si>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</si>
  <si>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 xml:space="preserve">八千代台VBC </t>
    <rPh sb="0" eb="4">
      <t>ヤチヨダイ</t>
    </rPh>
    <phoneticPr fontId="2"/>
  </si>
  <si>
    <t xml:space="preserve">やちよだいバレーボールクラブ </t>
    <phoneticPr fontId="2"/>
  </si>
  <si>
    <t>八千代市</t>
    <rPh sb="0" eb="4">
      <t>ヤチヨシ</t>
    </rPh>
    <phoneticPr fontId="2"/>
  </si>
  <si>
    <t>京成本</t>
    <rPh sb="0" eb="2">
      <t>ケイセイ</t>
    </rPh>
    <rPh sb="2" eb="3">
      <t>ホン</t>
    </rPh>
    <phoneticPr fontId="2"/>
  </si>
  <si>
    <t>八千代台</t>
    <rPh sb="0" eb="4">
      <t>ヤチヨダイ</t>
    </rPh>
    <phoneticPr fontId="2"/>
  </si>
  <si>
    <t>アイダ</t>
    <phoneticPr fontId="2"/>
  </si>
  <si>
    <t>会田</t>
    <rPh sb="0" eb="2">
      <t>アイダ</t>
    </rPh>
    <phoneticPr fontId="2"/>
  </si>
  <si>
    <t>ノムラ</t>
    <phoneticPr fontId="2"/>
  </si>
  <si>
    <t>野村</t>
    <rPh sb="0" eb="2">
      <t>ノムラ</t>
    </rPh>
    <phoneticPr fontId="2"/>
  </si>
  <si>
    <t>ハシモト</t>
    <phoneticPr fontId="2"/>
  </si>
  <si>
    <t>橋本</t>
    <rPh sb="0" eb="2">
      <t>ハシモト</t>
    </rPh>
    <phoneticPr fontId="2"/>
  </si>
  <si>
    <t>サトミ</t>
    <phoneticPr fontId="2"/>
  </si>
  <si>
    <t>智美</t>
    <rPh sb="0" eb="2">
      <t>サトミ</t>
    </rPh>
    <phoneticPr fontId="2"/>
  </si>
  <si>
    <t>カズヒロ</t>
    <phoneticPr fontId="2"/>
  </si>
  <si>
    <t>和宏</t>
    <rPh sb="0" eb="2">
      <t>カズヒロ</t>
    </rPh>
    <phoneticPr fontId="2"/>
  </si>
  <si>
    <t>和浩</t>
    <rPh sb="0" eb="2">
      <t>カズヒロ</t>
    </rPh>
    <phoneticPr fontId="2"/>
  </si>
  <si>
    <t>276</t>
    <phoneticPr fontId="2"/>
  </si>
  <si>
    <t>0031</t>
    <phoneticPr fontId="2"/>
  </si>
  <si>
    <t>0046</t>
    <phoneticPr fontId="2"/>
  </si>
  <si>
    <t>八千代市八千代台北9-12-6</t>
    <rPh sb="0" eb="4">
      <t>ヤチヨシ</t>
    </rPh>
    <rPh sb="4" eb="8">
      <t>ヤチヨダイ</t>
    </rPh>
    <rPh sb="8" eb="9">
      <t>キタ</t>
    </rPh>
    <phoneticPr fontId="2"/>
  </si>
  <si>
    <t>090</t>
    <phoneticPr fontId="2"/>
  </si>
  <si>
    <t>5527</t>
    <phoneticPr fontId="2"/>
  </si>
  <si>
    <t>3208</t>
    <phoneticPr fontId="2"/>
  </si>
  <si>
    <t>八千代市八千代台北9-12-6</t>
    <rPh sb="0" eb="9">
      <t>ヤチヨシヤチヨダイキタ</t>
    </rPh>
    <phoneticPr fontId="2"/>
  </si>
  <si>
    <t>オカダ</t>
    <phoneticPr fontId="2"/>
  </si>
  <si>
    <t>岡田</t>
    <rPh sb="0" eb="2">
      <t>オカダ</t>
    </rPh>
    <phoneticPr fontId="2"/>
  </si>
  <si>
    <t>ササキ</t>
    <phoneticPr fontId="2"/>
  </si>
  <si>
    <t>琴未</t>
    <rPh sb="0" eb="1">
      <t>コト</t>
    </rPh>
    <rPh sb="1" eb="2">
      <t>ミ</t>
    </rPh>
    <phoneticPr fontId="2"/>
  </si>
  <si>
    <t>佐々木</t>
    <rPh sb="0" eb="3">
      <t>ササキ</t>
    </rPh>
    <phoneticPr fontId="2"/>
  </si>
  <si>
    <t>イシイ</t>
    <phoneticPr fontId="2"/>
  </si>
  <si>
    <t>石井</t>
    <rPh sb="0" eb="2">
      <t>イシイ</t>
    </rPh>
    <phoneticPr fontId="2"/>
  </si>
  <si>
    <t>リオ</t>
    <phoneticPr fontId="2"/>
  </si>
  <si>
    <t>莉央</t>
    <rPh sb="0" eb="2">
      <t>リオ</t>
    </rPh>
    <phoneticPr fontId="2"/>
  </si>
  <si>
    <t>コトミ</t>
    <phoneticPr fontId="2"/>
  </si>
  <si>
    <t>ミレイ</t>
    <phoneticPr fontId="2"/>
  </si>
  <si>
    <t>心麗</t>
    <rPh sb="0" eb="1">
      <t>ココロ</t>
    </rPh>
    <rPh sb="1" eb="2">
      <t>ウルワ</t>
    </rPh>
    <phoneticPr fontId="2"/>
  </si>
  <si>
    <t>ユメ</t>
    <phoneticPr fontId="2"/>
  </si>
  <si>
    <t>夕芽</t>
    <rPh sb="0" eb="1">
      <t>ユウ</t>
    </rPh>
    <rPh sb="1" eb="2">
      <t>メ</t>
    </rPh>
    <phoneticPr fontId="2"/>
  </si>
  <si>
    <t>リナ</t>
    <phoneticPr fontId="2"/>
  </si>
  <si>
    <t>里菜</t>
    <rPh sb="0" eb="2">
      <t>リナ</t>
    </rPh>
    <phoneticPr fontId="2"/>
  </si>
  <si>
    <t>アヤミ</t>
    <phoneticPr fontId="2"/>
  </si>
  <si>
    <t>絢未</t>
    <rPh sb="0" eb="1">
      <t>アヤ</t>
    </rPh>
    <rPh sb="1" eb="2">
      <t>ミ</t>
    </rPh>
    <phoneticPr fontId="2"/>
  </si>
  <si>
    <t>作新小学校</t>
    <rPh sb="0" eb="3">
      <t>サクシンショウ</t>
    </rPh>
    <rPh sb="3" eb="5">
      <t>ガッコウ</t>
    </rPh>
    <phoneticPr fontId="2"/>
  </si>
  <si>
    <t>南高津小学校</t>
    <rPh sb="0" eb="1">
      <t>ミナミ</t>
    </rPh>
    <rPh sb="1" eb="3">
      <t>タカツ</t>
    </rPh>
    <rPh sb="3" eb="6">
      <t>ショウガッコウ</t>
    </rPh>
    <phoneticPr fontId="2"/>
  </si>
  <si>
    <t>東習志野小学校</t>
    <rPh sb="0" eb="7">
      <t>ヒガシナラシノショウガッコウ</t>
    </rPh>
    <phoneticPr fontId="2"/>
  </si>
  <si>
    <t>西高津小学校</t>
    <rPh sb="0" eb="6">
      <t>ニシタカツショウガッコウ</t>
    </rPh>
    <phoneticPr fontId="2"/>
  </si>
  <si>
    <t>南高津小学校</t>
    <rPh sb="0" eb="6">
      <t>ミナミタカツショウガッコウ</t>
    </rPh>
    <phoneticPr fontId="2"/>
  </si>
  <si>
    <t>①</t>
    <phoneticPr fontId="2"/>
  </si>
  <si>
    <t>八千代市八千代台北13-14-3</t>
    <rPh sb="0" eb="9">
      <t>ヤチヨシヤチヨダイキタ</t>
    </rPh>
    <phoneticPr fontId="2"/>
  </si>
  <si>
    <t>080</t>
    <phoneticPr fontId="2"/>
  </si>
  <si>
    <t>1089</t>
    <phoneticPr fontId="2"/>
  </si>
  <si>
    <t>7521</t>
    <phoneticPr fontId="2"/>
  </si>
  <si>
    <t>早川</t>
    <rPh sb="0" eb="2">
      <t>ハヤカワ</t>
    </rPh>
    <phoneticPr fontId="2"/>
  </si>
  <si>
    <t>浩司</t>
    <rPh sb="0" eb="2">
      <t>コウジ</t>
    </rPh>
    <phoneticPr fontId="2"/>
  </si>
  <si>
    <t>ハヤカワ</t>
    <phoneticPr fontId="2"/>
  </si>
  <si>
    <t>コウジ</t>
    <phoneticPr fontId="2"/>
  </si>
  <si>
    <t>ツチヤ</t>
    <phoneticPr fontId="2"/>
  </si>
  <si>
    <t>土屋</t>
    <rPh sb="0" eb="2">
      <t>ツチヤ</t>
    </rPh>
    <phoneticPr fontId="2"/>
  </si>
  <si>
    <t>オミガワ</t>
    <phoneticPr fontId="2"/>
  </si>
  <si>
    <t>小見川</t>
    <rPh sb="0" eb="3">
      <t>オミガワ</t>
    </rPh>
    <phoneticPr fontId="2"/>
  </si>
  <si>
    <t>キイ</t>
    <phoneticPr fontId="2"/>
  </si>
  <si>
    <t>希生</t>
    <rPh sb="0" eb="1">
      <t>キ</t>
    </rPh>
    <rPh sb="1" eb="2">
      <t>セイ</t>
    </rPh>
    <phoneticPr fontId="2"/>
  </si>
  <si>
    <t>メイ</t>
    <phoneticPr fontId="2"/>
  </si>
  <si>
    <t>芽生</t>
    <rPh sb="0" eb="1">
      <t>メ</t>
    </rPh>
    <rPh sb="1" eb="2">
      <t>セイ</t>
    </rPh>
    <phoneticPr fontId="2"/>
  </si>
  <si>
    <t>サヨ</t>
    <phoneticPr fontId="2"/>
  </si>
  <si>
    <t>紗世</t>
    <rPh sb="0" eb="2">
      <t>サヨ</t>
    </rPh>
    <phoneticPr fontId="2"/>
  </si>
  <si>
    <t>山王小学校</t>
    <rPh sb="0" eb="5">
      <t>サンノウショウガッコウ</t>
    </rPh>
    <phoneticPr fontId="2"/>
  </si>
  <si>
    <t>八千代市大和田新田40-2-705</t>
    <rPh sb="0" eb="3">
      <t>ヤチヨ</t>
    </rPh>
    <rPh sb="3" eb="4">
      <t>シ</t>
    </rPh>
    <rPh sb="4" eb="9">
      <t>オオワダシンデン</t>
    </rPh>
    <phoneticPr fontId="2"/>
  </si>
  <si>
    <t>5032</t>
    <phoneticPr fontId="2"/>
  </si>
  <si>
    <t>4390</t>
    <phoneticPr fontId="2"/>
  </si>
  <si>
    <t>新生八千代台として初めての県大会です！まだまだこれから伸びていくチームですが、今、目の前の一つ一つに全力を尽くせるチームになってほしいと願っています。まずは大きな声で！明るく楽しく元気よく！力を合わせて勝利をつかめ！！</t>
    <rPh sb="0" eb="2">
      <t>シンセイ</t>
    </rPh>
    <rPh sb="2" eb="6">
      <t>ヤチヨダイ</t>
    </rPh>
    <rPh sb="9" eb="10">
      <t>ハジ</t>
    </rPh>
    <rPh sb="13" eb="16">
      <t>ケンタイカイ</t>
    </rPh>
    <rPh sb="27" eb="28">
      <t>ノ</t>
    </rPh>
    <rPh sb="39" eb="40">
      <t>イマ</t>
    </rPh>
    <rPh sb="41" eb="42">
      <t>メ</t>
    </rPh>
    <rPh sb="43" eb="44">
      <t>マエ</t>
    </rPh>
    <rPh sb="45" eb="46">
      <t>ヒト</t>
    </rPh>
    <rPh sb="47" eb="48">
      <t>ヒト</t>
    </rPh>
    <rPh sb="50" eb="52">
      <t>ゼンリョク</t>
    </rPh>
    <rPh sb="53" eb="54">
      <t>ツ</t>
    </rPh>
    <rPh sb="68" eb="69">
      <t>ネガ</t>
    </rPh>
    <rPh sb="78" eb="79">
      <t>オオ</t>
    </rPh>
    <rPh sb="81" eb="82">
      <t>コエ</t>
    </rPh>
    <rPh sb="84" eb="85">
      <t>アカ</t>
    </rPh>
    <rPh sb="87" eb="88">
      <t>タノ</t>
    </rPh>
    <rPh sb="90" eb="92">
      <t>ゲンキ</t>
    </rPh>
    <rPh sb="95" eb="96">
      <t>チカラ</t>
    </rPh>
    <rPh sb="97" eb="98">
      <t>ア</t>
    </rPh>
    <rPh sb="101" eb="103">
      <t>ショウリ</t>
    </rPh>
    <phoneticPr fontId="2"/>
  </si>
  <si>
    <t>弥富小学校</t>
    <rPh sb="0" eb="2">
      <t>ヤトミ</t>
    </rPh>
    <rPh sb="2" eb="5">
      <t>ショウガッコウ</t>
    </rPh>
    <phoneticPr fontId="2"/>
  </si>
  <si>
    <t>弥富小学校</t>
    <rPh sb="0" eb="5">
      <t>ヤトミショウガッコウ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</si>
</sst>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A16" zoomScale="79" zoomScaleNormal="100" zoomScaleSheetLayoutView="55" workbookViewId="0">
      <selection activeCell="Y33" sqref="Y33:AG34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4" t="s">
        <v>121</v>
      </c>
      <c r="B2" s="195"/>
      <c r="C2" s="196" t="s">
        <v>133</v>
      </c>
      <c r="D2" s="197"/>
      <c r="E2" s="197"/>
      <c r="F2" s="197"/>
      <c r="G2" s="197"/>
      <c r="H2" s="197"/>
      <c r="I2" s="198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3" t="s">
        <v>101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9" t="s">
        <v>122</v>
      </c>
      <c r="B3" s="200"/>
      <c r="C3" s="201" t="s">
        <v>132</v>
      </c>
      <c r="D3" s="202"/>
      <c r="E3" s="202"/>
      <c r="F3" s="202"/>
      <c r="G3" s="202"/>
      <c r="H3" s="202"/>
      <c r="I3" s="203"/>
      <c r="J3" s="59" t="s">
        <v>91</v>
      </c>
      <c r="K3" s="60"/>
      <c r="L3" s="60"/>
      <c r="M3" s="60"/>
      <c r="N3" s="60"/>
      <c r="O3" s="61"/>
      <c r="P3" s="191" t="s">
        <v>134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5" t="s">
        <v>110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430061781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80" t="s">
        <v>94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21009</v>
      </c>
      <c r="K5" s="123"/>
      <c r="L5" s="123"/>
      <c r="M5" s="123"/>
      <c r="N5" s="123"/>
      <c r="O5" s="123"/>
      <c r="P5" s="182" t="s">
        <v>135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136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1" t="s">
        <v>107</v>
      </c>
      <c r="D6" s="212"/>
      <c r="E6" s="186" t="s">
        <v>108</v>
      </c>
      <c r="F6" s="18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1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96</v>
      </c>
      <c r="AL6" s="190"/>
      <c r="AM6" s="190"/>
      <c r="AN6" s="190"/>
      <c r="AO6" s="190"/>
      <c r="AP6" s="190"/>
      <c r="AQ6" s="190"/>
      <c r="AR6" s="190"/>
      <c r="AS6" s="190"/>
      <c r="AT6" s="34" t="s">
        <v>124</v>
      </c>
    </row>
    <row r="7" spans="1:51" ht="13.5" customHeight="1">
      <c r="A7" s="75"/>
      <c r="B7" s="76"/>
      <c r="C7" s="112" t="s">
        <v>137</v>
      </c>
      <c r="D7" s="113"/>
      <c r="E7" s="88" t="s">
        <v>143</v>
      </c>
      <c r="F7" s="89"/>
      <c r="G7" s="68">
        <v>507374491</v>
      </c>
      <c r="H7" s="68"/>
      <c r="I7" s="68"/>
      <c r="J7" s="68">
        <v>18472</v>
      </c>
      <c r="K7" s="68"/>
      <c r="L7" s="68"/>
      <c r="M7" s="68">
        <v>428557</v>
      </c>
      <c r="N7" s="68"/>
      <c r="O7" s="68"/>
      <c r="P7" s="65" t="s">
        <v>7</v>
      </c>
      <c r="Q7" s="66"/>
      <c r="R7" s="86" t="s">
        <v>148</v>
      </c>
      <c r="S7" s="86"/>
      <c r="T7" s="86"/>
      <c r="U7" s="86"/>
      <c r="V7" s="27" t="s">
        <v>8</v>
      </c>
      <c r="W7" s="83" t="s">
        <v>149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152</v>
      </c>
      <c r="AM7" s="125"/>
      <c r="AN7" s="125"/>
      <c r="AO7" s="125"/>
      <c r="AP7" s="125"/>
      <c r="AQ7" s="125"/>
      <c r="AR7" s="125"/>
      <c r="AS7" s="36" t="s">
        <v>10</v>
      </c>
      <c r="AT7" s="223">
        <v>57</v>
      </c>
    </row>
    <row r="8" spans="1:51" ht="18" customHeight="1">
      <c r="A8" s="75"/>
      <c r="B8" s="76"/>
      <c r="C8" s="115" t="s">
        <v>138</v>
      </c>
      <c r="D8" s="116"/>
      <c r="E8" s="117" t="s">
        <v>144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151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153</v>
      </c>
      <c r="AL8" s="129"/>
      <c r="AM8" s="129"/>
      <c r="AN8" s="129"/>
      <c r="AO8" s="37" t="s">
        <v>11</v>
      </c>
      <c r="AP8" s="130" t="s">
        <v>154</v>
      </c>
      <c r="AQ8" s="129"/>
      <c r="AR8" s="129"/>
      <c r="AS8" s="131"/>
      <c r="AT8" s="223"/>
    </row>
    <row r="9" spans="1:51" ht="14.5" customHeight="1">
      <c r="A9" s="75" t="s">
        <v>82</v>
      </c>
      <c r="B9" s="76"/>
      <c r="C9" s="112" t="s">
        <v>139</v>
      </c>
      <c r="D9" s="113"/>
      <c r="E9" s="88" t="s">
        <v>145</v>
      </c>
      <c r="F9" s="89"/>
      <c r="G9" s="68">
        <v>518042165</v>
      </c>
      <c r="H9" s="68"/>
      <c r="I9" s="68"/>
      <c r="J9" s="68">
        <v>304172</v>
      </c>
      <c r="K9" s="68"/>
      <c r="L9" s="68"/>
      <c r="M9" s="68">
        <v>478020</v>
      </c>
      <c r="N9" s="68"/>
      <c r="O9" s="68"/>
      <c r="P9" s="65" t="s">
        <v>7</v>
      </c>
      <c r="Q9" s="66"/>
      <c r="R9" s="85" t="s">
        <v>148</v>
      </c>
      <c r="S9" s="86"/>
      <c r="T9" s="86"/>
      <c r="U9" s="86"/>
      <c r="V9" s="27" t="s">
        <v>8</v>
      </c>
      <c r="W9" s="83" t="s">
        <v>149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181</v>
      </c>
      <c r="AM9" s="125"/>
      <c r="AN9" s="125"/>
      <c r="AO9" s="125"/>
      <c r="AP9" s="125"/>
      <c r="AQ9" s="125"/>
      <c r="AR9" s="125"/>
      <c r="AS9" s="36" t="s">
        <v>126</v>
      </c>
      <c r="AT9" s="224">
        <v>43</v>
      </c>
    </row>
    <row r="10" spans="1:51" ht="18" customHeight="1">
      <c r="A10" s="75"/>
      <c r="B10" s="76"/>
      <c r="C10" s="115" t="s">
        <v>140</v>
      </c>
      <c r="D10" s="116"/>
      <c r="E10" s="117" t="s">
        <v>147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180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8"/>
      <c r="AK10" s="128" t="s">
        <v>182</v>
      </c>
      <c r="AL10" s="129"/>
      <c r="AM10" s="129"/>
      <c r="AN10" s="129"/>
      <c r="AO10" s="37" t="s">
        <v>127</v>
      </c>
      <c r="AP10" s="130" t="s">
        <v>183</v>
      </c>
      <c r="AQ10" s="129"/>
      <c r="AR10" s="129"/>
      <c r="AS10" s="131"/>
      <c r="AT10" s="224"/>
    </row>
    <row r="11" spans="1:51" ht="14.5" customHeight="1">
      <c r="A11" s="75" t="s">
        <v>83</v>
      </c>
      <c r="B11" s="76"/>
      <c r="C11" s="112" t="s">
        <v>186</v>
      </c>
      <c r="D11" s="113"/>
      <c r="E11" s="88" t="s">
        <v>187</v>
      </c>
      <c r="F11" s="89"/>
      <c r="G11" s="68">
        <v>518927622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148</v>
      </c>
      <c r="S11" s="86"/>
      <c r="T11" s="86"/>
      <c r="U11" s="86"/>
      <c r="V11" s="27" t="s">
        <v>8</v>
      </c>
      <c r="W11" s="83" t="s">
        <v>150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181</v>
      </c>
      <c r="AM11" s="125"/>
      <c r="AN11" s="125"/>
      <c r="AO11" s="125"/>
      <c r="AP11" s="125"/>
      <c r="AQ11" s="125"/>
      <c r="AR11" s="125"/>
      <c r="AS11" s="36" t="s">
        <v>126</v>
      </c>
      <c r="AT11" s="224">
        <v>45</v>
      </c>
    </row>
    <row r="12" spans="1:51" ht="18" customHeight="1">
      <c r="A12" s="75"/>
      <c r="B12" s="76"/>
      <c r="C12" s="115" t="s">
        <v>184</v>
      </c>
      <c r="D12" s="116"/>
      <c r="E12" s="117" t="s">
        <v>185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199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8"/>
      <c r="AK12" s="128" t="s">
        <v>200</v>
      </c>
      <c r="AL12" s="129"/>
      <c r="AM12" s="129"/>
      <c r="AN12" s="129"/>
      <c r="AO12" s="37" t="s">
        <v>127</v>
      </c>
      <c r="AP12" s="130" t="s">
        <v>201</v>
      </c>
      <c r="AQ12" s="129"/>
      <c r="AR12" s="129"/>
      <c r="AS12" s="131"/>
      <c r="AT12" s="224"/>
    </row>
    <row r="13" spans="1:51" ht="15" customHeight="1">
      <c r="A13" s="75" t="s">
        <v>84</v>
      </c>
      <c r="B13" s="76"/>
      <c r="C13" s="112" t="s">
        <v>139</v>
      </c>
      <c r="D13" s="113"/>
      <c r="E13" s="88" t="s">
        <v>145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4"/>
      <c r="S13" s="174"/>
      <c r="T13" s="174"/>
      <c r="U13" s="174"/>
      <c r="V13" s="26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9"/>
      <c r="AK13" s="38"/>
      <c r="AL13" s="167"/>
      <c r="AM13" s="167"/>
      <c r="AN13" s="167"/>
      <c r="AO13" s="167"/>
      <c r="AP13" s="167"/>
      <c r="AQ13" s="167"/>
      <c r="AR13" s="167"/>
      <c r="AS13" s="39"/>
      <c r="AT13" s="225"/>
    </row>
    <row r="14" spans="1:51" ht="18" customHeight="1">
      <c r="A14" s="75"/>
      <c r="B14" s="76"/>
      <c r="C14" s="115" t="s">
        <v>140</v>
      </c>
      <c r="D14" s="116"/>
      <c r="E14" s="117" t="s">
        <v>146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40"/>
      <c r="AP14" s="172"/>
      <c r="AQ14" s="172"/>
      <c r="AR14" s="172"/>
      <c r="AS14" s="173"/>
      <c r="AT14" s="225"/>
    </row>
    <row r="15" spans="1:51" ht="15" customHeight="1">
      <c r="A15" s="122" t="s">
        <v>98</v>
      </c>
      <c r="B15" s="76"/>
      <c r="C15" s="112" t="s">
        <v>137</v>
      </c>
      <c r="D15" s="113"/>
      <c r="E15" s="88" t="s">
        <v>143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148</v>
      </c>
      <c r="S15" s="86"/>
      <c r="T15" s="86"/>
      <c r="U15" s="86"/>
      <c r="V15" s="27" t="s">
        <v>8</v>
      </c>
      <c r="W15" s="83" t="s">
        <v>149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152</v>
      </c>
      <c r="AM15" s="125"/>
      <c r="AN15" s="125"/>
      <c r="AO15" s="125"/>
      <c r="AP15" s="125"/>
      <c r="AQ15" s="125"/>
      <c r="AR15" s="125"/>
      <c r="AS15" s="36" t="s">
        <v>126</v>
      </c>
      <c r="AT15" s="224">
        <v>57</v>
      </c>
    </row>
    <row r="16" spans="1:51" ht="18" customHeight="1">
      <c r="A16" s="75"/>
      <c r="B16" s="76"/>
      <c r="C16" s="115" t="s">
        <v>138</v>
      </c>
      <c r="D16" s="116"/>
      <c r="E16" s="117" t="s">
        <v>144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155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8"/>
      <c r="AK16" s="128" t="s">
        <v>153</v>
      </c>
      <c r="AL16" s="129"/>
      <c r="AM16" s="129"/>
      <c r="AN16" s="129"/>
      <c r="AO16" s="37" t="s">
        <v>127</v>
      </c>
      <c r="AP16" s="130" t="s">
        <v>154</v>
      </c>
      <c r="AQ16" s="129"/>
      <c r="AR16" s="129"/>
      <c r="AS16" s="131"/>
      <c r="AT16" s="224"/>
    </row>
    <row r="17" spans="1:46">
      <c r="A17" s="75" t="s">
        <v>0</v>
      </c>
      <c r="B17" s="76"/>
      <c r="C17" s="135" t="str">
        <f>IF(P16="","",P16)</f>
        <v>八千代市八千代台北9-12-6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5" t="str">
        <f>IF(AL15="","",AL15&amp;"-"&amp;AK16&amp;"-"&amp;AP16)</f>
        <v>090-5527-3208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>
        <v>90</v>
      </c>
      <c r="D21" s="54"/>
      <c r="E21" s="54">
        <v>5527</v>
      </c>
      <c r="F21" s="54"/>
      <c r="G21" s="54">
        <v>3208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0" t="s">
        <v>130</v>
      </c>
      <c r="B23" s="119" t="s">
        <v>86</v>
      </c>
      <c r="C23" s="136" t="s">
        <v>105</v>
      </c>
      <c r="D23" s="137"/>
      <c r="E23" s="138" t="s">
        <v>106</v>
      </c>
      <c r="F23" s="139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8" t="s">
        <v>99</v>
      </c>
      <c r="Q23" s="119"/>
      <c r="R23" s="119"/>
      <c r="S23" s="119"/>
      <c r="T23" s="20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10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10" t="s">
        <v>179</v>
      </c>
      <c r="C25" s="112" t="s">
        <v>156</v>
      </c>
      <c r="D25" s="113"/>
      <c r="E25" s="88" t="s">
        <v>163</v>
      </c>
      <c r="F25" s="89"/>
      <c r="G25" s="99">
        <v>5</v>
      </c>
      <c r="H25" s="95"/>
      <c r="I25" s="93" t="s">
        <v>175</v>
      </c>
      <c r="J25" s="94"/>
      <c r="K25" s="94"/>
      <c r="L25" s="95"/>
      <c r="M25" s="99">
        <v>518722647</v>
      </c>
      <c r="N25" s="94"/>
      <c r="O25" s="95"/>
      <c r="P25" s="99">
        <v>148</v>
      </c>
      <c r="Q25" s="94"/>
      <c r="R25" s="94"/>
      <c r="S25" s="94"/>
      <c r="T25" s="100"/>
      <c r="U25" s="1"/>
      <c r="V25" s="1"/>
      <c r="W25" s="1"/>
      <c r="X25" s="1"/>
      <c r="Y25" s="102">
        <v>8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15" t="s">
        <v>157</v>
      </c>
      <c r="D26" s="116"/>
      <c r="E26" s="117" t="s">
        <v>164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112" t="s">
        <v>188</v>
      </c>
      <c r="D27" s="113"/>
      <c r="E27" s="88" t="s">
        <v>194</v>
      </c>
      <c r="F27" s="89"/>
      <c r="G27" s="99">
        <v>5</v>
      </c>
      <c r="H27" s="95"/>
      <c r="I27" s="93" t="s">
        <v>203</v>
      </c>
      <c r="J27" s="94"/>
      <c r="K27" s="94"/>
      <c r="L27" s="95"/>
      <c r="M27" s="99">
        <v>521137391</v>
      </c>
      <c r="N27" s="94"/>
      <c r="O27" s="95"/>
      <c r="P27" s="99">
        <v>154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15" t="s">
        <v>189</v>
      </c>
      <c r="D28" s="116"/>
      <c r="E28" s="117" t="s">
        <v>195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10">
        <v>3</v>
      </c>
      <c r="C29" s="112" t="s">
        <v>188</v>
      </c>
      <c r="D29" s="113"/>
      <c r="E29" s="88" t="s">
        <v>192</v>
      </c>
      <c r="F29" s="89"/>
      <c r="G29" s="99">
        <v>5</v>
      </c>
      <c r="H29" s="95"/>
      <c r="I29" s="93" t="s">
        <v>204</v>
      </c>
      <c r="J29" s="94"/>
      <c r="K29" s="94"/>
      <c r="L29" s="95"/>
      <c r="M29" s="99">
        <v>521137407</v>
      </c>
      <c r="N29" s="94"/>
      <c r="O29" s="95"/>
      <c r="P29" s="99">
        <v>154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15" t="s">
        <v>189</v>
      </c>
      <c r="D30" s="116"/>
      <c r="E30" s="117" t="s">
        <v>193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12" t="s">
        <v>190</v>
      </c>
      <c r="D31" s="113"/>
      <c r="E31" s="88" t="s">
        <v>196</v>
      </c>
      <c r="F31" s="89"/>
      <c r="G31" s="99">
        <v>5</v>
      </c>
      <c r="H31" s="95"/>
      <c r="I31" s="93" t="s">
        <v>198</v>
      </c>
      <c r="J31" s="94"/>
      <c r="K31" s="94"/>
      <c r="L31" s="95"/>
      <c r="M31" s="99">
        <v>521137384</v>
      </c>
      <c r="N31" s="94"/>
      <c r="O31" s="95"/>
      <c r="P31" s="99">
        <v>158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5" t="s">
        <v>191</v>
      </c>
      <c r="D32" s="116"/>
      <c r="E32" s="117" t="s">
        <v>197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12" t="s">
        <v>158</v>
      </c>
      <c r="D33" s="113"/>
      <c r="E33" s="88" t="s">
        <v>165</v>
      </c>
      <c r="F33" s="89"/>
      <c r="G33" s="99">
        <v>5</v>
      </c>
      <c r="H33" s="95"/>
      <c r="I33" s="93" t="s">
        <v>176</v>
      </c>
      <c r="J33" s="94"/>
      <c r="K33" s="94"/>
      <c r="L33" s="95"/>
      <c r="M33" s="99">
        <v>522119631</v>
      </c>
      <c r="N33" s="94"/>
      <c r="O33" s="95"/>
      <c r="P33" s="99">
        <v>150</v>
      </c>
      <c r="Q33" s="94"/>
      <c r="R33" s="94"/>
      <c r="S33" s="94"/>
      <c r="T33" s="100"/>
      <c r="U33" s="1"/>
      <c r="V33" s="1"/>
      <c r="W33" s="1"/>
      <c r="X33" s="1"/>
      <c r="Y33" s="204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15" t="s">
        <v>160</v>
      </c>
      <c r="D34" s="116"/>
      <c r="E34" s="117" t="s">
        <v>159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12" t="s">
        <v>161</v>
      </c>
      <c r="D35" s="113"/>
      <c r="E35" s="88" t="s">
        <v>166</v>
      </c>
      <c r="F35" s="89"/>
      <c r="G35" s="99">
        <v>4</v>
      </c>
      <c r="H35" s="95"/>
      <c r="I35" s="93" t="s">
        <v>174</v>
      </c>
      <c r="J35" s="94"/>
      <c r="K35" s="94"/>
      <c r="L35" s="95"/>
      <c r="M35" s="99">
        <v>520432220</v>
      </c>
      <c r="N35" s="94"/>
      <c r="O35" s="95"/>
      <c r="P35" s="99">
        <v>140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15" t="s">
        <v>162</v>
      </c>
      <c r="D36" s="116"/>
      <c r="E36" s="117" t="s">
        <v>167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12" t="s">
        <v>156</v>
      </c>
      <c r="D37" s="113"/>
      <c r="E37" s="88" t="s">
        <v>168</v>
      </c>
      <c r="F37" s="89"/>
      <c r="G37" s="99">
        <v>3</v>
      </c>
      <c r="H37" s="95"/>
      <c r="I37" s="93" t="s">
        <v>178</v>
      </c>
      <c r="J37" s="94"/>
      <c r="K37" s="94"/>
      <c r="L37" s="95"/>
      <c r="M37" s="99">
        <v>520432244</v>
      </c>
      <c r="N37" s="94"/>
      <c r="O37" s="95"/>
      <c r="P37" s="99">
        <v>134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15" t="s">
        <v>157</v>
      </c>
      <c r="D38" s="116"/>
      <c r="E38" s="117" t="s">
        <v>169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12" t="s">
        <v>141</v>
      </c>
      <c r="D39" s="113"/>
      <c r="E39" s="88" t="s">
        <v>170</v>
      </c>
      <c r="F39" s="89"/>
      <c r="G39" s="99">
        <v>2</v>
      </c>
      <c r="H39" s="95"/>
      <c r="I39" s="93" t="s">
        <v>177</v>
      </c>
      <c r="J39" s="94"/>
      <c r="K39" s="94"/>
      <c r="L39" s="95"/>
      <c r="M39" s="99">
        <v>521245461</v>
      </c>
      <c r="N39" s="94"/>
      <c r="O39" s="95"/>
      <c r="P39" s="99">
        <v>137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5" t="s">
        <v>142</v>
      </c>
      <c r="D40" s="116"/>
      <c r="E40" s="117" t="s">
        <v>171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12" t="s">
        <v>158</v>
      </c>
      <c r="D41" s="113"/>
      <c r="E41" s="88" t="s">
        <v>172</v>
      </c>
      <c r="F41" s="89"/>
      <c r="G41" s="99">
        <v>2</v>
      </c>
      <c r="H41" s="95"/>
      <c r="I41" s="93" t="s">
        <v>176</v>
      </c>
      <c r="J41" s="94"/>
      <c r="K41" s="94"/>
      <c r="L41" s="95"/>
      <c r="M41" s="99">
        <v>522119648</v>
      </c>
      <c r="N41" s="94"/>
      <c r="O41" s="95"/>
      <c r="P41" s="99">
        <v>140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5" t="s">
        <v>160</v>
      </c>
      <c r="D42" s="116"/>
      <c r="E42" s="117" t="s">
        <v>173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>
        <v>10</v>
      </c>
      <c r="C43" s="112"/>
      <c r="D43" s="113"/>
      <c r="E43" s="88"/>
      <c r="F43" s="89"/>
      <c r="G43" s="99"/>
      <c r="H43" s="95"/>
      <c r="I43" s="93"/>
      <c r="J43" s="94"/>
      <c r="K43" s="94"/>
      <c r="L43" s="95"/>
      <c r="M43" s="99"/>
      <c r="N43" s="94"/>
      <c r="O43" s="95"/>
      <c r="P43" s="99"/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5"/>
      <c r="D44" s="116"/>
      <c r="E44" s="117"/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>
        <v>11</v>
      </c>
      <c r="C45" s="112"/>
      <c r="D45" s="113"/>
      <c r="E45" s="88"/>
      <c r="F45" s="89"/>
      <c r="G45" s="99"/>
      <c r="H45" s="95"/>
      <c r="I45" s="93"/>
      <c r="J45" s="94"/>
      <c r="K45" s="94"/>
      <c r="L45" s="95"/>
      <c r="M45" s="99"/>
      <c r="N45" s="94"/>
      <c r="O45" s="95"/>
      <c r="P45" s="99"/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15"/>
      <c r="D46" s="116"/>
      <c r="E46" s="117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>
        <v>12</v>
      </c>
      <c r="C47" s="157"/>
      <c r="D47" s="158"/>
      <c r="E47" s="159"/>
      <c r="F47" s="160"/>
      <c r="G47" s="99"/>
      <c r="H47" s="95"/>
      <c r="I47" s="93"/>
      <c r="J47" s="150"/>
      <c r="K47" s="150"/>
      <c r="L47" s="151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5"/>
      <c r="B48" s="156"/>
      <c r="C48" s="161"/>
      <c r="D48" s="162"/>
      <c r="E48" s="163"/>
      <c r="F48" s="164"/>
      <c r="G48" s="96"/>
      <c r="H48" s="98"/>
      <c r="I48" s="152"/>
      <c r="J48" s="153"/>
      <c r="K48" s="153"/>
      <c r="L48" s="154"/>
      <c r="M48" s="96"/>
      <c r="N48" s="97"/>
      <c r="O48" s="98"/>
      <c r="P48" s="96"/>
      <c r="Q48" s="97"/>
      <c r="R48" s="97"/>
      <c r="S48" s="97"/>
      <c r="T48" s="1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3">
        <v>13</v>
      </c>
      <c r="B49" s="214">
        <v>13</v>
      </c>
      <c r="C49" s="157"/>
      <c r="D49" s="158"/>
      <c r="E49" s="159"/>
      <c r="F49" s="160"/>
      <c r="G49" s="99"/>
      <c r="H49" s="95"/>
      <c r="I49" s="93"/>
      <c r="J49" s="150"/>
      <c r="K49" s="150"/>
      <c r="L49" s="151"/>
      <c r="M49" s="99"/>
      <c r="N49" s="94"/>
      <c r="O49" s="95"/>
      <c r="P49" s="99"/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15"/>
      <c r="C50" s="161"/>
      <c r="D50" s="162"/>
      <c r="E50" s="163"/>
      <c r="F50" s="164"/>
      <c r="G50" s="96"/>
      <c r="H50" s="98"/>
      <c r="I50" s="152"/>
      <c r="J50" s="153"/>
      <c r="K50" s="153"/>
      <c r="L50" s="154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14">
        <v>14</v>
      </c>
      <c r="C51" s="112"/>
      <c r="D51" s="113"/>
      <c r="E51" s="88"/>
      <c r="F51" s="89"/>
      <c r="G51" s="99"/>
      <c r="H51" s="95"/>
      <c r="I51" s="93"/>
      <c r="J51" s="94"/>
      <c r="K51" s="94"/>
      <c r="L51" s="95"/>
      <c r="M51" s="99"/>
      <c r="N51" s="94"/>
      <c r="O51" s="95"/>
      <c r="P51" s="99"/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18"/>
      <c r="C52" s="219"/>
      <c r="D52" s="220"/>
      <c r="E52" s="221"/>
      <c r="F52" s="222"/>
      <c r="G52" s="216"/>
      <c r="H52" s="217"/>
      <c r="I52" s="216"/>
      <c r="J52" s="206"/>
      <c r="K52" s="206"/>
      <c r="L52" s="217"/>
      <c r="M52" s="216"/>
      <c r="N52" s="206"/>
      <c r="O52" s="217"/>
      <c r="P52" s="216"/>
      <c r="Q52" s="206"/>
      <c r="R52" s="206"/>
      <c r="S52" s="206"/>
      <c r="T52" s="2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75" t="s">
        <v>120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3" t="s">
        <v>202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26">
        <f>LEN(A55)</f>
        <v>109</v>
      </c>
      <c r="W55" s="227"/>
      <c r="X55" s="227"/>
      <c r="Y55" s="227"/>
      <c r="Z55" s="227"/>
      <c r="AA55" s="227"/>
      <c r="AB55" s="227"/>
      <c r="AC55" s="227"/>
      <c r="AD55" s="227"/>
      <c r="AE55" s="227"/>
      <c r="AF55" s="22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abSelected="1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女子</v>
      </c>
      <c r="I5" s="9">
        <f>入力!Y25</f>
        <v>8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21009</v>
      </c>
      <c r="B7" s="13" t="str">
        <f>IF(入力!C3="","",入力!C3)</f>
        <v xml:space="preserve">八千代台VBC </v>
      </c>
      <c r="C7" s="13" t="str">
        <f>IF(入力!C2="","",入力!C2)</f>
        <v xml:space="preserve">やちよだいバレーボールクラブ 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>
        <f>IF(入力!C4="","",入力!C4)</f>
        <v>430061781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会田</v>
      </c>
      <c r="D16" s="13" t="str">
        <f>IF(入力!E8="","",入力!E8)</f>
        <v>智美</v>
      </c>
      <c r="E16" s="13" t="str">
        <f>IF(入力!C7="","",入力!C7)</f>
        <v>アイダ</v>
      </c>
      <c r="F16" s="13" t="str">
        <f>IF(入力!E7="","",入力!E7)</f>
        <v>サトミ</v>
      </c>
      <c r="G16" s="13">
        <f>IF(入力!G7="","",入力!G7)</f>
        <v>507374491</v>
      </c>
      <c r="H16" s="13">
        <f>IF(入力!J7="","",入力!J7)</f>
        <v>18472</v>
      </c>
      <c r="I16" s="13">
        <f>IF(入力!M7="","",入力!M7)</f>
        <v>428557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0031</v>
      </c>
      <c r="T16" s="13" t="str">
        <f>IF(入力!P8="","",入力!P8)</f>
        <v>八千代市八千代台北9-12-6</v>
      </c>
      <c r="U16" s="13" t="str">
        <f>IF(入力!AL7="","",入力!AL7)</f>
        <v>090</v>
      </c>
      <c r="V16" s="13" t="str">
        <f>IF(入力!AK8="","",入力!AK8)</f>
        <v>5527</v>
      </c>
      <c r="W16" s="13" t="str">
        <f>IF(入力!AP8="","",入力!AP8)</f>
        <v>3208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野村</v>
      </c>
      <c r="D17" s="13" t="str">
        <f>IF(入力!E10="","",入力!E10)</f>
        <v>和浩</v>
      </c>
      <c r="E17" s="13" t="str">
        <f>IF(入力!C9="","",入力!C9)</f>
        <v>ノムラ</v>
      </c>
      <c r="F17" s="13" t="str">
        <f>IF(入力!E9="","",入力!E9)</f>
        <v>カズヒロ</v>
      </c>
      <c r="G17" s="13">
        <f>IF(入力!G9="","",入力!G9)</f>
        <v>518042165</v>
      </c>
      <c r="H17" s="13">
        <f>IF(入力!J9="","",入力!J9)</f>
        <v>304172</v>
      </c>
      <c r="I17" s="13">
        <f>IF(入力!M9="","",入力!M9)</f>
        <v>478020</v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0031</v>
      </c>
      <c r="T17" s="13" t="str">
        <f>IF(入力!P10="","",入力!P10)</f>
        <v>八千代市八千代台北13-14-3</v>
      </c>
      <c r="U17" s="13" t="str">
        <f>IF(入力!AL9="","",入力!AL9)</f>
        <v>080</v>
      </c>
      <c r="V17" s="13" t="str">
        <f>IF(入力!AK10="","",入力!AK10)</f>
        <v>1089</v>
      </c>
      <c r="W17" s="13" t="str">
        <f>IF(入力!AP10="","",入力!AP10)</f>
        <v>7521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早川</v>
      </c>
      <c r="D20" s="13" t="str">
        <f>IF(入力!E12="","",入力!E12)</f>
        <v>浩司</v>
      </c>
      <c r="E20" s="13" t="str">
        <f>IF(入力!C11="","",入力!C11)</f>
        <v>ハヤカワ</v>
      </c>
      <c r="F20" s="13" t="str">
        <f>IF(入力!E11="","",入力!E11)</f>
        <v>コウジ</v>
      </c>
      <c r="G20" s="13">
        <f>IF(入力!G11="","",入力!G11)</f>
        <v>518927622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0046</v>
      </c>
      <c r="T20" s="13" t="str">
        <f>IF(入力!P12="","",入力!P12)</f>
        <v>八千代市大和田新田40-2-705</v>
      </c>
      <c r="U20" s="13" t="str">
        <f>IF(入力!AL11="","",入力!AL11)</f>
        <v>080</v>
      </c>
      <c r="V20" s="13" t="str">
        <f>IF(入力!AK12="","",入力!AK12)</f>
        <v>5032</v>
      </c>
      <c r="W20" s="13" t="str">
        <f>IF(入力!AP12="","",入力!AP12)</f>
        <v>4390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>
        <f>IF(入力!C21="","",入力!C21)</f>
        <v>90</v>
      </c>
      <c r="O22" s="13">
        <f>IF(入力!E21="","",入力!E21)</f>
        <v>5527</v>
      </c>
      <c r="P22" s="13">
        <f>IF(入力!G21="","",入力!G21)</f>
        <v>3208</v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野村</v>
      </c>
      <c r="D23" s="13" t="str">
        <f>IF(入力!$E$14="","",入力!$E$14)</f>
        <v>和宏</v>
      </c>
      <c r="E23" s="13" t="str">
        <f>IF(入力!$C$13="","",入力!$C$13)</f>
        <v>ノムラ</v>
      </c>
      <c r="F23" s="13" t="str">
        <f>IF(入力!$E$13="","",入力!$E$13)</f>
        <v>カズヒロ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岡田</v>
      </c>
      <c r="D24" s="51" t="str">
        <f>VLOOKUP($B$51,$A$53:$F$352,4)</f>
        <v>莉央</v>
      </c>
      <c r="E24" s="51" t="str">
        <f>VLOOKUP($B$51,$A$53:$F$352,5)</f>
        <v>オカダ</v>
      </c>
      <c r="F24" s="51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岡田</v>
      </c>
      <c r="D53" s="13" t="str">
        <f>IF(入力!E26="","",入力!E26)</f>
        <v>莉央</v>
      </c>
      <c r="E53" s="13" t="str">
        <f>IF(入力!C25="","",入力!C25)</f>
        <v>オカダ</v>
      </c>
      <c r="F53" s="13" t="str">
        <f>IF(入力!E25="","",入力!E25)</f>
        <v>リオ</v>
      </c>
      <c r="G53" s="13">
        <f>IF(入力!M25="","",入力!M25)</f>
        <v>518722647</v>
      </c>
      <c r="H53" s="13" t="str">
        <f>IF(入力!I25="","",入力!I25)</f>
        <v>南高津小学校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土屋</v>
      </c>
      <c r="D54" s="13" t="str">
        <f>IF(入力!E28="","",入力!E28)</f>
        <v>芽生</v>
      </c>
      <c r="E54" s="13" t="str">
        <f>IF(入力!C27="","",入力!C27)</f>
        <v>ツチヤ</v>
      </c>
      <c r="F54" s="13" t="str">
        <f>IF(入力!E27="","",入力!E27)</f>
        <v>メイ</v>
      </c>
      <c r="G54" s="13">
        <f>IF(入力!M27="","",入力!M27)</f>
        <v>521137391</v>
      </c>
      <c r="H54" s="13" t="str">
        <f>IF(入力!I27="","",入力!I27)</f>
        <v>弥富小学校</v>
      </c>
      <c r="I54" s="13">
        <f>IF(入力!G27="","",入力!G27)</f>
        <v>5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土屋</v>
      </c>
      <c r="D55" s="13" t="str">
        <f>IF(入力!E30="","",入力!E30)</f>
        <v>希生</v>
      </c>
      <c r="E55" s="13" t="str">
        <f>IF(入力!C29="","",入力!C29)</f>
        <v>ツチヤ</v>
      </c>
      <c r="F55" s="13" t="str">
        <f>IF(入力!E29="","",入力!E29)</f>
        <v>キイ</v>
      </c>
      <c r="G55" s="13">
        <f>IF(入力!M29="","",入力!M29)</f>
        <v>521137407</v>
      </c>
      <c r="H55" s="13" t="str">
        <f>IF(入力!I29="","",入力!I29)</f>
        <v>弥富小学校</v>
      </c>
      <c r="I55" s="13">
        <f>IF(入力!G29="","",入力!G29)</f>
        <v>5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小見川</v>
      </c>
      <c r="D56" s="13" t="str">
        <f>IF(入力!E32="","",入力!E32)</f>
        <v>紗世</v>
      </c>
      <c r="E56" s="13" t="str">
        <f>IF(入力!C31="","",入力!C31)</f>
        <v>オミガワ</v>
      </c>
      <c r="F56" s="13" t="str">
        <f>IF(入力!E31="","",入力!E31)</f>
        <v>サヨ</v>
      </c>
      <c r="G56" s="13">
        <f>IF(入力!M31="","",入力!M31)</f>
        <v>521137384</v>
      </c>
      <c r="H56" s="13" t="str">
        <f>IF(入力!I31="","",入力!I31)</f>
        <v>山王小学校</v>
      </c>
      <c r="I56" s="13">
        <f>IF(入力!G31="","",入力!G31)</f>
        <v>5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佐々木</v>
      </c>
      <c r="D57" s="13" t="str">
        <f>IF(入力!E34="","",入力!E34)</f>
        <v>琴未</v>
      </c>
      <c r="E57" s="13" t="str">
        <f>IF(入力!C33="","",入力!C33)</f>
        <v>ササキ</v>
      </c>
      <c r="F57" s="13" t="str">
        <f>IF(入力!E33="","",入力!E33)</f>
        <v>コトミ</v>
      </c>
      <c r="G57" s="13">
        <f>IF(入力!M33="","",入力!M33)</f>
        <v>522119631</v>
      </c>
      <c r="H57" s="13" t="str">
        <f>IF(入力!I33="","",入力!I33)</f>
        <v>東習志野小学校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石井</v>
      </c>
      <c r="D58" s="13" t="str">
        <f>IF(入力!E36="","",入力!E36)</f>
        <v>心麗</v>
      </c>
      <c r="E58" s="13" t="str">
        <f>IF(入力!C35="","",入力!C35)</f>
        <v>イシイ</v>
      </c>
      <c r="F58" s="13" t="str">
        <f>IF(入力!E35="","",入力!E35)</f>
        <v>ミレイ</v>
      </c>
      <c r="G58" s="13">
        <f>IF(入力!M35="","",入力!M35)</f>
        <v>520432220</v>
      </c>
      <c r="H58" s="13" t="str">
        <f>IF(入力!I35="","",入力!I35)</f>
        <v>作新小学校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岡田</v>
      </c>
      <c r="D59" s="13" t="str">
        <f>IF(入力!E38="","",入力!E38)</f>
        <v>夕芽</v>
      </c>
      <c r="E59" s="13" t="str">
        <f>IF(入力!C37="","",入力!C37)</f>
        <v>オカダ</v>
      </c>
      <c r="F59" s="13" t="str">
        <f>IF(入力!E37="","",入力!E37)</f>
        <v>ユメ</v>
      </c>
      <c r="G59" s="13">
        <f>IF(入力!M37="","",入力!M37)</f>
        <v>520432244</v>
      </c>
      <c r="H59" s="13" t="str">
        <f>IF(入力!I37="","",入力!I37)</f>
        <v>南高津小学校</v>
      </c>
      <c r="I59" s="13">
        <f>IF(入力!G37="","",入力!G37)</f>
        <v>3</v>
      </c>
      <c r="J59" s="13">
        <f>IF(入力!P37="","",入力!P37)</f>
        <v>134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橋本</v>
      </c>
      <c r="D60" s="13" t="str">
        <f>IF(入力!E40="","",入力!E40)</f>
        <v>里菜</v>
      </c>
      <c r="E60" s="13" t="str">
        <f>IF(入力!C39="","",入力!C39)</f>
        <v>ハシモト</v>
      </c>
      <c r="F60" s="13" t="str">
        <f>IF(入力!E39="","",入力!E39)</f>
        <v>リナ</v>
      </c>
      <c r="G60" s="13">
        <f>IF(入力!M39="","",入力!M39)</f>
        <v>521245461</v>
      </c>
      <c r="H60" s="13" t="str">
        <f>IF(入力!I39="","",入力!I39)</f>
        <v>西高津小学校</v>
      </c>
      <c r="I60" s="13">
        <f>IF(入力!G39="","",入力!G39)</f>
        <v>2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佐々木</v>
      </c>
      <c r="D61" s="13" t="str">
        <f>IF(入力!E42="","",入力!E42)</f>
        <v>絢未</v>
      </c>
      <c r="E61" s="13" t="str">
        <f>IF(入力!C41="","",入力!C41)</f>
        <v>ササキ</v>
      </c>
      <c r="F61" s="13" t="str">
        <f>IF(入力!E41="","",入力!E41)</f>
        <v>アヤミ</v>
      </c>
      <c r="G61" s="13">
        <f>IF(入力!M41="","",入力!M41)</f>
        <v>522119648</v>
      </c>
      <c r="H61" s="13" t="str">
        <f>IF(入力!I41="","",入力!I41)</f>
        <v>東習志野小学校</v>
      </c>
      <c r="I61" s="13">
        <f>IF(入力!G41="","",入力!G41)</f>
        <v>2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satomi.aida.40622@gmail.com</cp:lastModifiedBy>
  <cp:lastPrinted>2016-05-09T15:17:35Z</cp:lastPrinted>
  <dcterms:created xsi:type="dcterms:W3CDTF">2014-04-05T09:56:00Z</dcterms:created>
  <dcterms:modified xsi:type="dcterms:W3CDTF">2023-01-24T08:34:58Z</dcterms:modified>
</cp:coreProperties>
</file>