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735" yWindow="735" windowWidth="16140" windowHeight="552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externalReferences>
    <externalReference r:id="rId7"/>
  </externalReferences>
  <definedNames>
    <definedName name="_xlnm.Print_Area" localSheetId="2">'全日本申込書(県大会用)'!$A$1:$BH$64</definedName>
    <definedName name="_xlnm.Print_Area" localSheetId="0">入力!$A$1:$AT$55</definedName>
    <definedName name="カテゴリー">[1]入力!$AV$2:$AV$5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H5" i="6"/>
  <c r="I5"/>
  <c r="J5"/>
  <c r="A7"/>
  <c r="B7"/>
  <c r="C7"/>
  <c r="D7"/>
  <c r="E7"/>
  <c r="R7"/>
  <c r="S7"/>
  <c r="U7"/>
  <c r="V7"/>
  <c r="C16"/>
  <c r="D16"/>
  <c r="E16"/>
  <c r="F16"/>
  <c r="G16"/>
  <c r="H16"/>
  <c r="I16"/>
  <c r="L16"/>
  <c r="R16"/>
  <c r="S16"/>
  <c r="T16"/>
  <c r="U16"/>
  <c r="V16"/>
  <c r="W16"/>
  <c r="C17"/>
  <c r="D17"/>
  <c r="E17"/>
  <c r="F17"/>
  <c r="G17"/>
  <c r="H17"/>
  <c r="I17"/>
  <c r="L17"/>
  <c r="R17"/>
  <c r="S17"/>
  <c r="T17"/>
  <c r="U17"/>
  <c r="V17"/>
  <c r="W17"/>
  <c r="C20"/>
  <c r="D20"/>
  <c r="E20"/>
  <c r="F20"/>
  <c r="G20"/>
  <c r="H20"/>
  <c r="I20"/>
  <c r="L20"/>
  <c r="R20"/>
  <c r="S20"/>
  <c r="T20"/>
  <c r="U20"/>
  <c r="V20"/>
  <c r="W20"/>
  <c r="G21"/>
  <c r="H21"/>
  <c r="I21"/>
  <c r="L21"/>
  <c r="R21"/>
  <c r="S21"/>
  <c r="T21"/>
  <c r="U21"/>
  <c r="V21"/>
  <c r="W21"/>
  <c r="C22"/>
  <c r="D22"/>
  <c r="E22"/>
  <c r="F22"/>
  <c r="L22"/>
  <c r="N22"/>
  <c r="O22"/>
  <c r="P22"/>
  <c r="R22"/>
  <c r="S22"/>
  <c r="T22"/>
  <c r="U22"/>
  <c r="V22"/>
  <c r="W22"/>
  <c r="C23"/>
  <c r="D23"/>
  <c r="E23"/>
  <c r="F23"/>
  <c r="G23"/>
  <c r="H23"/>
  <c r="I23"/>
  <c r="G24"/>
  <c r="H24"/>
  <c r="B51"/>
  <c r="B53"/>
  <c r="C53"/>
  <c r="D53"/>
  <c r="E53"/>
  <c r="F53"/>
  <c r="G53"/>
  <c r="H53"/>
  <c r="I53"/>
  <c r="J53"/>
  <c r="A54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54"/>
  <c r="C54"/>
  <c r="D54"/>
  <c r="E54"/>
  <c r="F54"/>
  <c r="G54"/>
  <c r="H54"/>
  <c r="I54"/>
  <c r="J54"/>
  <c r="B55"/>
  <c r="C55"/>
  <c r="D55"/>
  <c r="E55"/>
  <c r="F55"/>
  <c r="G55"/>
  <c r="H55"/>
  <c r="I55"/>
  <c r="J55"/>
  <c r="B56"/>
  <c r="C56"/>
  <c r="D56"/>
  <c r="E56"/>
  <c r="F56"/>
  <c r="G56"/>
  <c r="H56"/>
  <c r="I56"/>
  <c r="J56"/>
  <c r="B57"/>
  <c r="C57"/>
  <c r="D57"/>
  <c r="E57"/>
  <c r="F57"/>
  <c r="G57"/>
  <c r="H57"/>
  <c r="I57"/>
  <c r="J57"/>
  <c r="B58"/>
  <c r="C58"/>
  <c r="D58"/>
  <c r="E58"/>
  <c r="F58"/>
  <c r="G58"/>
  <c r="H58"/>
  <c r="I58"/>
  <c r="J58"/>
  <c r="B59"/>
  <c r="C59"/>
  <c r="D59"/>
  <c r="E59"/>
  <c r="F59"/>
  <c r="G59"/>
  <c r="H59"/>
  <c r="I59"/>
  <c r="J59"/>
  <c r="B60"/>
  <c r="C60"/>
  <c r="D60"/>
  <c r="E60"/>
  <c r="F60"/>
  <c r="G60"/>
  <c r="H60"/>
  <c r="I60"/>
  <c r="J60"/>
  <c r="B61"/>
  <c r="C61"/>
  <c r="D61"/>
  <c r="E61"/>
  <c r="F61"/>
  <c r="G61"/>
  <c r="H61"/>
  <c r="I61"/>
  <c r="J61"/>
  <c r="B62"/>
  <c r="C62"/>
  <c r="D62"/>
  <c r="E62"/>
  <c r="F62"/>
  <c r="G62"/>
  <c r="H62"/>
  <c r="I62"/>
  <c r="J62"/>
  <c r="B63"/>
  <c r="C63"/>
  <c r="D63"/>
  <c r="E63"/>
  <c r="F63"/>
  <c r="G63"/>
  <c r="H63"/>
  <c r="I63"/>
  <c r="J63"/>
  <c r="B64"/>
  <c r="C64"/>
  <c r="D64"/>
  <c r="E64"/>
  <c r="F64"/>
  <c r="G64"/>
  <c r="H64"/>
  <c r="I64"/>
  <c r="J64"/>
  <c r="B65"/>
  <c r="C65"/>
  <c r="D65"/>
  <c r="E65"/>
  <c r="F65"/>
  <c r="G65"/>
  <c r="H65"/>
  <c r="I65"/>
  <c r="J65"/>
  <c r="B66"/>
  <c r="C66"/>
  <c r="D66"/>
  <c r="E66"/>
  <c r="F66"/>
  <c r="G66"/>
  <c r="H66"/>
  <c r="I66"/>
  <c r="J66"/>
  <c r="B67"/>
  <c r="H67"/>
  <c r="I67"/>
  <c r="J67"/>
  <c r="B68"/>
  <c r="H68"/>
  <c r="I68"/>
  <c r="J68"/>
  <c r="B69"/>
  <c r="H69"/>
  <c r="I69"/>
  <c r="J69"/>
  <c r="B70"/>
  <c r="H70"/>
  <c r="I70"/>
  <c r="J70"/>
  <c r="B71"/>
  <c r="H71"/>
  <c r="I71"/>
  <c r="J71"/>
  <c r="B72"/>
  <c r="H72"/>
  <c r="I72"/>
  <c r="J72"/>
  <c r="B73"/>
  <c r="H73"/>
  <c r="I73"/>
  <c r="J73"/>
  <c r="B74"/>
  <c r="H74"/>
  <c r="I74"/>
  <c r="J74"/>
  <c r="B75"/>
  <c r="H75"/>
  <c r="I75"/>
  <c r="J75"/>
  <c r="B76"/>
  <c r="H76"/>
  <c r="I76"/>
  <c r="J76"/>
  <c r="B77"/>
  <c r="H77"/>
  <c r="I77"/>
  <c r="J77"/>
  <c r="B78"/>
  <c r="H78"/>
  <c r="I78"/>
  <c r="J78"/>
  <c r="B79"/>
  <c r="H79"/>
  <c r="I79"/>
  <c r="J79"/>
  <c r="B80"/>
  <c r="H80"/>
  <c r="I80"/>
  <c r="J80"/>
  <c r="C2" i="4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C2" i="5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K16" i="3"/>
  <c r="AN16"/>
  <c r="AZ16"/>
  <c r="H17"/>
  <c r="U17"/>
  <c r="Y17"/>
  <c r="AZ18"/>
  <c r="O20"/>
  <c r="AD20"/>
  <c r="AS20"/>
  <c r="O21"/>
  <c r="AD21"/>
  <c r="AS21"/>
  <c r="H22"/>
  <c r="T22"/>
  <c r="AB22"/>
  <c r="AG22"/>
  <c r="AY22"/>
  <c r="H23"/>
  <c r="Z23"/>
  <c r="AX23"/>
  <c r="BC23"/>
  <c r="H24"/>
  <c r="T24"/>
  <c r="AB24"/>
  <c r="AG24"/>
  <c r="AY24"/>
  <c r="H25"/>
  <c r="Z25"/>
  <c r="AX25"/>
  <c r="BC25"/>
  <c r="H26"/>
  <c r="T26"/>
  <c r="AB26"/>
  <c r="AG26"/>
  <c r="AY26"/>
  <c r="H27"/>
  <c r="Z27"/>
  <c r="AX27"/>
  <c r="BC27"/>
  <c r="H28"/>
  <c r="T28"/>
  <c r="AB28"/>
  <c r="AG28"/>
  <c r="AY28"/>
  <c r="H29"/>
  <c r="Z29"/>
  <c r="AX29"/>
  <c r="BC29"/>
  <c r="C34"/>
  <c r="F34"/>
  <c r="Q34"/>
  <c r="T34"/>
  <c r="AJ34"/>
  <c r="AZ34"/>
  <c r="C36"/>
  <c r="F36"/>
  <c r="Q36"/>
  <c r="T36"/>
  <c r="AJ36"/>
  <c r="AZ36"/>
  <c r="C38"/>
  <c r="F38"/>
  <c r="Q38"/>
  <c r="T38"/>
  <c r="AJ38"/>
  <c r="AZ38"/>
  <c r="C40"/>
  <c r="F40"/>
  <c r="Q40"/>
  <c r="T40"/>
  <c r="AJ40"/>
  <c r="AZ40"/>
  <c r="C42"/>
  <c r="F42"/>
  <c r="Q42"/>
  <c r="T42"/>
  <c r="AJ42"/>
  <c r="AZ42"/>
  <c r="C44"/>
  <c r="F44"/>
  <c r="Q44"/>
  <c r="T44"/>
  <c r="AJ44"/>
  <c r="AZ44"/>
  <c r="C46"/>
  <c r="F46"/>
  <c r="Q46"/>
  <c r="T46"/>
  <c r="AJ46"/>
  <c r="AZ46"/>
  <c r="C48"/>
  <c r="F48"/>
  <c r="Q48"/>
  <c r="T48"/>
  <c r="AJ48"/>
  <c r="AZ48"/>
  <c r="C50"/>
  <c r="F50"/>
  <c r="Q50"/>
  <c r="T50"/>
  <c r="AJ50"/>
  <c r="AZ50"/>
  <c r="C52"/>
  <c r="F52"/>
  <c r="Q52"/>
  <c r="T52"/>
  <c r="AJ52"/>
  <c r="AZ52"/>
  <c r="C54"/>
  <c r="F54"/>
  <c r="Q54"/>
  <c r="T54"/>
  <c r="AJ54"/>
  <c r="AZ54"/>
  <c r="C56"/>
  <c r="F56"/>
  <c r="Q56"/>
  <c r="T56"/>
  <c r="AJ56"/>
  <c r="AZ56"/>
  <c r="C2" i="2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AW4" i="1"/>
  <c r="AX4"/>
  <c r="AY4"/>
  <c r="C17"/>
  <c r="C17" i="2" s="1"/>
  <c r="C19" i="1"/>
  <c r="C19" i="4" s="1"/>
  <c r="V55" i="1"/>
  <c r="E24" i="6" l="1"/>
  <c r="C19" i="2"/>
  <c r="C17" i="5"/>
  <c r="F24" i="6"/>
  <c r="C19" i="5"/>
  <c r="C24" i="6"/>
  <c r="C17" i="4"/>
  <c r="D24" i="6"/>
</calcChain>
</file>

<file path=xl/sharedStrings.xml><?xml version="1.0" encoding="utf-8"?>
<sst xmlns="http://schemas.openxmlformats.org/spreadsheetml/2006/main" count="432" uniqueCount="261">
  <si>
    <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</si>
  <si>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t>フリガナ</t>
  </si>
  <si>
    <t>ヤチヨダイ　バレーボールクラブ</t>
  </si>
  <si>
    <r>
      <t>性別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</si>
  <si>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</si>
  <si>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</si>
  <si>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</si>
  <si>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</si>
  <si>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</si>
  <si>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</si>
  <si>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</si>
  <si>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女子</t>
  </si>
  <si>
    <t>八千代市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</si>
  <si>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</si>
  <si>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</si>
  <si>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</si>
  <si>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</si>
  <si>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</si>
  <si>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</si>
  <si>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</rPr>
      <t>B</t>
    </r>
  </si>
  <si>
    <t>MRSチームID(混合用)</t>
  </si>
  <si>
    <t>京成</t>
  </si>
  <si>
    <t>八千代台</t>
  </si>
  <si>
    <t>男女混合</t>
  </si>
  <si>
    <t>支部なし</t>
  </si>
  <si>
    <t>監督</t>
  </si>
  <si>
    <t>ミョウジ
苗字</t>
  </si>
  <si>
    <t>ナマエ
名前</t>
  </si>
  <si>
    <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</rPr>
      <t>ID</t>
    </r>
  </si>
  <si>
    <r>
      <t>日小連講習受講</t>
    </r>
    <r>
      <rPr>
        <sz val="9"/>
        <color indexed="8"/>
        <rFont val="Calibri"/>
      </rPr>
      <t>No.</t>
    </r>
  </si>
  <si>
    <r>
      <t>日体協資格</t>
    </r>
    <r>
      <rPr>
        <sz val="9"/>
        <color indexed="8"/>
        <rFont val="Calibri"/>
      </rPr>
      <t>No.</t>
    </r>
  </si>
  <si>
    <t>自宅住所</t>
  </si>
  <si>
    <t>電話番号</t>
  </si>
  <si>
    <t>年齢</t>
  </si>
  <si>
    <t>アイダ</t>
  </si>
  <si>
    <t>サトミ</t>
  </si>
  <si>
    <t>〒</t>
  </si>
  <si>
    <t>276</t>
  </si>
  <si>
    <t>―</t>
  </si>
  <si>
    <t>0031</t>
  </si>
  <si>
    <t>（</t>
  </si>
  <si>
    <t>090</t>
  </si>
  <si>
    <t>）</t>
  </si>
  <si>
    <t>会田</t>
  </si>
  <si>
    <t>智美</t>
  </si>
  <si>
    <t>千葉県八千代市八千代台北9-12-6</t>
  </si>
  <si>
    <t>5527</t>
  </si>
  <si>
    <t>3208</t>
  </si>
  <si>
    <t>コーチ</t>
  </si>
  <si>
    <t>マツザキ</t>
  </si>
  <si>
    <t>トモユキ</t>
  </si>
  <si>
    <t>047</t>
  </si>
  <si>
    <t>松崎</t>
  </si>
  <si>
    <t>智幸</t>
  </si>
  <si>
    <t>千葉県八千代市八千代台北9-13-13</t>
  </si>
  <si>
    <t>409</t>
  </si>
  <si>
    <t>7122</t>
  </si>
  <si>
    <t>マネージャー</t>
  </si>
  <si>
    <t>マツヤマ</t>
  </si>
  <si>
    <t>ヤヨイ</t>
  </si>
  <si>
    <t>松山</t>
  </si>
  <si>
    <t>弥生</t>
  </si>
  <si>
    <t>千葉県八千代市八千代台東5-17-10</t>
  </si>
  <si>
    <t>486</t>
  </si>
  <si>
    <t>4270</t>
  </si>
  <si>
    <t>帯同員</t>
  </si>
  <si>
    <r>
      <t xml:space="preserve">申込責任者
</t>
    </r>
    <r>
      <rPr>
        <sz val="11"/>
        <color indexed="8"/>
        <rFont val="Calibri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</rPr>
      <t>)</t>
    </r>
  </si>
  <si>
    <t>6775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</si>
  <si>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</si>
  <si>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</si>
  <si>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</si>
  <si>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</si>
  <si>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</si>
  <si>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</si>
  <si>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</si>
  <si>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</si>
  <si>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</rPr>
      <t>ID</t>
    </r>
  </si>
  <si>
    <t>身長(cm)</t>
  </si>
  <si>
    <t>苗字</t>
  </si>
  <si>
    <t>名前</t>
  </si>
  <si>
    <t>購入部数</t>
  </si>
  <si>
    <t>①</t>
  </si>
  <si>
    <t>オオキ</t>
  </si>
  <si>
    <t>ユキア</t>
  </si>
  <si>
    <t>千葉市立作新小学校</t>
  </si>
  <si>
    <t>大木</t>
  </si>
  <si>
    <t>徠愛</t>
  </si>
  <si>
    <t>サトウ</t>
  </si>
  <si>
    <t>アオイ</t>
  </si>
  <si>
    <t>八千代市立米本南小学校</t>
  </si>
  <si>
    <t>佐藤</t>
  </si>
  <si>
    <t>葵</t>
  </si>
  <si>
    <t>コハル</t>
  </si>
  <si>
    <t>八千代市立八千代台西小学校</t>
  </si>
  <si>
    <t>心春</t>
  </si>
  <si>
    <t>スガノ</t>
  </si>
  <si>
    <t>モエ</t>
  </si>
  <si>
    <t>菅野</t>
  </si>
  <si>
    <t>萌</t>
  </si>
  <si>
    <t>キャプテン</t>
  </si>
  <si>
    <t>エンドウ</t>
  </si>
  <si>
    <t>アズサ</t>
  </si>
  <si>
    <t>八千代市立萱田小学校</t>
  </si>
  <si>
    <t>遠藤</t>
  </si>
  <si>
    <t>杏紗</t>
  </si>
  <si>
    <t>ヨシダ</t>
  </si>
  <si>
    <t>ナナ</t>
  </si>
  <si>
    <t>八千代市立大和田西小学校</t>
  </si>
  <si>
    <t>吉田</t>
  </si>
  <si>
    <t>夏渚</t>
  </si>
  <si>
    <t>タケザワ</t>
  </si>
  <si>
    <t>サキ</t>
  </si>
  <si>
    <t>八千代市立西高津小学校</t>
  </si>
  <si>
    <t>竹澤</t>
  </si>
  <si>
    <t>沙希</t>
  </si>
  <si>
    <t>タカハシ</t>
  </si>
  <si>
    <t>カナ</t>
  </si>
  <si>
    <t>八千代市立勝田台南小学校</t>
  </si>
  <si>
    <t>高橋</t>
  </si>
  <si>
    <t>香奈</t>
  </si>
  <si>
    <t>フルカワ</t>
  </si>
  <si>
    <t>アキ</t>
  </si>
  <si>
    <t>八千代市立大和田小学校</t>
  </si>
  <si>
    <t>古川</t>
  </si>
  <si>
    <t>あき</t>
  </si>
  <si>
    <t>コマツ</t>
  </si>
  <si>
    <t>モモカ</t>
  </si>
  <si>
    <t>小松</t>
  </si>
  <si>
    <t>もも花</t>
  </si>
  <si>
    <t>イシダ</t>
  </si>
  <si>
    <t>マオナ</t>
  </si>
  <si>
    <t>石田</t>
  </si>
  <si>
    <t>茉央奈</t>
  </si>
  <si>
    <t>ハヤシ</t>
  </si>
  <si>
    <t>サラサ</t>
  </si>
  <si>
    <t>林</t>
  </si>
  <si>
    <t>更紗</t>
  </si>
  <si>
    <r>
      <t>チーム紹介コメント</t>
    </r>
    <r>
      <rPr>
        <sz val="11"/>
        <color indexed="8"/>
        <rFont val="Calibri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</rPr>
      <t>)</t>
    </r>
  </si>
  <si>
    <t>コメント文字数</t>
  </si>
  <si>
    <t>キャプテン大木、副キャプテン佐藤、そして松崎、菅野の６年４人それぞれが持ち味を活かして試合の流れを呼び込んでいく。頑張り屋の５年、４年はとにかく懸命にボールを繋ぎます。県大会では、全員バレーで目の前の試合に全力尽くして勝利をつかめ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</si>
  <si>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</si>
  <si>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</si>
  <si>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</si>
  <si>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</si>
  <si>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監督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</si>
  <si>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</si>
  <si>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</rPr>
      <t>No.</t>
    </r>
  </si>
  <si>
    <r>
      <rPr>
        <sz val="11"/>
        <color indexed="8"/>
        <rFont val="ＭＳ Ｐゴシック"/>
        <charset val="128"/>
      </rPr>
      <t>コーチ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</si>
  <si>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</si>
  <si>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</si>
  <si>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</si>
  <si>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</si>
  <si>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</si>
  <si>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</si>
  <si>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</si>
  <si>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r>
      <rPr>
        <sz val="11"/>
        <color indexed="8"/>
        <rFont val="ＭＳ Ｐゴシック"/>
        <charset val="128"/>
      </rPr>
      <t>背番号</t>
    </r>
  </si>
  <si>
    <r>
      <rPr>
        <sz val="11"/>
        <color indexed="8"/>
        <rFont val="ＭＳ Ｐゴシック"/>
        <charset val="128"/>
      </rPr>
      <t>選手名</t>
    </r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</si>
  <si>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</si>
  <si>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</si>
  <si>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</si>
  <si>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</si>
  <si>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</si>
  <si>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</si>
  <si>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</si>
  <si>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</si>
  <si>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</si>
  <si>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</si>
  <si>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</si>
  <si>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</si>
  <si>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</si>
  <si>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</si>
  <si>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</si>
  <si>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</si>
  <si>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</si>
  <si>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</si>
  <si>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</si>
  <si>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</si>
  <si>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</si>
  <si>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</si>
  <si>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</si>
  <si>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</si>
  <si>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</si>
  <si>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</si>
  <si>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</si>
  <si>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</si>
  <si>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</si>
  <si>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</si>
  <si>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</si>
  <si>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</si>
  <si>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</si>
  <si>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</si>
  <si>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</si>
  <si>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</si>
  <si>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</si>
  <si>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</si>
  <si>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</si>
  <si>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</si>
  <si>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</si>
  <si>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</si>
  <si>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</si>
  <si>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</si>
  <si>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</si>
  <si>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</si>
  <si>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</si>
  <si>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</si>
  <si>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</si>
  <si>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</si>
  <si>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</si>
  <si>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</si>
  <si>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</si>
  <si>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</si>
  <si>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</si>
  <si>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</si>
  <si>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</si>
  <si>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</si>
  <si>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</si>
  <si>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</si>
  <si>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</si>
  <si>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</si>
  <si>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</si>
  <si>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</si>
  <si>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</si>
  <si>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</si>
  <si>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</si>
  <si>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</si>
  <si>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</si>
  <si>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</si>
  <si>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</si>
  <si>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</si>
  <si>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</si>
  <si>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</si>
  <si>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</si>
  <si>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</si>
  <si>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</si>
  <si>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</si>
  <si>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</si>
  <si>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</si>
  <si>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</si>
  <si>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</si>
  <si>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</si>
  <si>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</si>
  <si>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</si>
  <si>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</si>
  <si>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</si>
  <si>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</si>
  <si>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</si>
  <si>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</si>
  <si>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</si>
  <si>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</si>
  <si>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</si>
  <si>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</si>
  <si>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</si>
  <si>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</si>
  <si>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</si>
  <si>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</si>
  <si>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選手名</t>
  </si>
  <si>
    <t>選手姓よみ</t>
  </si>
  <si>
    <t>選手名よみ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</si>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</sst>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2">
    <numFmt numFmtId="180" formatCode="#,##0_);[Red]\(#,##0\)"/>
    <numFmt numFmtId="181" formatCode="0_ &quot;冊&quot;"/>
  </numFmts>
  <fonts count="43">
    <font>
      <sz val="11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indexed="8"/>
      <name val="Calibri"/>
    </font>
    <font>
      <sz val="9"/>
      <color indexed="8"/>
      <name val="ＭＳ Ｐゴシック"/>
      <charset val="128"/>
    </font>
    <font>
      <sz val="9"/>
      <color indexed="8"/>
      <name val="Calibri"/>
    </font>
    <font>
      <sz val="20"/>
      <color indexed="8"/>
      <name val="ＭＳ Ｐゴシック"/>
      <charset val="128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charset val="128"/>
    </font>
    <font>
      <sz val="22"/>
      <color indexed="8"/>
      <name val="Calibri"/>
    </font>
    <font>
      <sz val="11"/>
      <name val="ＭＳ Ｐゴシック"/>
      <charset val="128"/>
    </font>
    <font>
      <sz val="16"/>
      <color indexed="8"/>
      <name val="Calibri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24"/>
      <color indexed="8"/>
      <name val="ＭＳ Ｐゴシック"/>
      <charset val="128"/>
    </font>
    <font>
      <sz val="24"/>
      <color indexed="8"/>
      <name val="Calibri"/>
    </font>
    <font>
      <sz val="12"/>
      <color indexed="8"/>
      <name val="Calibri"/>
    </font>
    <font>
      <sz val="16"/>
      <color indexed="8"/>
      <name val="ＭＳ Ｐゴシック"/>
      <charset val="128"/>
    </font>
    <font>
      <sz val="14"/>
      <color indexed="8"/>
      <name val="Century"/>
    </font>
    <font>
      <sz val="12"/>
      <color indexed="8"/>
      <name val="Century"/>
    </font>
    <font>
      <sz val="11"/>
      <color indexed="8"/>
      <name val="Century"/>
    </font>
    <font>
      <sz val="10"/>
      <color indexed="8"/>
      <name val="Century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1"/>
      <color indexed="8"/>
      <name val="Calibri"/>
    </font>
    <font>
      <sz val="16"/>
      <color indexed="8"/>
      <name val="Calibri"/>
    </font>
    <font>
      <sz val="8"/>
      <color indexed="8"/>
      <name val="Calibri"/>
    </font>
    <font>
      <sz val="9"/>
      <color indexed="8"/>
      <name val="Calibri"/>
    </font>
    <font>
      <sz val="12"/>
      <color indexed="8"/>
      <name val="Calibri"/>
    </font>
    <font>
      <sz val="11"/>
      <color indexed="8"/>
      <name val="ＭＳ ゴシック"/>
      <charset val="128"/>
    </font>
    <font>
      <sz val="16"/>
      <color indexed="8"/>
      <name val="ＭＳ ゴシック"/>
      <charset val="128"/>
    </font>
    <font>
      <sz val="11"/>
      <color indexed="8"/>
      <name val="ＭＳ Ｐゴシック"/>
      <charset val="128"/>
    </font>
    <font>
      <sz val="6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28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0" fillId="3" borderId="21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0" fillId="4" borderId="22" xfId="0" applyNumberFormat="1" applyFont="1" applyFill="1" applyBorder="1" applyAlignment="1" applyProtection="1">
      <alignment vertical="center"/>
    </xf>
    <xf numFmtId="0" fontId="0" fillId="4" borderId="23" xfId="0" applyNumberFormat="1" applyFont="1" applyFill="1" applyBorder="1" applyAlignment="1" applyProtection="1">
      <alignment vertical="center"/>
    </xf>
    <xf numFmtId="0" fontId="17" fillId="0" borderId="23" xfId="0" applyNumberFormat="1" applyFont="1" applyFill="1" applyBorder="1" applyAlignment="1" applyProtection="1">
      <alignment horizontal="left" vertical="center"/>
    </xf>
    <xf numFmtId="0" fontId="13" fillId="3" borderId="24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34" fillId="0" borderId="0" xfId="0" applyNumberFormat="1" applyFont="1" applyFill="1" applyBorder="1" applyAlignment="1" applyProtection="1">
      <alignment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35" fillId="0" borderId="1" xfId="0" applyNumberFormat="1" applyFont="1" applyFill="1" applyBorder="1" applyAlignment="1" applyProtection="1">
      <alignment vertical="center"/>
      <protection locked="0"/>
    </xf>
    <xf numFmtId="0" fontId="35" fillId="0" borderId="2" xfId="0" applyNumberFormat="1" applyFont="1" applyFill="1" applyBorder="1" applyAlignment="1" applyProtection="1">
      <alignment vertical="center"/>
      <protection locked="0"/>
    </xf>
    <xf numFmtId="0" fontId="35" fillId="0" borderId="23" xfId="0" applyNumberFormat="1" applyFont="1" applyFill="1" applyBorder="1" applyAlignment="1" applyProtection="1">
      <alignment vertical="center"/>
      <protection locked="0"/>
    </xf>
    <xf numFmtId="0" fontId="35" fillId="0" borderId="50" xfId="0" applyNumberFormat="1" applyFont="1" applyFill="1" applyBorder="1" applyAlignment="1" applyProtection="1">
      <alignment vertical="center"/>
      <protection locked="0"/>
    </xf>
    <xf numFmtId="0" fontId="34" fillId="4" borderId="9" xfId="0" applyNumberFormat="1" applyFont="1" applyFill="1" applyBorder="1" applyAlignment="1" applyProtection="1">
      <alignment vertical="center"/>
    </xf>
    <xf numFmtId="0" fontId="34" fillId="4" borderId="15" xfId="0" applyNumberFormat="1" applyFont="1" applyFill="1" applyBorder="1" applyAlignment="1" applyProtection="1">
      <alignment vertical="center"/>
    </xf>
    <xf numFmtId="0" fontId="34" fillId="4" borderId="5" xfId="0" applyNumberFormat="1" applyFont="1" applyFill="1" applyBorder="1" applyAlignment="1" applyProtection="1">
      <alignment vertical="center"/>
    </xf>
    <xf numFmtId="0" fontId="34" fillId="4" borderId="56" xfId="0" applyNumberFormat="1" applyFont="1" applyFill="1" applyBorder="1" applyAlignment="1" applyProtection="1">
      <alignment vertical="center"/>
    </xf>
    <xf numFmtId="0" fontId="34" fillId="4" borderId="51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34" fillId="3" borderId="83" xfId="0" applyNumberFormat="1" applyFont="1" applyFill="1" applyBorder="1" applyAlignment="1" applyProtection="1">
      <alignment horizontal="center" vertical="center" wrapText="1"/>
    </xf>
    <xf numFmtId="0" fontId="34" fillId="3" borderId="62" xfId="0" applyNumberFormat="1" applyFont="1" applyFill="1" applyBorder="1" applyAlignment="1" applyProtection="1">
      <alignment horizontal="center" vertical="center" wrapText="1"/>
    </xf>
    <xf numFmtId="0" fontId="40" fillId="0" borderId="82" xfId="0" applyNumberFormat="1" applyFont="1" applyFill="1" applyBorder="1" applyAlignment="1" applyProtection="1">
      <alignment horizontal="center" vertical="center"/>
      <protection locked="0"/>
    </xf>
    <xf numFmtId="0" fontId="35" fillId="0" borderId="63" xfId="0" applyNumberFormat="1" applyFont="1" applyFill="1" applyBorder="1" applyAlignment="1" applyProtection="1">
      <alignment horizontal="center" vertical="center"/>
      <protection locked="0"/>
    </xf>
    <xf numFmtId="0" fontId="35" fillId="0" borderId="62" xfId="0" applyNumberFormat="1" applyFont="1" applyFill="1" applyBorder="1" applyAlignment="1" applyProtection="1">
      <alignment horizontal="center" vertical="center"/>
      <protection locked="0"/>
    </xf>
    <xf numFmtId="0" fontId="0" fillId="3" borderId="33" xfId="0" applyNumberFormat="1" applyFont="1" applyFill="1" applyBorder="1" applyAlignment="1" applyProtection="1">
      <alignment horizontal="center" vertical="center"/>
    </xf>
    <xf numFmtId="0" fontId="34" fillId="3" borderId="27" xfId="0" applyNumberFormat="1" applyFont="1" applyFill="1" applyBorder="1" applyAlignment="1" applyProtection="1">
      <alignment horizontal="center" vertical="center"/>
    </xf>
    <xf numFmtId="0" fontId="34" fillId="3" borderId="81" xfId="0" applyNumberFormat="1" applyFont="1" applyFill="1" applyBorder="1" applyAlignment="1" applyProtection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25" xfId="0" applyNumberFormat="1" applyFont="1" applyFill="1" applyBorder="1" applyAlignment="1" applyProtection="1">
      <alignment horizontal="center" vertical="center"/>
    </xf>
    <xf numFmtId="0" fontId="34" fillId="3" borderId="30" xfId="0" applyNumberFormat="1" applyFont="1" applyFill="1" applyBorder="1" applyAlignment="1" applyProtection="1">
      <alignment horizontal="center" vertical="center"/>
    </xf>
    <xf numFmtId="0" fontId="26" fillId="0" borderId="29" xfId="0" applyNumberFormat="1" applyFont="1" applyFill="1" applyBorder="1" applyAlignment="1" applyProtection="1">
      <alignment horizontal="center" vertical="center"/>
      <protection locked="0"/>
    </xf>
    <xf numFmtId="0" fontId="35" fillId="0" borderId="6" xfId="0" applyNumberFormat="1" applyFont="1" applyFill="1" applyBorder="1" applyAlignment="1" applyProtection="1">
      <alignment horizontal="center" vertical="center"/>
      <protection locked="0"/>
    </xf>
    <xf numFmtId="0" fontId="35" fillId="0" borderId="30" xfId="0" applyNumberFormat="1" applyFont="1" applyFill="1" applyBorder="1" applyAlignment="1" applyProtection="1">
      <alignment horizontal="center" vertical="center"/>
      <protection locked="0"/>
    </xf>
    <xf numFmtId="0" fontId="34" fillId="6" borderId="29" xfId="0" applyNumberFormat="1" applyFont="1" applyFill="1" applyBorder="1" applyAlignment="1" applyProtection="1">
      <alignment horizontal="center" vertical="center"/>
      <protection locked="0"/>
    </xf>
    <xf numFmtId="0" fontId="34" fillId="6" borderId="6" xfId="0" applyNumberFormat="1" applyFont="1" applyFill="1" applyBorder="1" applyAlignment="1" applyProtection="1">
      <alignment horizontal="center" vertical="center"/>
      <protection locked="0"/>
    </xf>
    <xf numFmtId="0" fontId="34" fillId="6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32" xfId="0" applyNumberFormat="1" applyFont="1" applyFill="1" applyBorder="1" applyAlignment="1" applyProtection="1">
      <alignment horizontal="center" vertical="center"/>
      <protection locked="0"/>
    </xf>
    <xf numFmtId="0" fontId="0" fillId="3" borderId="45" xfId="0" applyNumberFormat="1" applyFont="1" applyFill="1" applyBorder="1" applyAlignment="1" applyProtection="1">
      <alignment horizontal="center" vertical="center" shrinkToFit="1"/>
    </xf>
    <xf numFmtId="0" fontId="34" fillId="3" borderId="76" xfId="0" applyNumberFormat="1" applyFont="1" applyFill="1" applyBorder="1" applyAlignment="1" applyProtection="1">
      <alignment horizontal="center" vertical="center" shrinkToFit="1"/>
    </xf>
    <xf numFmtId="0" fontId="35" fillId="0" borderId="78" xfId="0" applyNumberFormat="1" applyFont="1" applyFill="1" applyBorder="1" applyAlignment="1" applyProtection="1">
      <alignment horizontal="center" vertical="center"/>
      <protection locked="0"/>
    </xf>
    <xf numFmtId="0" fontId="35" fillId="0" borderId="79" xfId="0" applyNumberFormat="1" applyFont="1" applyFill="1" applyBorder="1" applyAlignment="1" applyProtection="1">
      <alignment horizontal="center" vertical="center"/>
      <protection locked="0"/>
    </xf>
    <xf numFmtId="0" fontId="35" fillId="0" borderId="76" xfId="0" applyNumberFormat="1" applyFont="1" applyFill="1" applyBorder="1" applyAlignment="1" applyProtection="1">
      <alignment horizontal="center" vertical="center"/>
      <protection locked="0"/>
    </xf>
    <xf numFmtId="0" fontId="0" fillId="3" borderId="32" xfId="0" applyNumberFormat="1" applyFont="1" applyFill="1" applyBorder="1" applyAlignment="1" applyProtection="1">
      <alignment horizontal="center" vertical="center" shrinkToFit="1"/>
    </xf>
    <xf numFmtId="0" fontId="34" fillId="3" borderId="34" xfId="0" applyNumberFormat="1" applyFont="1" applyFill="1" applyBorder="1" applyAlignment="1" applyProtection="1">
      <alignment horizontal="center" vertical="center" shrinkToFit="1"/>
    </xf>
    <xf numFmtId="0" fontId="34" fillId="3" borderId="80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0" fillId="3" borderId="46" xfId="0" applyNumberFormat="1" applyFont="1" applyFill="1" applyBorder="1" applyAlignment="1" applyProtection="1">
      <alignment horizontal="center" vertical="center" shrinkToFit="1"/>
    </xf>
    <xf numFmtId="0" fontId="34" fillId="3" borderId="77" xfId="0" applyNumberFormat="1" applyFont="1" applyFill="1" applyBorder="1" applyAlignment="1" applyProtection="1">
      <alignment horizontal="center" vertical="center" shrinkToFit="1"/>
    </xf>
    <xf numFmtId="0" fontId="35" fillId="5" borderId="29" xfId="0" applyNumberFormat="1" applyFont="1" applyFill="1" applyBorder="1" applyAlignment="1" applyProtection="1">
      <alignment horizontal="center" vertical="center"/>
      <protection locked="0"/>
    </xf>
    <xf numFmtId="0" fontId="35" fillId="5" borderId="6" xfId="0" applyNumberFormat="1" applyFont="1" applyFill="1" applyBorder="1" applyAlignment="1" applyProtection="1">
      <alignment horizontal="center" vertical="center"/>
      <protection locked="0"/>
    </xf>
    <xf numFmtId="0" fontId="35" fillId="5" borderId="30" xfId="0" applyNumberFormat="1" applyFont="1" applyFill="1" applyBorder="1" applyAlignment="1" applyProtection="1">
      <alignment horizontal="center" vertical="center"/>
      <protection locked="0"/>
    </xf>
    <xf numFmtId="0" fontId="36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5" xfId="0" applyNumberFormat="1" applyFont="1" applyFill="1" applyBorder="1" applyAlignment="1" applyProtection="1">
      <alignment horizontal="center" vertical="center" wrapText="1" shrinkToFit="1"/>
    </xf>
    <xf numFmtId="0" fontId="36" fillId="0" borderId="36" xfId="0" applyNumberFormat="1" applyFont="1" applyFill="1" applyBorder="1" applyAlignment="1" applyProtection="1">
      <alignment horizontal="center" vertical="center" shrinkToFit="1"/>
    </xf>
    <xf numFmtId="0" fontId="8" fillId="0" borderId="36" xfId="0" applyNumberFormat="1" applyFont="1" applyFill="1" applyBorder="1" applyAlignment="1" applyProtection="1">
      <alignment horizontal="center" vertical="center" wrapText="1" shrinkToFit="1"/>
    </xf>
    <xf numFmtId="0" fontId="36" fillId="0" borderId="74" xfId="0" applyNumberFormat="1" applyFont="1" applyFill="1" applyBorder="1" applyAlignment="1" applyProtection="1">
      <alignment horizontal="center" vertical="center" shrinkToFit="1"/>
    </xf>
    <xf numFmtId="0" fontId="37" fillId="3" borderId="14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1" xfId="0" applyNumberFormat="1" applyFont="1" applyFill="1" applyBorder="1" applyAlignment="1" applyProtection="1">
      <alignment horizontal="center" vertical="center"/>
    </xf>
    <xf numFmtId="0" fontId="39" fillId="0" borderId="65" xfId="0" applyNumberFormat="1" applyFont="1" applyFill="1" applyBorder="1" applyAlignment="1" applyProtection="1">
      <alignment horizontal="center" vertical="center"/>
      <protection locked="0"/>
    </xf>
    <xf numFmtId="0" fontId="34" fillId="0" borderId="66" xfId="0" applyNumberFormat="1" applyFont="1" applyFill="1" applyBorder="1" applyAlignment="1" applyProtection="1">
      <alignment horizontal="center" vertical="center"/>
      <protection locked="0"/>
    </xf>
    <xf numFmtId="0" fontId="39" fillId="0" borderId="66" xfId="0" applyNumberFormat="1" applyFont="1" applyFill="1" applyBorder="1" applyAlignment="1" applyProtection="1">
      <alignment horizontal="center" vertical="center"/>
      <protection locked="0"/>
    </xf>
    <xf numFmtId="0" fontId="34" fillId="0" borderId="67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1" xfId="0" applyNumberFormat="1" applyFont="1" applyFill="1" applyBorder="1" applyAlignment="1" applyProtection="1">
      <alignment horizontal="center" vertical="center"/>
      <protection locked="0"/>
    </xf>
    <xf numFmtId="0" fontId="34" fillId="0" borderId="42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NumberFormat="1" applyFont="1" applyFill="1" applyBorder="1" applyAlignment="1" applyProtection="1">
      <alignment horizontal="center" vertical="center"/>
      <protection locked="0"/>
    </xf>
    <xf numFmtId="0" fontId="34" fillId="0" borderId="71" xfId="0" applyNumberFormat="1" applyFont="1" applyFill="1" applyBorder="1" applyAlignment="1" applyProtection="1">
      <alignment horizontal="center" vertical="center"/>
      <protection locked="0"/>
    </xf>
    <xf numFmtId="0" fontId="22" fillId="0" borderId="29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29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2" fillId="0" borderId="30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37" xfId="0" applyNumberFormat="1" applyFont="1" applyFill="1" applyBorder="1" applyAlignment="1" applyProtection="1">
      <alignment horizontal="center" vertical="center"/>
    </xf>
    <xf numFmtId="49" fontId="17" fillId="4" borderId="29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43" xfId="0" applyNumberFormat="1" applyFont="1" applyFill="1" applyBorder="1" applyAlignment="1" applyProtection="1">
      <alignment horizontal="center" vertical="center"/>
    </xf>
    <xf numFmtId="0" fontId="34" fillId="3" borderId="44" xfId="0" applyNumberFormat="1" applyFont="1" applyFill="1" applyBorder="1" applyAlignment="1" applyProtection="1">
      <alignment horizontal="center" vertical="center"/>
    </xf>
    <xf numFmtId="0" fontId="0" fillId="3" borderId="44" xfId="0" applyNumberFormat="1" applyFont="1" applyFill="1" applyBorder="1" applyAlignment="1" applyProtection="1">
      <alignment horizontal="center" vertical="center"/>
    </xf>
    <xf numFmtId="0" fontId="34" fillId="3" borderId="75" xfId="0" applyNumberFormat="1" applyFont="1" applyFill="1" applyBorder="1" applyAlignment="1" applyProtection="1">
      <alignment horizontal="center" vertical="center"/>
    </xf>
    <xf numFmtId="0" fontId="0" fillId="3" borderId="41" xfId="0" applyNumberFormat="1" applyFont="1" applyFill="1" applyBorder="1" applyAlignment="1" applyProtection="1">
      <alignment horizontal="center" vertical="center"/>
    </xf>
    <xf numFmtId="0" fontId="34" fillId="3" borderId="42" xfId="0" applyNumberFormat="1" applyFont="1" applyFill="1" applyBorder="1" applyAlignment="1" applyProtection="1">
      <alignment horizontal="center" vertical="center"/>
    </xf>
    <xf numFmtId="0" fontId="0" fillId="3" borderId="42" xfId="0" applyNumberFormat="1" applyFont="1" applyFill="1" applyBorder="1" applyAlignment="1" applyProtection="1">
      <alignment horizontal="center" vertical="center"/>
    </xf>
    <xf numFmtId="0" fontId="34" fillId="3" borderId="71" xfId="0" applyNumberFormat="1" applyFont="1" applyFill="1" applyBorder="1" applyAlignment="1" applyProtection="1">
      <alignment horizontal="center" vertical="center"/>
    </xf>
    <xf numFmtId="0" fontId="0" fillId="3" borderId="26" xfId="0" applyNumberFormat="1" applyFont="1" applyFill="1" applyBorder="1" applyAlignment="1" applyProtection="1">
      <alignment horizontal="center" vertical="center"/>
    </xf>
    <xf numFmtId="0" fontId="0" fillId="3" borderId="28" xfId="0" applyNumberFormat="1" applyFont="1" applyFill="1" applyBorder="1" applyAlignment="1" applyProtection="1">
      <alignment horizontal="center" vertical="center"/>
    </xf>
    <xf numFmtId="0" fontId="39" fillId="7" borderId="65" xfId="0" applyNumberFormat="1" applyFont="1" applyFill="1" applyBorder="1" applyAlignment="1" applyProtection="1">
      <alignment horizontal="center" vertical="center"/>
      <protection locked="0"/>
    </xf>
    <xf numFmtId="0" fontId="34" fillId="7" borderId="66" xfId="0" applyNumberFormat="1" applyFont="1" applyFill="1" applyBorder="1" applyAlignment="1" applyProtection="1">
      <alignment horizontal="center" vertical="center"/>
      <protection locked="0"/>
    </xf>
    <xf numFmtId="0" fontId="39" fillId="7" borderId="66" xfId="0" applyNumberFormat="1" applyFont="1" applyFill="1" applyBorder="1" applyAlignment="1" applyProtection="1">
      <alignment horizontal="center" vertical="center"/>
      <protection locked="0"/>
    </xf>
    <xf numFmtId="0" fontId="34" fillId="7" borderId="67" xfId="0" applyNumberFormat="1" applyFont="1" applyFill="1" applyBorder="1" applyAlignment="1" applyProtection="1">
      <alignment horizontal="center" vertical="center"/>
      <protection locked="0"/>
    </xf>
    <xf numFmtId="0" fontId="0" fillId="7" borderId="41" xfId="0" applyNumberFormat="1" applyFont="1" applyFill="1" applyBorder="1" applyAlignment="1" applyProtection="1">
      <alignment horizontal="center" vertical="center"/>
      <protection locked="0"/>
    </xf>
    <xf numFmtId="0" fontId="34" fillId="7" borderId="42" xfId="0" applyNumberFormat="1" applyFont="1" applyFill="1" applyBorder="1" applyAlignment="1" applyProtection="1">
      <alignment horizontal="center" vertical="center"/>
      <protection locked="0"/>
    </xf>
    <xf numFmtId="0" fontId="0" fillId="7" borderId="42" xfId="0" applyNumberFormat="1" applyFont="1" applyFill="1" applyBorder="1" applyAlignment="1" applyProtection="1">
      <alignment horizontal="center" vertical="center"/>
      <protection locked="0"/>
    </xf>
    <xf numFmtId="0" fontId="34" fillId="7" borderId="71" xfId="0" applyNumberFormat="1" applyFont="1" applyFill="1" applyBorder="1" applyAlignment="1" applyProtection="1">
      <alignment horizontal="center" vertical="center"/>
      <protection locked="0"/>
    </xf>
    <xf numFmtId="0" fontId="34" fillId="7" borderId="65" xfId="0" applyNumberFormat="1" applyFont="1" applyFill="1" applyBorder="1" applyAlignment="1" applyProtection="1">
      <alignment horizontal="center" vertical="center"/>
      <protection locked="0"/>
    </xf>
    <xf numFmtId="0" fontId="34" fillId="7" borderId="68" xfId="0" applyNumberFormat="1" applyFont="1" applyFill="1" applyBorder="1" applyAlignment="1" applyProtection="1">
      <alignment horizontal="center" vertical="center"/>
      <protection locked="0"/>
    </xf>
    <xf numFmtId="0" fontId="34" fillId="7" borderId="69" xfId="0" applyNumberFormat="1" applyFont="1" applyFill="1" applyBorder="1" applyAlignment="1" applyProtection="1">
      <alignment horizontal="center" vertical="center"/>
      <protection locked="0"/>
    </xf>
    <xf numFmtId="0" fontId="34" fillId="7" borderId="70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0" fillId="0" borderId="38" xfId="0" applyNumberFormat="1" applyFont="1" applyFill="1" applyBorder="1" applyAlignment="1" applyProtection="1">
      <alignment horizontal="left" vertical="top" wrapText="1"/>
      <protection locked="0"/>
    </xf>
    <xf numFmtId="49" fontId="3" fillId="0" borderId="39" xfId="0" applyNumberFormat="1" applyFont="1" applyFill="1" applyBorder="1" applyAlignment="1" applyProtection="1">
      <alignment horizontal="left" vertical="top" wrapText="1"/>
      <protection locked="0"/>
    </xf>
    <xf numFmtId="49" fontId="3" fillId="0" borderId="40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47" xfId="0" applyNumberFormat="1" applyFont="1" applyFill="1" applyBorder="1" applyAlignment="1" applyProtection="1">
      <alignment horizontal="center" vertical="center" wrapText="1"/>
    </xf>
    <xf numFmtId="0" fontId="34" fillId="3" borderId="19" xfId="0" applyNumberFormat="1" applyFont="1" applyFill="1" applyBorder="1" applyAlignment="1" applyProtection="1">
      <alignment horizontal="center" vertical="center" wrapText="1"/>
    </xf>
    <xf numFmtId="0" fontId="34" fillId="3" borderId="72" xfId="0" applyNumberFormat="1" applyFont="1" applyFill="1" applyBorder="1" applyAlignment="1" applyProtection="1">
      <alignment horizontal="center" vertical="center"/>
    </xf>
    <xf numFmtId="0" fontId="34" fillId="3" borderId="19" xfId="0" applyNumberFormat="1" applyFont="1" applyFill="1" applyBorder="1" applyAlignment="1" applyProtection="1">
      <alignment horizontal="center" vertical="center"/>
    </xf>
    <xf numFmtId="0" fontId="34" fillId="3" borderId="73" xfId="0" applyNumberFormat="1" applyFont="1" applyFill="1" applyBorder="1" applyAlignment="1" applyProtection="1">
      <alignment horizontal="center" vertical="center"/>
    </xf>
    <xf numFmtId="0" fontId="34" fillId="3" borderId="7" xfId="0" applyNumberFormat="1" applyFont="1" applyFill="1" applyBorder="1" applyAlignment="1" applyProtection="1">
      <alignment horizontal="center" vertical="center"/>
    </xf>
    <xf numFmtId="0" fontId="34" fillId="3" borderId="13" xfId="0" applyNumberFormat="1" applyFont="1" applyFill="1" applyBorder="1" applyAlignment="1" applyProtection="1">
      <alignment horizontal="center" vertical="center"/>
    </xf>
    <xf numFmtId="0" fontId="34" fillId="3" borderId="10" xfId="0" applyNumberFormat="1" applyFont="1" applyFill="1" applyBorder="1" applyAlignment="1" applyProtection="1">
      <alignment horizontal="center" vertical="center"/>
    </xf>
    <xf numFmtId="0" fontId="34" fillId="3" borderId="20" xfId="0" applyNumberFormat="1" applyFont="1" applyFill="1" applyBorder="1" applyAlignment="1" applyProtection="1">
      <alignment horizontal="center" vertical="center"/>
    </xf>
    <xf numFmtId="0" fontId="34" fillId="3" borderId="14" xfId="0" applyNumberFormat="1" applyFont="1" applyFill="1" applyBorder="1" applyAlignment="1" applyProtection="1">
      <alignment horizontal="center" vertical="center"/>
    </xf>
    <xf numFmtId="0" fontId="34" fillId="0" borderId="31" xfId="0" applyNumberFormat="1" applyFont="1" applyFill="1" applyBorder="1" applyAlignment="1" applyProtection="1">
      <alignment horizontal="center" vertical="center"/>
      <protection locked="0"/>
    </xf>
    <xf numFmtId="0" fontId="34" fillId="0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64" xfId="0" applyNumberFormat="1" applyFont="1" applyFill="1" applyBorder="1" applyAlignment="1" applyProtection="1">
      <alignment horizontal="center" vertical="center"/>
      <protection locked="0"/>
    </xf>
    <xf numFmtId="0" fontId="34" fillId="7" borderId="31" xfId="0" applyNumberFormat="1" applyFont="1" applyFill="1" applyBorder="1" applyAlignment="1" applyProtection="1">
      <alignment horizontal="center" vertical="center"/>
      <protection locked="0"/>
    </xf>
    <xf numFmtId="0" fontId="34" fillId="7" borderId="20" xfId="0" applyNumberFormat="1" applyFont="1" applyFill="1" applyBorder="1" applyAlignment="1" applyProtection="1">
      <alignment horizontal="center" vertical="center"/>
      <protection locked="0"/>
    </xf>
    <xf numFmtId="0" fontId="34" fillId="7" borderId="64" xfId="0" applyNumberFormat="1" applyFont="1" applyFill="1" applyBorder="1" applyAlignment="1" applyProtection="1">
      <alignment horizontal="center" vertical="center"/>
      <protection locked="0"/>
    </xf>
    <xf numFmtId="0" fontId="34" fillId="0" borderId="61" xfId="0" applyNumberFormat="1" applyFont="1" applyFill="1" applyBorder="1" applyAlignment="1" applyProtection="1">
      <alignment horizontal="center" vertical="center"/>
      <protection locked="0"/>
    </xf>
    <xf numFmtId="0" fontId="34" fillId="0" borderId="15" xfId="0" applyNumberFormat="1" applyFont="1" applyFill="1" applyBorder="1" applyAlignment="1" applyProtection="1">
      <alignment horizontal="center" vertical="center"/>
      <protection locked="0"/>
    </xf>
    <xf numFmtId="0" fontId="34" fillId="4" borderId="15" xfId="0" applyNumberFormat="1" applyFont="1" applyFill="1" applyBorder="1" applyAlignment="1" applyProtection="1">
      <alignment horizontal="center" vertical="center"/>
    </xf>
    <xf numFmtId="0" fontId="38" fillId="0" borderId="14" xfId="0" applyNumberFormat="1" applyFont="1" applyFill="1" applyBorder="1" applyAlignment="1" applyProtection="1">
      <alignment horizontal="center" vertical="center"/>
      <protection locked="0"/>
    </xf>
    <xf numFmtId="0" fontId="35" fillId="4" borderId="14" xfId="0" applyNumberFormat="1" applyFont="1" applyFill="1" applyBorder="1" applyAlignment="1" applyProtection="1">
      <alignment horizontal="center" vertical="center"/>
    </xf>
    <xf numFmtId="0" fontId="34" fillId="3" borderId="13" xfId="0" applyNumberFormat="1" applyFont="1" applyFill="1" applyBorder="1" applyAlignment="1" applyProtection="1">
      <alignment horizontal="center" vertical="center" wrapText="1"/>
    </xf>
    <xf numFmtId="0" fontId="35" fillId="5" borderId="14" xfId="0" applyNumberFormat="1" applyFont="1" applyFill="1" applyBorder="1" applyAlignment="1" applyProtection="1">
      <alignment horizontal="center" vertical="center"/>
    </xf>
    <xf numFmtId="0" fontId="34" fillId="3" borderId="11" xfId="0" applyNumberFormat="1" applyFont="1" applyFill="1" applyBorder="1" applyAlignment="1" applyProtection="1">
      <alignment horizontal="center" vertical="center"/>
    </xf>
    <xf numFmtId="0" fontId="35" fillId="0" borderId="4" xfId="0" applyNumberFormat="1" applyFont="1" applyFill="1" applyBorder="1" applyAlignment="1" applyProtection="1">
      <alignment horizontal="center" vertical="center"/>
      <protection locked="0"/>
    </xf>
    <xf numFmtId="0" fontId="35" fillId="0" borderId="1" xfId="0" applyNumberFormat="1" applyFont="1" applyFill="1" applyBorder="1" applyAlignment="1" applyProtection="1">
      <alignment horizontal="center" vertical="center"/>
      <protection locked="0"/>
    </xf>
    <xf numFmtId="0" fontId="35" fillId="0" borderId="22" xfId="0" applyNumberFormat="1" applyFont="1" applyFill="1" applyBorder="1" applyAlignment="1" applyProtection="1">
      <alignment horizontal="center" vertical="center"/>
      <protection locked="0"/>
    </xf>
    <xf numFmtId="0" fontId="35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4" fillId="3" borderId="21" xfId="0" applyNumberFormat="1" applyFont="1" applyFill="1" applyBorder="1" applyAlignment="1" applyProtection="1">
      <alignment horizontal="center" vertical="center"/>
    </xf>
    <xf numFmtId="0" fontId="34" fillId="3" borderId="15" xfId="0" applyNumberFormat="1" applyFont="1" applyFill="1" applyBorder="1" applyAlignment="1" applyProtection="1">
      <alignment horizontal="center" vertical="center"/>
    </xf>
    <xf numFmtId="0" fontId="34" fillId="0" borderId="4" xfId="0" applyNumberFormat="1" applyFont="1" applyFill="1" applyBorder="1" applyAlignment="1" applyProtection="1">
      <alignment horizontal="center" vertical="center"/>
      <protection locked="0"/>
    </xf>
    <xf numFmtId="0" fontId="34" fillId="0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29" xfId="0" applyNumberFormat="1" applyFont="1" applyFill="1" applyBorder="1" applyAlignment="1" applyProtection="1">
      <alignment horizontal="center" vertical="center"/>
      <protection locked="0"/>
    </xf>
    <xf numFmtId="0" fontId="34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34" fillId="0" borderId="1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NumberFormat="1" applyFont="1" applyFill="1" applyBorder="1" applyAlignment="1" applyProtection="1">
      <alignment horizontal="center" vertical="center"/>
      <protection locked="0"/>
    </xf>
    <xf numFmtId="0" fontId="34" fillId="0" borderId="3" xfId="0" applyNumberFormat="1" applyFont="1" applyFill="1" applyBorder="1" applyAlignment="1" applyProtection="1">
      <alignment horizontal="center" vertical="center"/>
      <protection locked="0"/>
    </xf>
    <xf numFmtId="181" fontId="34" fillId="0" borderId="48" xfId="0" applyNumberFormat="1" applyFont="1" applyFill="1" applyBorder="1" applyAlignment="1" applyProtection="1">
      <alignment horizontal="center" vertical="center"/>
      <protection locked="0"/>
    </xf>
    <xf numFmtId="181" fontId="34" fillId="0" borderId="1" xfId="0" applyNumberFormat="1" applyFont="1" applyFill="1" applyBorder="1" applyAlignment="1" applyProtection="1">
      <alignment horizontal="center" vertical="center"/>
      <protection locked="0"/>
    </xf>
    <xf numFmtId="181" fontId="34" fillId="0" borderId="5" xfId="0" applyNumberFormat="1" applyFont="1" applyFill="1" applyBorder="1" applyAlignment="1" applyProtection="1">
      <alignment horizontal="center" vertical="center"/>
      <protection locked="0"/>
    </xf>
    <xf numFmtId="181" fontId="34" fillId="0" borderId="49" xfId="0" applyNumberFormat="1" applyFont="1" applyFill="1" applyBorder="1" applyAlignment="1" applyProtection="1">
      <alignment horizontal="center" vertical="center"/>
      <protection locked="0"/>
    </xf>
    <xf numFmtId="181" fontId="34" fillId="0" borderId="23" xfId="0" applyNumberFormat="1" applyFont="1" applyFill="1" applyBorder="1" applyAlignment="1" applyProtection="1">
      <alignment horizontal="center" vertical="center"/>
      <protection locked="0"/>
    </xf>
    <xf numFmtId="181" fontId="34" fillId="0" borderId="51" xfId="0" applyNumberFormat="1" applyFont="1" applyFill="1" applyBorder="1" applyAlignment="1" applyProtection="1">
      <alignment horizontal="center" vertical="center"/>
      <protection locked="0"/>
    </xf>
    <xf numFmtId="0" fontId="34" fillId="0" borderId="48" xfId="0" applyNumberFormat="1" applyFont="1" applyFill="1" applyBorder="1" applyAlignment="1" applyProtection="1">
      <alignment horizontal="center" vertical="center"/>
      <protection locked="0"/>
    </xf>
    <xf numFmtId="0" fontId="34" fillId="0" borderId="49" xfId="0" applyNumberFormat="1" applyFont="1" applyFill="1" applyBorder="1" applyAlignment="1" applyProtection="1">
      <alignment horizontal="center" vertical="center"/>
      <protection locked="0"/>
    </xf>
    <xf numFmtId="0" fontId="34" fillId="0" borderId="23" xfId="0" applyNumberFormat="1" applyFont="1" applyFill="1" applyBorder="1" applyAlignment="1" applyProtection="1">
      <alignment horizontal="center" vertical="center"/>
      <protection locked="0"/>
    </xf>
    <xf numFmtId="0" fontId="34" fillId="0" borderId="51" xfId="0" applyNumberFormat="1" applyFont="1" applyFill="1" applyBorder="1" applyAlignment="1" applyProtection="1">
      <alignment horizontal="center" vertical="center"/>
      <protection locked="0"/>
    </xf>
    <xf numFmtId="0" fontId="34" fillId="7" borderId="4" xfId="0" applyNumberFormat="1" applyFont="1" applyFill="1" applyBorder="1" applyAlignment="1" applyProtection="1">
      <alignment horizontal="center" vertical="center"/>
      <protection locked="0"/>
    </xf>
    <xf numFmtId="0" fontId="34" fillId="7" borderId="2" xfId="0" applyNumberFormat="1" applyFont="1" applyFill="1" applyBorder="1" applyAlignment="1" applyProtection="1">
      <alignment horizontal="center" vertical="center"/>
      <protection locked="0"/>
    </xf>
    <xf numFmtId="0" fontId="34" fillId="7" borderId="29" xfId="0" applyNumberFormat="1" applyFont="1" applyFill="1" applyBorder="1" applyAlignment="1" applyProtection="1">
      <alignment horizontal="center" vertical="center"/>
      <protection locked="0"/>
    </xf>
    <xf numFmtId="0" fontId="34" fillId="7" borderId="30" xfId="0" applyNumberFormat="1" applyFont="1" applyFill="1" applyBorder="1" applyAlignment="1" applyProtection="1">
      <alignment horizontal="center" vertical="center"/>
      <protection locked="0"/>
    </xf>
    <xf numFmtId="0" fontId="34" fillId="7" borderId="1" xfId="0" applyNumberFormat="1" applyFont="1" applyFill="1" applyBorder="1" applyAlignment="1" applyProtection="1">
      <alignment horizontal="center" vertical="center"/>
      <protection locked="0"/>
    </xf>
    <xf numFmtId="0" fontId="34" fillId="7" borderId="5" xfId="0" applyNumberFormat="1" applyFont="1" applyFill="1" applyBorder="1" applyAlignment="1" applyProtection="1">
      <alignment horizontal="center" vertical="center"/>
      <protection locked="0"/>
    </xf>
    <xf numFmtId="0" fontId="34" fillId="7" borderId="6" xfId="0" applyNumberFormat="1" applyFont="1" applyFill="1" applyBorder="1" applyAlignment="1" applyProtection="1">
      <alignment horizontal="center" vertical="center"/>
      <protection locked="0"/>
    </xf>
    <xf numFmtId="0" fontId="34" fillId="7" borderId="3" xfId="0" applyNumberFormat="1" applyFont="1" applyFill="1" applyBorder="1" applyAlignment="1" applyProtection="1">
      <alignment horizontal="center" vertical="center"/>
      <protection locked="0"/>
    </xf>
    <xf numFmtId="0" fontId="34" fillId="7" borderId="22" xfId="0" applyNumberFormat="1" applyFont="1" applyFill="1" applyBorder="1" applyAlignment="1" applyProtection="1">
      <alignment horizontal="center" vertical="center"/>
      <protection locked="0"/>
    </xf>
    <xf numFmtId="0" fontId="34" fillId="7" borderId="50" xfId="0" applyNumberFormat="1" applyFont="1" applyFill="1" applyBorder="1" applyAlignment="1" applyProtection="1">
      <alignment horizontal="center" vertical="center"/>
      <protection locked="0"/>
    </xf>
    <xf numFmtId="0" fontId="34" fillId="7" borderId="23" xfId="0" applyNumberFormat="1" applyFont="1" applyFill="1" applyBorder="1" applyAlignment="1" applyProtection="1">
      <alignment horizontal="center" vertical="center"/>
      <protection locked="0"/>
    </xf>
    <xf numFmtId="0" fontId="34" fillId="7" borderId="5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0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0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29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29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52" xfId="0" applyNumberFormat="1" applyFont="1" applyFill="1" applyBorder="1" applyAlignment="1" applyProtection="1">
      <alignment horizontal="center" vertical="center"/>
    </xf>
    <xf numFmtId="0" fontId="10" fillId="0" borderId="53" xfId="0" applyNumberFormat="1" applyFont="1" applyFill="1" applyBorder="1" applyAlignment="1" applyProtection="1">
      <alignment horizontal="center" vertical="center"/>
    </xf>
    <xf numFmtId="0" fontId="17" fillId="0" borderId="53" xfId="0" applyNumberFormat="1" applyFont="1" applyFill="1" applyBorder="1" applyAlignment="1" applyProtection="1">
      <alignment horizontal="center" vertical="center"/>
    </xf>
    <xf numFmtId="0" fontId="17" fillId="0" borderId="54" xfId="0" applyNumberFormat="1" applyFont="1" applyFill="1" applyBorder="1" applyAlignment="1" applyProtection="1">
      <alignment horizontal="center" vertical="center"/>
    </xf>
    <xf numFmtId="0" fontId="17" fillId="0" borderId="52" xfId="0" applyNumberFormat="1" applyFont="1" applyFill="1" applyBorder="1" applyAlignment="1" applyProtection="1">
      <alignment horizontal="left" vertical="center"/>
    </xf>
    <xf numFmtId="0" fontId="17" fillId="0" borderId="53" xfId="0" applyNumberFormat="1" applyFont="1" applyFill="1" applyBorder="1" applyAlignment="1" applyProtection="1">
      <alignment horizontal="left" vertical="center"/>
    </xf>
    <xf numFmtId="0" fontId="17" fillId="0" borderId="54" xfId="0" applyNumberFormat="1" applyFont="1" applyFill="1" applyBorder="1" applyAlignment="1" applyProtection="1">
      <alignment horizontal="left" vertical="center"/>
    </xf>
    <xf numFmtId="0" fontId="32" fillId="0" borderId="29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48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0" xfId="0" applyNumberFormat="1" applyFont="1" applyFill="1" applyBorder="1" applyAlignment="1" applyProtection="1">
      <alignment horizontal="center" vertical="center"/>
    </xf>
    <xf numFmtId="0" fontId="15" fillId="0" borderId="29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0" xfId="0" applyNumberFormat="1" applyFont="1" applyFill="1" applyBorder="1" applyAlignment="1" applyProtection="1">
      <alignment horizontal="center" vertical="center"/>
    </xf>
    <xf numFmtId="0" fontId="22" fillId="0" borderId="29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0" xfId="0" applyNumberFormat="1" applyFont="1" applyFill="1" applyBorder="1" applyAlignment="1" applyProtection="1">
      <alignment horizontal="center" vertical="center"/>
    </xf>
    <xf numFmtId="0" fontId="17" fillId="0" borderId="29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49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/>
    </xf>
    <xf numFmtId="0" fontId="17" fillId="0" borderId="50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15" fillId="0" borderId="23" xfId="0" applyNumberFormat="1" applyFont="1" applyFill="1" applyBorder="1" applyAlignment="1" applyProtection="1">
      <alignment horizontal="center" vertical="center"/>
    </xf>
    <xf numFmtId="0" fontId="15" fillId="0" borderId="50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22" fillId="0" borderId="23" xfId="0" applyNumberFormat="1" applyFont="1" applyFill="1" applyBorder="1" applyAlignment="1" applyProtection="1">
      <alignment horizontal="center" vertical="center"/>
    </xf>
    <xf numFmtId="0" fontId="22" fillId="0" borderId="50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7" fillId="0" borderId="51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55" xfId="0" applyNumberFormat="1" applyFont="1" applyFill="1" applyBorder="1" applyAlignment="1" applyProtection="1">
      <alignment horizontal="center" vertical="center" wrapText="1"/>
    </xf>
    <xf numFmtId="0" fontId="17" fillId="0" borderId="56" xfId="0" applyNumberFormat="1" applyFont="1" applyFill="1" applyBorder="1" applyAlignment="1" applyProtection="1">
      <alignment horizontal="center" vertical="center" wrapText="1"/>
    </xf>
    <xf numFmtId="0" fontId="17" fillId="0" borderId="52" xfId="0" applyNumberFormat="1" applyFont="1" applyFill="1" applyBorder="1" applyAlignment="1" applyProtection="1">
      <alignment horizontal="center" vertical="center" wrapText="1"/>
    </xf>
    <xf numFmtId="0" fontId="17" fillId="0" borderId="53" xfId="0" applyNumberFormat="1" applyFont="1" applyFill="1" applyBorder="1" applyAlignment="1" applyProtection="1">
      <alignment horizontal="center" vertical="center" wrapText="1"/>
    </xf>
    <xf numFmtId="0" fontId="17" fillId="0" borderId="54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37" xfId="0" applyNumberFormat="1" applyFont="1" applyFill="1" applyBorder="1" applyAlignment="1" applyProtection="1">
      <alignment horizontal="center" vertical="center" wrapText="1"/>
    </xf>
    <xf numFmtId="0" fontId="17" fillId="0" borderId="29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0" xfId="0" applyNumberFormat="1" applyFont="1" applyFill="1" applyBorder="1" applyAlignment="1" applyProtection="1">
      <alignment horizontal="center" vertical="center" wrapText="1"/>
    </xf>
    <xf numFmtId="0" fontId="17" fillId="0" borderId="52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37" xfId="0" applyNumberFormat="1" applyFont="1" applyFill="1" applyBorder="1" applyAlignment="1" applyProtection="1">
      <alignment horizontal="center" vertical="center"/>
    </xf>
    <xf numFmtId="0" fontId="32" fillId="0" borderId="52" xfId="0" applyNumberFormat="1" applyFont="1" applyFill="1" applyBorder="1" applyAlignment="1" applyProtection="1">
      <alignment horizontal="center" vertical="center"/>
    </xf>
    <xf numFmtId="0" fontId="32" fillId="0" borderId="53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7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0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52" xfId="0" applyNumberFormat="1" applyFont="1" applyFill="1" applyBorder="1" applyAlignment="1" applyProtection="1">
      <alignment horizontal="center" vertical="center" wrapText="1"/>
    </xf>
    <xf numFmtId="0" fontId="22" fillId="0" borderId="53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29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37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37" xfId="0" applyNumberFormat="1" applyFont="1" applyFill="1" applyBorder="1" applyAlignment="1" applyProtection="1">
      <alignment horizontal="center" vertical="center"/>
    </xf>
    <xf numFmtId="0" fontId="31" fillId="0" borderId="29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0" xfId="0" applyNumberFormat="1" applyFont="1" applyFill="1" applyBorder="1" applyAlignment="1" applyProtection="1">
      <alignment horizontal="center" vertical="center"/>
    </xf>
    <xf numFmtId="0" fontId="17" fillId="0" borderId="57" xfId="0" applyNumberFormat="1" applyFont="1" applyFill="1" applyBorder="1" applyAlignment="1" applyProtection="1">
      <alignment horizontal="center" vertical="center" wrapText="1"/>
    </xf>
    <xf numFmtId="0" fontId="17" fillId="0" borderId="58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37" xfId="0" applyNumberFormat="1" applyFont="1" applyFill="1" applyBorder="1" applyAlignment="1" applyProtection="1">
      <alignment horizontal="center" vertical="center"/>
    </xf>
    <xf numFmtId="0" fontId="30" fillId="0" borderId="29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0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29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0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 wrapText="1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9" fillId="0" borderId="23" xfId="0" applyNumberFormat="1" applyFont="1" applyFill="1" applyBorder="1" applyAlignment="1" applyProtection="1">
      <alignment horizontal="center" vertical="center"/>
    </xf>
    <xf numFmtId="0" fontId="29" fillId="0" borderId="50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29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0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9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0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29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0" xfId="0" applyNumberFormat="1" applyFont="1" applyFill="1" applyBorder="1" applyAlignment="1" applyProtection="1">
      <alignment horizontal="center" vertical="center"/>
    </xf>
    <xf numFmtId="0" fontId="28" fillId="0" borderId="48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25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0" xfId="0" applyNumberFormat="1" applyFont="1" applyFill="1" applyBorder="1" applyAlignment="1" applyProtection="1">
      <alignment horizontal="center" vertical="center"/>
    </xf>
    <xf numFmtId="0" fontId="28" fillId="0" borderId="49" xfId="0" applyNumberFormat="1" applyFont="1" applyFill="1" applyBorder="1" applyAlignment="1" applyProtection="1">
      <alignment horizontal="center" vertical="center"/>
    </xf>
    <xf numFmtId="0" fontId="28" fillId="0" borderId="23" xfId="0" applyNumberFormat="1" applyFont="1" applyFill="1" applyBorder="1" applyAlignment="1" applyProtection="1">
      <alignment horizontal="center" vertical="center"/>
    </xf>
    <xf numFmtId="0" fontId="28" fillId="0" borderId="50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15" fillId="0" borderId="23" xfId="0" applyNumberFormat="1" applyFont="1" applyFill="1" applyBorder="1" applyAlignment="1" applyProtection="1">
      <alignment horizontal="center" vertical="center" wrapText="1"/>
    </xf>
    <xf numFmtId="0" fontId="15" fillId="0" borderId="50" xfId="0" applyNumberFormat="1" applyFont="1" applyFill="1" applyBorder="1" applyAlignment="1" applyProtection="1">
      <alignment horizontal="center" vertical="center" wrapText="1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27" fillId="0" borderId="23" xfId="0" applyNumberFormat="1" applyFont="1" applyFill="1" applyBorder="1" applyAlignment="1" applyProtection="1">
      <alignment horizontal="center" vertical="center"/>
    </xf>
    <xf numFmtId="0" fontId="27" fillId="0" borderId="50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18" fillId="0" borderId="23" xfId="0" applyNumberFormat="1" applyFont="1" applyFill="1" applyBorder="1" applyAlignment="1" applyProtection="1">
      <alignment horizontal="center" vertical="center"/>
    </xf>
    <xf numFmtId="0" fontId="18" fillId="0" borderId="50" xfId="0" applyNumberFormat="1" applyFont="1" applyFill="1" applyBorder="1" applyAlignment="1" applyProtection="1">
      <alignment horizontal="center" vertical="center"/>
    </xf>
    <xf numFmtId="0" fontId="27" fillId="0" borderId="5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26" xfId="1" applyNumberFormat="1" applyFont="1" applyFill="1" applyBorder="1" applyAlignment="1" applyProtection="1">
      <alignment horizontal="center" vertical="center" shrinkToFit="1"/>
    </xf>
    <xf numFmtId="0" fontId="13" fillId="3" borderId="27" xfId="1" applyNumberFormat="1" applyFont="1" applyFill="1" applyBorder="1" applyAlignment="1" applyProtection="1">
      <alignment horizontal="center" vertical="center" shrinkToFit="1"/>
    </xf>
    <xf numFmtId="0" fontId="13" fillId="3" borderId="59" xfId="1" applyNumberFormat="1" applyFont="1" applyFill="1" applyBorder="1" applyAlignment="1" applyProtection="1">
      <alignment horizontal="center" vertical="center" shrinkToFit="1"/>
    </xf>
    <xf numFmtId="0" fontId="13" fillId="3" borderId="33" xfId="1" applyNumberFormat="1" applyFont="1" applyFill="1" applyBorder="1" applyAlignment="1" applyProtection="1">
      <alignment horizontal="center" vertical="center" shrinkToFit="1"/>
    </xf>
    <xf numFmtId="0" fontId="13" fillId="0" borderId="38" xfId="1" applyNumberFormat="1" applyFont="1" applyFill="1" applyBorder="1" applyAlignment="1" applyProtection="1">
      <alignment horizontal="center" vertical="center" wrapText="1" shrinkToFit="1"/>
    </xf>
    <xf numFmtId="0" fontId="13" fillId="0" borderId="39" xfId="1" applyNumberFormat="1" applyFont="1" applyFill="1" applyBorder="1" applyAlignment="1" applyProtection="1">
      <alignment horizontal="center" vertical="center" wrapText="1" shrinkToFit="1"/>
    </xf>
    <xf numFmtId="0" fontId="13" fillId="0" borderId="40" xfId="1" applyNumberFormat="1" applyFont="1" applyFill="1" applyBorder="1" applyAlignment="1" applyProtection="1">
      <alignment horizontal="center" vertical="center" wrapText="1" shrinkToFit="1"/>
    </xf>
    <xf numFmtId="0" fontId="13" fillId="0" borderId="60" xfId="1" applyNumberFormat="1" applyFont="1" applyFill="1" applyBorder="1" applyAlignment="1" applyProtection="1">
      <alignment horizontal="left" vertical="top" shrinkToFit="1"/>
    </xf>
    <xf numFmtId="0" fontId="13" fillId="0" borderId="39" xfId="1" applyNumberFormat="1" applyFont="1" applyFill="1" applyBorder="1" applyAlignment="1" applyProtection="1">
      <alignment horizontal="left" vertical="top" shrinkToFit="1"/>
    </xf>
    <xf numFmtId="0" fontId="13" fillId="0" borderId="40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31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32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33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34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35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6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/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/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/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/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/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/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/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/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/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/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/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/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/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/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tomi%20Aida/Desktop/&#20843;&#21315;&#20195;&#21488;VBC/&#20843;&#21315;&#20195;&#21488;VBC&#12288;28&#24180;&#24230;/&#12503;&#12525;&#12464;&#12521;&#12512;&#12456;&#12531;&#12488;&#12522;&#12540;&#12471;&#12540;&#12488;EntrySheet_V1..xlsx&#20843;&#21315;&#20195;&#21488;VBC&#26032;&#2015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9" zoomScaleNormal="100" workbookViewId="0">
      <selection activeCell="AE48" sqref="AE4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</row>
    <row r="2" spans="1:51" ht="14.45" customHeight="1">
      <c r="A2" s="71" t="s">
        <v>1</v>
      </c>
      <c r="B2" s="72"/>
      <c r="C2" s="73" t="s">
        <v>2</v>
      </c>
      <c r="D2" s="74"/>
      <c r="E2" s="74"/>
      <c r="F2" s="74"/>
      <c r="G2" s="74"/>
      <c r="H2" s="74"/>
      <c r="I2" s="75"/>
      <c r="J2" s="76" t="s">
        <v>3</v>
      </c>
      <c r="K2" s="77"/>
      <c r="L2" s="77"/>
      <c r="M2" s="77"/>
      <c r="N2" s="77"/>
      <c r="O2" s="78"/>
      <c r="P2" s="76" t="s">
        <v>4</v>
      </c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80" t="s">
        <v>5</v>
      </c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76"/>
      <c r="AT2" s="64"/>
      <c r="AV2" s="1" t="s">
        <v>6</v>
      </c>
      <c r="AW2" t="s">
        <v>7</v>
      </c>
      <c r="AX2" t="s">
        <v>8</v>
      </c>
    </row>
    <row r="3" spans="1:51" ht="24" customHeight="1">
      <c r="A3" s="81" t="s">
        <v>9</v>
      </c>
      <c r="B3" s="82"/>
      <c r="C3" s="83" t="s">
        <v>10</v>
      </c>
      <c r="D3" s="84"/>
      <c r="E3" s="84"/>
      <c r="F3" s="84"/>
      <c r="G3" s="84"/>
      <c r="H3" s="84"/>
      <c r="I3" s="85"/>
      <c r="J3" s="86" t="s">
        <v>11</v>
      </c>
      <c r="K3" s="87"/>
      <c r="L3" s="87"/>
      <c r="M3" s="87"/>
      <c r="N3" s="87"/>
      <c r="O3" s="88"/>
      <c r="P3" s="89" t="s">
        <v>12</v>
      </c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1" t="s">
        <v>13</v>
      </c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2"/>
      <c r="AT3" s="65"/>
      <c r="AV3" s="1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93" t="s">
        <v>16</v>
      </c>
      <c r="B4" s="94"/>
      <c r="C4" s="95">
        <v>43006178</v>
      </c>
      <c r="D4" s="96"/>
      <c r="E4" s="96"/>
      <c r="F4" s="96"/>
      <c r="G4" s="96"/>
      <c r="H4" s="96"/>
      <c r="I4" s="97"/>
      <c r="J4" s="98" t="s">
        <v>17</v>
      </c>
      <c r="K4" s="99"/>
      <c r="L4" s="99"/>
      <c r="M4" s="99"/>
      <c r="N4" s="99"/>
      <c r="O4" s="100"/>
      <c r="P4" s="101" t="s">
        <v>18</v>
      </c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2"/>
      <c r="AT4" s="65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3" t="s">
        <v>20</v>
      </c>
      <c r="B5" s="104"/>
      <c r="C5" s="105"/>
      <c r="D5" s="106"/>
      <c r="E5" s="106"/>
      <c r="F5" s="106"/>
      <c r="G5" s="106"/>
      <c r="H5" s="106"/>
      <c r="I5" s="107"/>
      <c r="J5" s="108">
        <v>21009</v>
      </c>
      <c r="K5" s="108"/>
      <c r="L5" s="108"/>
      <c r="M5" s="108"/>
      <c r="N5" s="108"/>
      <c r="O5" s="108"/>
      <c r="P5" s="109" t="s">
        <v>21</v>
      </c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09" t="s">
        <v>22</v>
      </c>
      <c r="AF5" s="110"/>
      <c r="AG5" s="110"/>
      <c r="AH5" s="110"/>
      <c r="AI5" s="110"/>
      <c r="AJ5" s="110"/>
      <c r="AK5" s="111"/>
      <c r="AL5" s="111"/>
      <c r="AM5" s="111"/>
      <c r="AN5" s="111"/>
      <c r="AO5" s="111"/>
      <c r="AP5" s="111"/>
      <c r="AQ5" s="111"/>
      <c r="AR5" s="111"/>
      <c r="AS5" s="112"/>
      <c r="AT5" s="65"/>
      <c r="AV5" s="1" t="s">
        <v>23</v>
      </c>
      <c r="AW5" t="s">
        <v>24</v>
      </c>
    </row>
    <row r="6" spans="1:51" ht="22.5" customHeight="1">
      <c r="A6" s="190" t="s">
        <v>25</v>
      </c>
      <c r="B6" s="193"/>
      <c r="C6" s="113" t="s">
        <v>26</v>
      </c>
      <c r="D6" s="114"/>
      <c r="E6" s="115" t="s">
        <v>27</v>
      </c>
      <c r="F6" s="116"/>
      <c r="G6" s="117" t="s">
        <v>28</v>
      </c>
      <c r="H6" s="117"/>
      <c r="I6" s="117"/>
      <c r="J6" s="117" t="s">
        <v>29</v>
      </c>
      <c r="K6" s="117"/>
      <c r="L6" s="117"/>
      <c r="M6" s="117" t="s">
        <v>30</v>
      </c>
      <c r="N6" s="117"/>
      <c r="O6" s="117"/>
      <c r="P6" s="102" t="s">
        <v>31</v>
      </c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9" t="s">
        <v>32</v>
      </c>
      <c r="AL6" s="119"/>
      <c r="AM6" s="119"/>
      <c r="AN6" s="119"/>
      <c r="AO6" s="119"/>
      <c r="AP6" s="119"/>
      <c r="AQ6" s="119"/>
      <c r="AR6" s="119"/>
      <c r="AS6" s="119"/>
      <c r="AT6" s="43" t="s">
        <v>33</v>
      </c>
    </row>
    <row r="7" spans="1:51" ht="13.5" customHeight="1">
      <c r="A7" s="190"/>
      <c r="B7" s="193"/>
      <c r="C7" s="120" t="s">
        <v>34</v>
      </c>
      <c r="D7" s="121"/>
      <c r="E7" s="122" t="s">
        <v>35</v>
      </c>
      <c r="F7" s="123"/>
      <c r="G7" s="203">
        <v>507374491</v>
      </c>
      <c r="H7" s="203"/>
      <c r="I7" s="203"/>
      <c r="J7" s="203">
        <v>18472</v>
      </c>
      <c r="K7" s="203"/>
      <c r="L7" s="203"/>
      <c r="M7" s="203"/>
      <c r="N7" s="203"/>
      <c r="O7" s="203"/>
      <c r="P7" s="124" t="s">
        <v>36</v>
      </c>
      <c r="Q7" s="125"/>
      <c r="R7" s="126" t="s">
        <v>37</v>
      </c>
      <c r="S7" s="126"/>
      <c r="T7" s="126"/>
      <c r="U7" s="126"/>
      <c r="V7" s="15" t="s">
        <v>38</v>
      </c>
      <c r="W7" s="127" t="s">
        <v>39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6" t="s">
        <v>40</v>
      </c>
      <c r="AL7" s="128" t="s">
        <v>41</v>
      </c>
      <c r="AM7" s="128"/>
      <c r="AN7" s="128"/>
      <c r="AO7" s="128"/>
      <c r="AP7" s="128"/>
      <c r="AQ7" s="128"/>
      <c r="AR7" s="128"/>
      <c r="AS7" s="44" t="s">
        <v>42</v>
      </c>
      <c r="AT7" s="200">
        <v>51</v>
      </c>
    </row>
    <row r="8" spans="1:51" ht="18" customHeight="1">
      <c r="A8" s="190"/>
      <c r="B8" s="193"/>
      <c r="C8" s="129" t="s">
        <v>43</v>
      </c>
      <c r="D8" s="130"/>
      <c r="E8" s="131" t="s">
        <v>44</v>
      </c>
      <c r="F8" s="132"/>
      <c r="G8" s="203"/>
      <c r="H8" s="203"/>
      <c r="I8" s="203"/>
      <c r="J8" s="203"/>
      <c r="K8" s="203"/>
      <c r="L8" s="203"/>
      <c r="M8" s="203"/>
      <c r="N8" s="203"/>
      <c r="O8" s="203"/>
      <c r="P8" s="133" t="s">
        <v>45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46</v>
      </c>
      <c r="AL8" s="136"/>
      <c r="AM8" s="136"/>
      <c r="AN8" s="136"/>
      <c r="AO8" s="18" t="s">
        <v>38</v>
      </c>
      <c r="AP8" s="136" t="s">
        <v>47</v>
      </c>
      <c r="AQ8" s="136"/>
      <c r="AR8" s="136"/>
      <c r="AS8" s="137"/>
      <c r="AT8" s="200"/>
    </row>
    <row r="9" spans="1:51" ht="14.45" customHeight="1">
      <c r="A9" s="190" t="s">
        <v>48</v>
      </c>
      <c r="B9" s="193"/>
      <c r="C9" s="120" t="s">
        <v>49</v>
      </c>
      <c r="D9" s="121"/>
      <c r="E9" s="122" t="s">
        <v>50</v>
      </c>
      <c r="F9" s="123"/>
      <c r="G9" s="203">
        <v>513652779</v>
      </c>
      <c r="H9" s="203"/>
      <c r="I9" s="203"/>
      <c r="J9" s="203"/>
      <c r="K9" s="203"/>
      <c r="L9" s="203"/>
      <c r="M9" s="203"/>
      <c r="N9" s="203"/>
      <c r="O9" s="203"/>
      <c r="P9" s="124" t="s">
        <v>36</v>
      </c>
      <c r="Q9" s="125"/>
      <c r="R9" s="126" t="s">
        <v>37</v>
      </c>
      <c r="S9" s="126"/>
      <c r="T9" s="126"/>
      <c r="U9" s="126"/>
      <c r="V9" s="15" t="s">
        <v>38</v>
      </c>
      <c r="W9" s="127" t="s">
        <v>39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38"/>
      <c r="AK9" s="16" t="s">
        <v>40</v>
      </c>
      <c r="AL9" s="128" t="s">
        <v>51</v>
      </c>
      <c r="AM9" s="128"/>
      <c r="AN9" s="128"/>
      <c r="AO9" s="128"/>
      <c r="AP9" s="128"/>
      <c r="AQ9" s="128"/>
      <c r="AR9" s="128"/>
      <c r="AS9" s="44" t="s">
        <v>42</v>
      </c>
      <c r="AT9" s="201">
        <v>41</v>
      </c>
    </row>
    <row r="10" spans="1:51" ht="18" customHeight="1">
      <c r="A10" s="190"/>
      <c r="B10" s="193"/>
      <c r="C10" s="129" t="s">
        <v>52</v>
      </c>
      <c r="D10" s="130"/>
      <c r="E10" s="131" t="s">
        <v>53</v>
      </c>
      <c r="F10" s="132"/>
      <c r="G10" s="203"/>
      <c r="H10" s="203"/>
      <c r="I10" s="203"/>
      <c r="J10" s="203"/>
      <c r="K10" s="203"/>
      <c r="L10" s="203"/>
      <c r="M10" s="203"/>
      <c r="N10" s="203"/>
      <c r="O10" s="203"/>
      <c r="P10" s="133" t="s">
        <v>54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9"/>
      <c r="AK10" s="135" t="s">
        <v>55</v>
      </c>
      <c r="AL10" s="136"/>
      <c r="AM10" s="136"/>
      <c r="AN10" s="136"/>
      <c r="AO10" s="18" t="s">
        <v>38</v>
      </c>
      <c r="AP10" s="136" t="s">
        <v>56</v>
      </c>
      <c r="AQ10" s="136"/>
      <c r="AR10" s="136"/>
      <c r="AS10" s="137"/>
      <c r="AT10" s="201"/>
    </row>
    <row r="11" spans="1:51" ht="14.45" customHeight="1">
      <c r="A11" s="190" t="s">
        <v>57</v>
      </c>
      <c r="B11" s="193"/>
      <c r="C11" s="120" t="s">
        <v>58</v>
      </c>
      <c r="D11" s="121"/>
      <c r="E11" s="122" t="s">
        <v>59</v>
      </c>
      <c r="F11" s="123"/>
      <c r="G11" s="203">
        <v>509569210</v>
      </c>
      <c r="H11" s="203"/>
      <c r="I11" s="203"/>
      <c r="J11" s="203"/>
      <c r="K11" s="203"/>
      <c r="L11" s="203"/>
      <c r="M11" s="203"/>
      <c r="N11" s="203"/>
      <c r="O11" s="203"/>
      <c r="P11" s="124" t="s">
        <v>36</v>
      </c>
      <c r="Q11" s="125"/>
      <c r="R11" s="126" t="s">
        <v>37</v>
      </c>
      <c r="S11" s="126"/>
      <c r="T11" s="126"/>
      <c r="U11" s="126"/>
      <c r="V11" s="15" t="s">
        <v>38</v>
      </c>
      <c r="W11" s="127" t="s">
        <v>39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38"/>
      <c r="AK11" s="16" t="s">
        <v>40</v>
      </c>
      <c r="AL11" s="128" t="s">
        <v>51</v>
      </c>
      <c r="AM11" s="128"/>
      <c r="AN11" s="128"/>
      <c r="AO11" s="128"/>
      <c r="AP11" s="128"/>
      <c r="AQ11" s="128"/>
      <c r="AR11" s="128"/>
      <c r="AS11" s="44" t="s">
        <v>42</v>
      </c>
      <c r="AT11" s="201">
        <v>54</v>
      </c>
    </row>
    <row r="12" spans="1:51" ht="18" customHeight="1">
      <c r="A12" s="190"/>
      <c r="B12" s="193"/>
      <c r="C12" s="129" t="s">
        <v>60</v>
      </c>
      <c r="D12" s="130"/>
      <c r="E12" s="131" t="s">
        <v>61</v>
      </c>
      <c r="F12" s="132"/>
      <c r="G12" s="203"/>
      <c r="H12" s="203"/>
      <c r="I12" s="203"/>
      <c r="J12" s="203"/>
      <c r="K12" s="203"/>
      <c r="L12" s="203"/>
      <c r="M12" s="203"/>
      <c r="N12" s="203"/>
      <c r="O12" s="203"/>
      <c r="P12" s="133" t="s">
        <v>62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9"/>
      <c r="AK12" s="135" t="s">
        <v>63</v>
      </c>
      <c r="AL12" s="136"/>
      <c r="AM12" s="136"/>
      <c r="AN12" s="136"/>
      <c r="AO12" s="18" t="s">
        <v>38</v>
      </c>
      <c r="AP12" s="136" t="s">
        <v>64</v>
      </c>
      <c r="AQ12" s="136"/>
      <c r="AR12" s="136"/>
      <c r="AS12" s="137"/>
      <c r="AT12" s="201"/>
    </row>
    <row r="13" spans="1:51" ht="15" customHeight="1">
      <c r="A13" s="190" t="s">
        <v>65</v>
      </c>
      <c r="B13" s="193"/>
      <c r="C13" s="120" t="s">
        <v>34</v>
      </c>
      <c r="D13" s="121"/>
      <c r="E13" s="122" t="s">
        <v>35</v>
      </c>
      <c r="F13" s="123"/>
      <c r="G13" s="204"/>
      <c r="H13" s="204"/>
      <c r="I13" s="204"/>
      <c r="J13" s="204"/>
      <c r="K13" s="204"/>
      <c r="L13" s="204"/>
      <c r="M13" s="204"/>
      <c r="N13" s="204"/>
      <c r="O13" s="204"/>
      <c r="P13" s="40"/>
      <c r="Q13" s="41"/>
      <c r="R13" s="140"/>
      <c r="S13" s="140"/>
      <c r="T13" s="140"/>
      <c r="U13" s="140"/>
      <c r="V13" s="42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1"/>
      <c r="AK13" s="45"/>
      <c r="AL13" s="142"/>
      <c r="AM13" s="142"/>
      <c r="AN13" s="142"/>
      <c r="AO13" s="142"/>
      <c r="AP13" s="142"/>
      <c r="AQ13" s="142"/>
      <c r="AR13" s="142"/>
      <c r="AS13" s="46"/>
      <c r="AT13" s="202"/>
    </row>
    <row r="14" spans="1:51" ht="18" customHeight="1">
      <c r="A14" s="190"/>
      <c r="B14" s="193"/>
      <c r="C14" s="129" t="s">
        <v>43</v>
      </c>
      <c r="D14" s="130"/>
      <c r="E14" s="131" t="s">
        <v>44</v>
      </c>
      <c r="F14" s="132"/>
      <c r="G14" s="204"/>
      <c r="H14" s="204"/>
      <c r="I14" s="204"/>
      <c r="J14" s="204"/>
      <c r="K14" s="204"/>
      <c r="L14" s="204"/>
      <c r="M14" s="204"/>
      <c r="N14" s="204"/>
      <c r="O14" s="204"/>
      <c r="P14" s="143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5"/>
      <c r="AK14" s="146"/>
      <c r="AL14" s="147"/>
      <c r="AM14" s="147"/>
      <c r="AN14" s="147"/>
      <c r="AO14" s="47"/>
      <c r="AP14" s="147"/>
      <c r="AQ14" s="147"/>
      <c r="AR14" s="147"/>
      <c r="AS14" s="148"/>
      <c r="AT14" s="202"/>
    </row>
    <row r="15" spans="1:51" ht="15" customHeight="1">
      <c r="A15" s="205" t="s">
        <v>66</v>
      </c>
      <c r="B15" s="193"/>
      <c r="C15" s="120" t="s">
        <v>34</v>
      </c>
      <c r="D15" s="121"/>
      <c r="E15" s="122" t="s">
        <v>35</v>
      </c>
      <c r="F15" s="123"/>
      <c r="G15" s="204"/>
      <c r="H15" s="204"/>
      <c r="I15" s="204"/>
      <c r="J15" s="204"/>
      <c r="K15" s="204"/>
      <c r="L15" s="204"/>
      <c r="M15" s="204"/>
      <c r="N15" s="204"/>
      <c r="O15" s="204"/>
      <c r="P15" s="124" t="s">
        <v>36</v>
      </c>
      <c r="Q15" s="125"/>
      <c r="R15" s="126" t="s">
        <v>37</v>
      </c>
      <c r="S15" s="126"/>
      <c r="T15" s="126"/>
      <c r="U15" s="126"/>
      <c r="V15" s="15" t="s">
        <v>38</v>
      </c>
      <c r="W15" s="127" t="s">
        <v>39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38"/>
      <c r="AK15" s="16" t="s">
        <v>40</v>
      </c>
      <c r="AL15" s="128" t="s">
        <v>51</v>
      </c>
      <c r="AM15" s="128"/>
      <c r="AN15" s="128"/>
      <c r="AO15" s="128"/>
      <c r="AP15" s="128"/>
      <c r="AQ15" s="128"/>
      <c r="AR15" s="128"/>
      <c r="AS15" s="44" t="s">
        <v>42</v>
      </c>
      <c r="AT15" s="201">
        <v>51</v>
      </c>
    </row>
    <row r="16" spans="1:51" ht="18" customHeight="1">
      <c r="A16" s="190"/>
      <c r="B16" s="193"/>
      <c r="C16" s="129" t="s">
        <v>43</v>
      </c>
      <c r="D16" s="130"/>
      <c r="E16" s="131" t="s">
        <v>44</v>
      </c>
      <c r="F16" s="132"/>
      <c r="G16" s="204"/>
      <c r="H16" s="204"/>
      <c r="I16" s="204"/>
      <c r="J16" s="204"/>
      <c r="K16" s="204"/>
      <c r="L16" s="204"/>
      <c r="M16" s="204"/>
      <c r="N16" s="204"/>
      <c r="O16" s="204"/>
      <c r="P16" s="133" t="s">
        <v>45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9"/>
      <c r="AK16" s="135" t="s">
        <v>63</v>
      </c>
      <c r="AL16" s="136"/>
      <c r="AM16" s="136"/>
      <c r="AN16" s="136"/>
      <c r="AO16" s="18" t="s">
        <v>38</v>
      </c>
      <c r="AP16" s="136" t="s">
        <v>67</v>
      </c>
      <c r="AQ16" s="136"/>
      <c r="AR16" s="136"/>
      <c r="AS16" s="137"/>
      <c r="AT16" s="201"/>
    </row>
    <row r="17" spans="1:46">
      <c r="A17" s="190" t="s">
        <v>68</v>
      </c>
      <c r="B17" s="193"/>
      <c r="C17" s="206" t="str">
        <f>IF(P16="","",P16)</f>
        <v>千葉県八千代市八千代台北9-12-6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48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66"/>
    </row>
    <row r="18" spans="1:46">
      <c r="A18" s="190"/>
      <c r="B18" s="193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50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67"/>
    </row>
    <row r="19" spans="1:46" ht="14.45" customHeight="1">
      <c r="A19" s="190" t="s">
        <v>32</v>
      </c>
      <c r="B19" s="193"/>
      <c r="C19" s="206" t="str">
        <f>IF(AL15="","",AL15&amp;"-"&amp;AK16&amp;"-"&amp;AP16)</f>
        <v>047-486-6775</v>
      </c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50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67"/>
    </row>
    <row r="20" spans="1:46" ht="14.45" customHeight="1">
      <c r="A20" s="190"/>
      <c r="B20" s="193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5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67"/>
    </row>
    <row r="21" spans="1:46" ht="14.45" customHeight="1">
      <c r="A21" s="190" t="s">
        <v>69</v>
      </c>
      <c r="B21" s="193"/>
      <c r="C21" s="208">
        <v>90</v>
      </c>
      <c r="D21" s="209"/>
      <c r="E21" s="209">
        <v>5527</v>
      </c>
      <c r="F21" s="209"/>
      <c r="G21" s="209">
        <v>3208</v>
      </c>
      <c r="H21" s="209"/>
      <c r="I21" s="60"/>
      <c r="J21" s="60"/>
      <c r="K21" s="60"/>
      <c r="L21" s="60"/>
      <c r="M21" s="60"/>
      <c r="N21" s="60"/>
      <c r="O21" s="61"/>
      <c r="P21" s="50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67"/>
    </row>
    <row r="22" spans="1:46" ht="14.45" customHeight="1">
      <c r="A22" s="191"/>
      <c r="B22" s="207"/>
      <c r="C22" s="210"/>
      <c r="D22" s="211"/>
      <c r="E22" s="211"/>
      <c r="F22" s="211"/>
      <c r="G22" s="211"/>
      <c r="H22" s="211"/>
      <c r="I22" s="62"/>
      <c r="J22" s="62"/>
      <c r="K22" s="62"/>
      <c r="L22" s="62"/>
      <c r="M22" s="62"/>
      <c r="N22" s="62"/>
      <c r="O22" s="63"/>
      <c r="P22" s="52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68"/>
    </row>
    <row r="23" spans="1:46" ht="14.1" customHeight="1">
      <c r="A23" s="184" t="s">
        <v>70</v>
      </c>
      <c r="B23" s="192" t="s">
        <v>71</v>
      </c>
      <c r="C23" s="149" t="s">
        <v>72</v>
      </c>
      <c r="D23" s="150"/>
      <c r="E23" s="151" t="s">
        <v>73</v>
      </c>
      <c r="F23" s="152"/>
      <c r="G23" s="192" t="s">
        <v>74</v>
      </c>
      <c r="H23" s="192"/>
      <c r="I23" s="192" t="s">
        <v>75</v>
      </c>
      <c r="J23" s="192"/>
      <c r="K23" s="192"/>
      <c r="L23" s="192"/>
      <c r="M23" s="192" t="s">
        <v>76</v>
      </c>
      <c r="N23" s="192"/>
      <c r="O23" s="192"/>
      <c r="P23" s="212" t="s">
        <v>77</v>
      </c>
      <c r="Q23" s="192"/>
      <c r="R23" s="192"/>
      <c r="S23" s="192"/>
      <c r="T23" s="213"/>
      <c r="U23" s="59"/>
      <c r="V23" s="59"/>
      <c r="W23" s="59"/>
      <c r="X23" s="59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</row>
    <row r="24" spans="1:46" ht="14.1" customHeight="1">
      <c r="A24" s="185"/>
      <c r="B24" s="193"/>
      <c r="C24" s="153" t="s">
        <v>78</v>
      </c>
      <c r="D24" s="154"/>
      <c r="E24" s="155" t="s">
        <v>79</v>
      </c>
      <c r="F24" s="156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214"/>
      <c r="U24" s="58"/>
      <c r="V24" s="58"/>
      <c r="W24" s="58"/>
      <c r="X24" s="58"/>
      <c r="Y24" s="157" t="s">
        <v>80</v>
      </c>
      <c r="Z24" s="79"/>
      <c r="AA24" s="79"/>
      <c r="AB24" s="79"/>
      <c r="AC24" s="79"/>
      <c r="AD24" s="79"/>
      <c r="AE24" s="79"/>
      <c r="AF24" s="79"/>
      <c r="AG24" s="1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</row>
    <row r="25" spans="1:46" ht="15.95" customHeight="1">
      <c r="A25" s="186">
        <v>1</v>
      </c>
      <c r="B25" s="194" t="s">
        <v>81</v>
      </c>
      <c r="C25" s="120" t="s">
        <v>82</v>
      </c>
      <c r="D25" s="121"/>
      <c r="E25" s="122" t="s">
        <v>83</v>
      </c>
      <c r="F25" s="123"/>
      <c r="G25" s="215">
        <v>6</v>
      </c>
      <c r="H25" s="216"/>
      <c r="I25" s="219" t="s">
        <v>84</v>
      </c>
      <c r="J25" s="220"/>
      <c r="K25" s="220"/>
      <c r="L25" s="216"/>
      <c r="M25" s="215">
        <v>512399773</v>
      </c>
      <c r="N25" s="220"/>
      <c r="O25" s="216"/>
      <c r="P25" s="215">
        <v>154</v>
      </c>
      <c r="Q25" s="220"/>
      <c r="R25" s="220"/>
      <c r="S25" s="220"/>
      <c r="T25" s="222"/>
      <c r="U25" s="58"/>
      <c r="V25" s="58"/>
      <c r="W25" s="58"/>
      <c r="X25" s="58"/>
      <c r="Y25" s="224">
        <v>14</v>
      </c>
      <c r="Z25" s="225"/>
      <c r="AA25" s="225"/>
      <c r="AB25" s="225"/>
      <c r="AC25" s="225"/>
      <c r="AD25" s="225"/>
      <c r="AE25" s="225"/>
      <c r="AF25" s="225"/>
      <c r="AG25" s="226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</row>
    <row r="26" spans="1:46" ht="20.100000000000001" customHeight="1">
      <c r="A26" s="187"/>
      <c r="B26" s="195"/>
      <c r="C26" s="129" t="s">
        <v>85</v>
      </c>
      <c r="D26" s="130"/>
      <c r="E26" s="131" t="s">
        <v>86</v>
      </c>
      <c r="F26" s="132"/>
      <c r="G26" s="217"/>
      <c r="H26" s="218"/>
      <c r="I26" s="217"/>
      <c r="J26" s="221"/>
      <c r="K26" s="221"/>
      <c r="L26" s="218"/>
      <c r="M26" s="217"/>
      <c r="N26" s="221"/>
      <c r="O26" s="218"/>
      <c r="P26" s="217"/>
      <c r="Q26" s="221"/>
      <c r="R26" s="221"/>
      <c r="S26" s="221"/>
      <c r="T26" s="223"/>
      <c r="U26" s="58"/>
      <c r="V26" s="58"/>
      <c r="W26" s="58"/>
      <c r="X26" s="58"/>
      <c r="Y26" s="227"/>
      <c r="Z26" s="228"/>
      <c r="AA26" s="228"/>
      <c r="AB26" s="228"/>
      <c r="AC26" s="228"/>
      <c r="AD26" s="228"/>
      <c r="AE26" s="228"/>
      <c r="AF26" s="228"/>
      <c r="AG26" s="229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</row>
    <row r="27" spans="1:46" ht="15.95" customHeight="1">
      <c r="A27" s="186">
        <v>2</v>
      </c>
      <c r="B27" s="194">
        <v>2</v>
      </c>
      <c r="C27" s="120" t="s">
        <v>87</v>
      </c>
      <c r="D27" s="121"/>
      <c r="E27" s="122" t="s">
        <v>88</v>
      </c>
      <c r="F27" s="123"/>
      <c r="G27" s="215">
        <v>6</v>
      </c>
      <c r="H27" s="216"/>
      <c r="I27" s="219" t="s">
        <v>89</v>
      </c>
      <c r="J27" s="220"/>
      <c r="K27" s="220"/>
      <c r="L27" s="216"/>
      <c r="M27" s="203">
        <v>512479511</v>
      </c>
      <c r="N27" s="203"/>
      <c r="O27" s="203"/>
      <c r="P27" s="215">
        <v>148</v>
      </c>
      <c r="Q27" s="220"/>
      <c r="R27" s="220"/>
      <c r="S27" s="220"/>
      <c r="T27" s="222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</row>
    <row r="28" spans="1:46" ht="20.100000000000001" customHeight="1">
      <c r="A28" s="187"/>
      <c r="B28" s="195"/>
      <c r="C28" s="129" t="s">
        <v>90</v>
      </c>
      <c r="D28" s="130"/>
      <c r="E28" s="131" t="s">
        <v>91</v>
      </c>
      <c r="F28" s="132"/>
      <c r="G28" s="217"/>
      <c r="H28" s="218"/>
      <c r="I28" s="217"/>
      <c r="J28" s="221"/>
      <c r="K28" s="221"/>
      <c r="L28" s="218"/>
      <c r="M28" s="203"/>
      <c r="N28" s="203"/>
      <c r="O28" s="203"/>
      <c r="P28" s="217"/>
      <c r="Q28" s="221"/>
      <c r="R28" s="221"/>
      <c r="S28" s="221"/>
      <c r="T28" s="223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</row>
    <row r="29" spans="1:46" ht="15.95" customHeight="1">
      <c r="A29" s="186">
        <v>3</v>
      </c>
      <c r="B29" s="194">
        <v>3</v>
      </c>
      <c r="C29" s="120" t="s">
        <v>49</v>
      </c>
      <c r="D29" s="121"/>
      <c r="E29" s="122" t="s">
        <v>92</v>
      </c>
      <c r="F29" s="123"/>
      <c r="G29" s="215">
        <v>6</v>
      </c>
      <c r="H29" s="216"/>
      <c r="I29" s="219" t="s">
        <v>93</v>
      </c>
      <c r="J29" s="220"/>
      <c r="K29" s="220"/>
      <c r="L29" s="216"/>
      <c r="M29" s="215">
        <v>512597948</v>
      </c>
      <c r="N29" s="220"/>
      <c r="O29" s="216"/>
      <c r="P29" s="215">
        <v>147</v>
      </c>
      <c r="Q29" s="220"/>
      <c r="R29" s="220"/>
      <c r="S29" s="220"/>
      <c r="T29" s="222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</row>
    <row r="30" spans="1:46" ht="20.100000000000001" customHeight="1">
      <c r="A30" s="187"/>
      <c r="B30" s="195"/>
      <c r="C30" s="129" t="s">
        <v>52</v>
      </c>
      <c r="D30" s="130"/>
      <c r="E30" s="131" t="s">
        <v>94</v>
      </c>
      <c r="F30" s="132"/>
      <c r="G30" s="217"/>
      <c r="H30" s="218"/>
      <c r="I30" s="217"/>
      <c r="J30" s="221"/>
      <c r="K30" s="221"/>
      <c r="L30" s="218"/>
      <c r="M30" s="217"/>
      <c r="N30" s="221"/>
      <c r="O30" s="218"/>
      <c r="P30" s="217"/>
      <c r="Q30" s="221"/>
      <c r="R30" s="221"/>
      <c r="S30" s="221"/>
      <c r="T30" s="223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</row>
    <row r="31" spans="1:46" ht="15.95" customHeight="1">
      <c r="A31" s="186">
        <v>4</v>
      </c>
      <c r="B31" s="194">
        <v>4</v>
      </c>
      <c r="C31" s="120" t="s">
        <v>95</v>
      </c>
      <c r="D31" s="121"/>
      <c r="E31" s="122" t="s">
        <v>96</v>
      </c>
      <c r="F31" s="123"/>
      <c r="G31" s="215">
        <v>6</v>
      </c>
      <c r="H31" s="216"/>
      <c r="I31" s="219" t="s">
        <v>93</v>
      </c>
      <c r="J31" s="220"/>
      <c r="K31" s="220"/>
      <c r="L31" s="216"/>
      <c r="M31" s="215">
        <v>514592226</v>
      </c>
      <c r="N31" s="220"/>
      <c r="O31" s="216"/>
      <c r="P31" s="215">
        <v>158</v>
      </c>
      <c r="Q31" s="220"/>
      <c r="R31" s="220"/>
      <c r="S31" s="220"/>
      <c r="T31" s="222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</row>
    <row r="32" spans="1:46" ht="20.100000000000001" customHeight="1">
      <c r="A32" s="187"/>
      <c r="B32" s="195"/>
      <c r="C32" s="129" t="s">
        <v>97</v>
      </c>
      <c r="D32" s="130"/>
      <c r="E32" s="131" t="s">
        <v>98</v>
      </c>
      <c r="F32" s="132"/>
      <c r="G32" s="217"/>
      <c r="H32" s="218"/>
      <c r="I32" s="217"/>
      <c r="J32" s="221"/>
      <c r="K32" s="221"/>
      <c r="L32" s="218"/>
      <c r="M32" s="217"/>
      <c r="N32" s="221"/>
      <c r="O32" s="218"/>
      <c r="P32" s="217"/>
      <c r="Q32" s="221"/>
      <c r="R32" s="221"/>
      <c r="S32" s="221"/>
      <c r="T32" s="223"/>
      <c r="U32" s="58"/>
      <c r="V32" s="58"/>
      <c r="W32" s="58"/>
      <c r="X32" s="58"/>
      <c r="Y32" s="157" t="s">
        <v>99</v>
      </c>
      <c r="Z32" s="79"/>
      <c r="AA32" s="79"/>
      <c r="AB32" s="79"/>
      <c r="AC32" s="79"/>
      <c r="AD32" s="79"/>
      <c r="AE32" s="79"/>
      <c r="AF32" s="79"/>
      <c r="AG32" s="1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</row>
    <row r="33" spans="1:46" ht="15.95" customHeight="1">
      <c r="A33" s="186">
        <v>5</v>
      </c>
      <c r="B33" s="194">
        <v>5</v>
      </c>
      <c r="C33" s="120" t="s">
        <v>100</v>
      </c>
      <c r="D33" s="121"/>
      <c r="E33" s="122" t="s">
        <v>101</v>
      </c>
      <c r="F33" s="123"/>
      <c r="G33" s="215">
        <v>5</v>
      </c>
      <c r="H33" s="216"/>
      <c r="I33" s="219" t="s">
        <v>102</v>
      </c>
      <c r="J33" s="220"/>
      <c r="K33" s="220"/>
      <c r="L33" s="216"/>
      <c r="M33" s="215">
        <v>512597969</v>
      </c>
      <c r="N33" s="220"/>
      <c r="O33" s="216"/>
      <c r="P33" s="215">
        <v>140</v>
      </c>
      <c r="Q33" s="220"/>
      <c r="R33" s="220"/>
      <c r="S33" s="220"/>
      <c r="T33" s="222"/>
      <c r="U33" s="58"/>
      <c r="V33" s="58"/>
      <c r="W33" s="58"/>
      <c r="X33" s="58"/>
      <c r="Y33" s="230">
        <v>1</v>
      </c>
      <c r="Z33" s="220"/>
      <c r="AA33" s="220"/>
      <c r="AB33" s="220"/>
      <c r="AC33" s="220"/>
      <c r="AD33" s="220"/>
      <c r="AE33" s="220"/>
      <c r="AF33" s="220"/>
      <c r="AG33" s="222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</row>
    <row r="34" spans="1:46" ht="20.100000000000001" customHeight="1">
      <c r="A34" s="187"/>
      <c r="B34" s="195"/>
      <c r="C34" s="129" t="s">
        <v>103</v>
      </c>
      <c r="D34" s="130"/>
      <c r="E34" s="131" t="s">
        <v>104</v>
      </c>
      <c r="F34" s="132"/>
      <c r="G34" s="217"/>
      <c r="H34" s="218"/>
      <c r="I34" s="217"/>
      <c r="J34" s="221"/>
      <c r="K34" s="221"/>
      <c r="L34" s="218"/>
      <c r="M34" s="217"/>
      <c r="N34" s="221"/>
      <c r="O34" s="218"/>
      <c r="P34" s="217"/>
      <c r="Q34" s="221"/>
      <c r="R34" s="221"/>
      <c r="S34" s="221"/>
      <c r="T34" s="223"/>
      <c r="U34" s="58"/>
      <c r="V34" s="58"/>
      <c r="W34" s="58"/>
      <c r="X34" s="58"/>
      <c r="Y34" s="231"/>
      <c r="Z34" s="232"/>
      <c r="AA34" s="232"/>
      <c r="AB34" s="232"/>
      <c r="AC34" s="232"/>
      <c r="AD34" s="232"/>
      <c r="AE34" s="232"/>
      <c r="AF34" s="232"/>
      <c r="AG34" s="233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</row>
    <row r="35" spans="1:46" ht="15.95" customHeight="1">
      <c r="A35" s="186">
        <v>6</v>
      </c>
      <c r="B35" s="194">
        <v>6</v>
      </c>
      <c r="C35" s="120" t="s">
        <v>105</v>
      </c>
      <c r="D35" s="121"/>
      <c r="E35" s="122" t="s">
        <v>106</v>
      </c>
      <c r="F35" s="123"/>
      <c r="G35" s="215">
        <v>5</v>
      </c>
      <c r="H35" s="216"/>
      <c r="I35" s="219" t="s">
        <v>107</v>
      </c>
      <c r="J35" s="220"/>
      <c r="K35" s="220"/>
      <c r="L35" s="216"/>
      <c r="M35" s="215">
        <v>514858716</v>
      </c>
      <c r="N35" s="220"/>
      <c r="O35" s="216"/>
      <c r="P35" s="215">
        <v>145</v>
      </c>
      <c r="Q35" s="220"/>
      <c r="R35" s="220"/>
      <c r="S35" s="220"/>
      <c r="T35" s="222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</row>
    <row r="36" spans="1:46" ht="20.100000000000001" customHeight="1">
      <c r="A36" s="187"/>
      <c r="B36" s="195"/>
      <c r="C36" s="129" t="s">
        <v>108</v>
      </c>
      <c r="D36" s="130"/>
      <c r="E36" s="131" t="s">
        <v>109</v>
      </c>
      <c r="F36" s="132"/>
      <c r="G36" s="217"/>
      <c r="H36" s="218"/>
      <c r="I36" s="217"/>
      <c r="J36" s="221"/>
      <c r="K36" s="221"/>
      <c r="L36" s="218"/>
      <c r="M36" s="217"/>
      <c r="N36" s="221"/>
      <c r="O36" s="218"/>
      <c r="P36" s="217"/>
      <c r="Q36" s="221"/>
      <c r="R36" s="221"/>
      <c r="S36" s="221"/>
      <c r="T36" s="223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</row>
    <row r="37" spans="1:46" ht="15.95" customHeight="1">
      <c r="A37" s="186">
        <v>7</v>
      </c>
      <c r="B37" s="194">
        <v>7</v>
      </c>
      <c r="C37" s="120" t="s">
        <v>110</v>
      </c>
      <c r="D37" s="121"/>
      <c r="E37" s="122" t="s">
        <v>111</v>
      </c>
      <c r="F37" s="123"/>
      <c r="G37" s="215">
        <v>5</v>
      </c>
      <c r="H37" s="216"/>
      <c r="I37" s="219" t="s">
        <v>112</v>
      </c>
      <c r="J37" s="220"/>
      <c r="K37" s="220"/>
      <c r="L37" s="216"/>
      <c r="M37" s="215">
        <v>515553466</v>
      </c>
      <c r="N37" s="220"/>
      <c r="O37" s="216"/>
      <c r="P37" s="215">
        <v>150</v>
      </c>
      <c r="Q37" s="220"/>
      <c r="R37" s="220"/>
      <c r="S37" s="220"/>
      <c r="T37" s="222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</row>
    <row r="38" spans="1:46" ht="20.100000000000001" customHeight="1">
      <c r="A38" s="187"/>
      <c r="B38" s="195"/>
      <c r="C38" s="129" t="s">
        <v>113</v>
      </c>
      <c r="D38" s="130"/>
      <c r="E38" s="131" t="s">
        <v>114</v>
      </c>
      <c r="F38" s="132"/>
      <c r="G38" s="217"/>
      <c r="H38" s="218"/>
      <c r="I38" s="217"/>
      <c r="J38" s="221"/>
      <c r="K38" s="221"/>
      <c r="L38" s="218"/>
      <c r="M38" s="217"/>
      <c r="N38" s="221"/>
      <c r="O38" s="218"/>
      <c r="P38" s="217"/>
      <c r="Q38" s="221"/>
      <c r="R38" s="221"/>
      <c r="S38" s="221"/>
      <c r="T38" s="223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</row>
    <row r="39" spans="1:46" ht="15.95" customHeight="1">
      <c r="A39" s="186">
        <v>8</v>
      </c>
      <c r="B39" s="194">
        <v>8</v>
      </c>
      <c r="C39" s="120" t="s">
        <v>115</v>
      </c>
      <c r="D39" s="121"/>
      <c r="E39" s="122" t="s">
        <v>116</v>
      </c>
      <c r="F39" s="123"/>
      <c r="G39" s="215">
        <v>4</v>
      </c>
      <c r="H39" s="216"/>
      <c r="I39" s="219" t="s">
        <v>117</v>
      </c>
      <c r="J39" s="220"/>
      <c r="K39" s="220"/>
      <c r="L39" s="216"/>
      <c r="M39" s="215">
        <v>514592238</v>
      </c>
      <c r="N39" s="220"/>
      <c r="O39" s="216"/>
      <c r="P39" s="215">
        <v>145</v>
      </c>
      <c r="Q39" s="220"/>
      <c r="R39" s="220"/>
      <c r="S39" s="220"/>
      <c r="T39" s="222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</row>
    <row r="40" spans="1:46" ht="20.100000000000001" customHeight="1">
      <c r="A40" s="187"/>
      <c r="B40" s="195"/>
      <c r="C40" s="129" t="s">
        <v>118</v>
      </c>
      <c r="D40" s="130"/>
      <c r="E40" s="131" t="s">
        <v>119</v>
      </c>
      <c r="F40" s="132"/>
      <c r="G40" s="217"/>
      <c r="H40" s="218"/>
      <c r="I40" s="217"/>
      <c r="J40" s="221"/>
      <c r="K40" s="221"/>
      <c r="L40" s="218"/>
      <c r="M40" s="217"/>
      <c r="N40" s="221"/>
      <c r="O40" s="218"/>
      <c r="P40" s="217"/>
      <c r="Q40" s="221"/>
      <c r="R40" s="221"/>
      <c r="S40" s="221"/>
      <c r="T40" s="223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</row>
    <row r="41" spans="1:46" ht="15.95" customHeight="1">
      <c r="A41" s="186">
        <v>9</v>
      </c>
      <c r="B41" s="194">
        <v>9</v>
      </c>
      <c r="C41" s="120" t="s">
        <v>120</v>
      </c>
      <c r="D41" s="121"/>
      <c r="E41" s="122" t="s">
        <v>121</v>
      </c>
      <c r="F41" s="123"/>
      <c r="G41" s="215">
        <v>4</v>
      </c>
      <c r="H41" s="216"/>
      <c r="I41" s="219" t="s">
        <v>122</v>
      </c>
      <c r="J41" s="220"/>
      <c r="K41" s="220"/>
      <c r="L41" s="216"/>
      <c r="M41" s="203">
        <v>515553508</v>
      </c>
      <c r="N41" s="203"/>
      <c r="O41" s="203"/>
      <c r="P41" s="215">
        <v>138</v>
      </c>
      <c r="Q41" s="220"/>
      <c r="R41" s="220"/>
      <c r="S41" s="220"/>
      <c r="T41" s="222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</row>
    <row r="42" spans="1:46" ht="20.100000000000001" customHeight="1">
      <c r="A42" s="187"/>
      <c r="B42" s="195"/>
      <c r="C42" s="129" t="s">
        <v>123</v>
      </c>
      <c r="D42" s="130"/>
      <c r="E42" s="131" t="s">
        <v>124</v>
      </c>
      <c r="F42" s="132"/>
      <c r="G42" s="217"/>
      <c r="H42" s="218"/>
      <c r="I42" s="217"/>
      <c r="J42" s="221"/>
      <c r="K42" s="221"/>
      <c r="L42" s="218"/>
      <c r="M42" s="203"/>
      <c r="N42" s="203"/>
      <c r="O42" s="203"/>
      <c r="P42" s="217"/>
      <c r="Q42" s="221"/>
      <c r="R42" s="221"/>
      <c r="S42" s="221"/>
      <c r="T42" s="223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</row>
    <row r="43" spans="1:46" ht="15.95" customHeight="1">
      <c r="A43" s="186">
        <v>10</v>
      </c>
      <c r="B43" s="194">
        <v>10</v>
      </c>
      <c r="C43" s="120" t="s">
        <v>125</v>
      </c>
      <c r="D43" s="121"/>
      <c r="E43" s="122" t="s">
        <v>126</v>
      </c>
      <c r="F43" s="123"/>
      <c r="G43" s="215">
        <v>4</v>
      </c>
      <c r="H43" s="216"/>
      <c r="I43" s="219" t="s">
        <v>93</v>
      </c>
      <c r="J43" s="220"/>
      <c r="K43" s="220"/>
      <c r="L43" s="216"/>
      <c r="M43" s="203">
        <v>515553480</v>
      </c>
      <c r="N43" s="203"/>
      <c r="O43" s="203"/>
      <c r="P43" s="215">
        <v>138</v>
      </c>
      <c r="Q43" s="220"/>
      <c r="R43" s="220"/>
      <c r="S43" s="220"/>
      <c r="T43" s="222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</row>
    <row r="44" spans="1:46" ht="20.100000000000001" customHeight="1">
      <c r="A44" s="187"/>
      <c r="B44" s="195"/>
      <c r="C44" s="129" t="s">
        <v>127</v>
      </c>
      <c r="D44" s="130"/>
      <c r="E44" s="131" t="s">
        <v>128</v>
      </c>
      <c r="F44" s="132"/>
      <c r="G44" s="217"/>
      <c r="H44" s="218"/>
      <c r="I44" s="217"/>
      <c r="J44" s="221"/>
      <c r="K44" s="221"/>
      <c r="L44" s="218"/>
      <c r="M44" s="203"/>
      <c r="N44" s="203"/>
      <c r="O44" s="203"/>
      <c r="P44" s="217"/>
      <c r="Q44" s="221"/>
      <c r="R44" s="221"/>
      <c r="S44" s="221"/>
      <c r="T44" s="223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</row>
    <row r="45" spans="1:46" ht="15.95" customHeight="1">
      <c r="A45" s="186">
        <v>11</v>
      </c>
      <c r="B45" s="194">
        <v>11</v>
      </c>
      <c r="C45" s="120" t="s">
        <v>129</v>
      </c>
      <c r="D45" s="121"/>
      <c r="E45" s="122" t="s">
        <v>130</v>
      </c>
      <c r="F45" s="123"/>
      <c r="G45" s="215">
        <v>4</v>
      </c>
      <c r="H45" s="216"/>
      <c r="I45" s="219" t="s">
        <v>122</v>
      </c>
      <c r="J45" s="220"/>
      <c r="K45" s="220"/>
      <c r="L45" s="216"/>
      <c r="M45" s="203">
        <v>516040446</v>
      </c>
      <c r="N45" s="203"/>
      <c r="O45" s="203"/>
      <c r="P45" s="215">
        <v>139</v>
      </c>
      <c r="Q45" s="220"/>
      <c r="R45" s="220"/>
      <c r="S45" s="220"/>
      <c r="T45" s="222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</row>
    <row r="46" spans="1:46" ht="20.100000000000001" customHeight="1">
      <c r="A46" s="187"/>
      <c r="B46" s="195"/>
      <c r="C46" s="129" t="s">
        <v>131</v>
      </c>
      <c r="D46" s="130"/>
      <c r="E46" s="131" t="s">
        <v>132</v>
      </c>
      <c r="F46" s="132"/>
      <c r="G46" s="217"/>
      <c r="H46" s="218"/>
      <c r="I46" s="217"/>
      <c r="J46" s="221"/>
      <c r="K46" s="221"/>
      <c r="L46" s="218"/>
      <c r="M46" s="203"/>
      <c r="N46" s="203"/>
      <c r="O46" s="203"/>
      <c r="P46" s="217"/>
      <c r="Q46" s="221"/>
      <c r="R46" s="221"/>
      <c r="S46" s="221"/>
      <c r="T46" s="223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</row>
    <row r="47" spans="1:46" ht="15.95" customHeight="1">
      <c r="A47" s="186">
        <v>12</v>
      </c>
      <c r="B47" s="194">
        <v>12</v>
      </c>
      <c r="C47" s="120" t="s">
        <v>133</v>
      </c>
      <c r="D47" s="121"/>
      <c r="E47" s="122" t="s">
        <v>134</v>
      </c>
      <c r="F47" s="123"/>
      <c r="G47" s="215">
        <v>4</v>
      </c>
      <c r="H47" s="216"/>
      <c r="I47" s="219" t="s">
        <v>93</v>
      </c>
      <c r="J47" s="220"/>
      <c r="K47" s="220"/>
      <c r="L47" s="216"/>
      <c r="M47" s="203">
        <v>515553497</v>
      </c>
      <c r="N47" s="203"/>
      <c r="O47" s="203"/>
      <c r="P47" s="215">
        <v>138</v>
      </c>
      <c r="Q47" s="220"/>
      <c r="R47" s="220"/>
      <c r="S47" s="220"/>
      <c r="T47" s="222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</row>
    <row r="48" spans="1:46" ht="20.100000000000001" customHeight="1">
      <c r="A48" s="188"/>
      <c r="B48" s="196"/>
      <c r="C48" s="129" t="s">
        <v>135</v>
      </c>
      <c r="D48" s="130"/>
      <c r="E48" s="131" t="s">
        <v>136</v>
      </c>
      <c r="F48" s="132"/>
      <c r="G48" s="217"/>
      <c r="H48" s="218"/>
      <c r="I48" s="217"/>
      <c r="J48" s="221"/>
      <c r="K48" s="221"/>
      <c r="L48" s="218"/>
      <c r="M48" s="203"/>
      <c r="N48" s="203"/>
      <c r="O48" s="203"/>
      <c r="P48" s="217"/>
      <c r="Q48" s="221"/>
      <c r="R48" s="221"/>
      <c r="S48" s="221"/>
      <c r="T48" s="223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</row>
    <row r="49" spans="1:46" ht="15.95" customHeight="1">
      <c r="A49" s="189">
        <v>13</v>
      </c>
      <c r="B49" s="197">
        <v>13</v>
      </c>
      <c r="C49" s="159"/>
      <c r="D49" s="160"/>
      <c r="E49" s="161"/>
      <c r="F49" s="162"/>
      <c r="G49" s="234"/>
      <c r="H49" s="235"/>
      <c r="I49" s="234"/>
      <c r="J49" s="238"/>
      <c r="K49" s="238"/>
      <c r="L49" s="235"/>
      <c r="M49" s="234"/>
      <c r="N49" s="238"/>
      <c r="O49" s="235"/>
      <c r="P49" s="234">
        <v>54</v>
      </c>
      <c r="Q49" s="238"/>
      <c r="R49" s="238"/>
      <c r="S49" s="238"/>
      <c r="T49" s="239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</row>
    <row r="50" spans="1:46" ht="20.100000000000001" customHeight="1">
      <c r="A50" s="190"/>
      <c r="B50" s="198"/>
      <c r="C50" s="163"/>
      <c r="D50" s="164"/>
      <c r="E50" s="165"/>
      <c r="F50" s="166"/>
      <c r="G50" s="236"/>
      <c r="H50" s="237"/>
      <c r="I50" s="242"/>
      <c r="J50" s="244"/>
      <c r="K50" s="244"/>
      <c r="L50" s="243"/>
      <c r="M50" s="242"/>
      <c r="N50" s="244"/>
      <c r="O50" s="243"/>
      <c r="P50" s="236"/>
      <c r="Q50" s="240"/>
      <c r="R50" s="240"/>
      <c r="S50" s="240"/>
      <c r="T50" s="241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</row>
    <row r="51" spans="1:46" ht="15.95" customHeight="1">
      <c r="A51" s="190">
        <v>14</v>
      </c>
      <c r="B51" s="197"/>
      <c r="C51" s="167"/>
      <c r="D51" s="160"/>
      <c r="E51" s="160"/>
      <c r="F51" s="162"/>
      <c r="G51" s="234"/>
      <c r="H51" s="235"/>
      <c r="I51" s="234"/>
      <c r="J51" s="238"/>
      <c r="K51" s="238"/>
      <c r="L51" s="235"/>
      <c r="M51" s="234"/>
      <c r="N51" s="238"/>
      <c r="O51" s="235"/>
      <c r="P51" s="234"/>
      <c r="Q51" s="238"/>
      <c r="R51" s="238"/>
      <c r="S51" s="238"/>
      <c r="T51" s="239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</row>
    <row r="52" spans="1:46" ht="20.100000000000001" customHeight="1">
      <c r="A52" s="191"/>
      <c r="B52" s="199"/>
      <c r="C52" s="168"/>
      <c r="D52" s="169"/>
      <c r="E52" s="169"/>
      <c r="F52" s="170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</row>
    <row r="53" spans="1:46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6" ht="18" customHeight="1">
      <c r="A54" s="171" t="s">
        <v>137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3"/>
      <c r="U54" s="7"/>
      <c r="V54" s="174" t="s">
        <v>138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2"/>
      <c r="AL54" s="2"/>
      <c r="AM54" s="2"/>
      <c r="AN54" s="2"/>
      <c r="AO54" s="2"/>
      <c r="AP54" s="2"/>
      <c r="AQ54" s="2"/>
      <c r="AR54" s="2"/>
      <c r="AS54" s="2"/>
    </row>
    <row r="55" spans="1:46" ht="87.95" customHeight="1">
      <c r="A55" s="178" t="s">
        <v>139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7"/>
      <c r="V55" s="181">
        <f>LEN(A55)</f>
        <v>117</v>
      </c>
      <c r="W55" s="182"/>
      <c r="X55" s="182"/>
      <c r="Y55" s="182"/>
      <c r="Z55" s="182"/>
      <c r="AA55" s="182"/>
      <c r="AB55" s="182"/>
      <c r="AC55" s="182"/>
      <c r="AD55" s="182"/>
      <c r="AE55" s="182"/>
      <c r="AF55" s="183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6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/>
  <mergeCells count="269">
    <mergeCell ref="G43:H44"/>
    <mergeCell ref="I43:L44"/>
    <mergeCell ref="M43:O44"/>
    <mergeCell ref="P43:T44"/>
    <mergeCell ref="G47:H48"/>
    <mergeCell ref="I47:L48"/>
    <mergeCell ref="M47:O48"/>
    <mergeCell ref="G39:H40"/>
    <mergeCell ref="I39:L40"/>
    <mergeCell ref="M39:O40"/>
    <mergeCell ref="P39:T40"/>
    <mergeCell ref="G41:H42"/>
    <mergeCell ref="I41:L42"/>
    <mergeCell ref="M41:O42"/>
    <mergeCell ref="P41:T42"/>
    <mergeCell ref="M29:O30"/>
    <mergeCell ref="P29:T30"/>
    <mergeCell ref="G35:H36"/>
    <mergeCell ref="I35:L36"/>
    <mergeCell ref="M35:O36"/>
    <mergeCell ref="P35:T36"/>
    <mergeCell ref="G27:H28"/>
    <mergeCell ref="I27:L28"/>
    <mergeCell ref="M27:O28"/>
    <mergeCell ref="P27:T28"/>
    <mergeCell ref="G31:H32"/>
    <mergeCell ref="I31:L32"/>
    <mergeCell ref="M31:O32"/>
    <mergeCell ref="P31:T32"/>
    <mergeCell ref="G29:H30"/>
    <mergeCell ref="I29:L30"/>
    <mergeCell ref="P47:T48"/>
    <mergeCell ref="G49:H50"/>
    <mergeCell ref="P49:T50"/>
    <mergeCell ref="G51:H52"/>
    <mergeCell ref="I51:L52"/>
    <mergeCell ref="M51:O52"/>
    <mergeCell ref="P51:T52"/>
    <mergeCell ref="I49:L50"/>
    <mergeCell ref="M49:O50"/>
    <mergeCell ref="P33:T34"/>
    <mergeCell ref="Y33:AG34"/>
    <mergeCell ref="G45:H46"/>
    <mergeCell ref="I45:L46"/>
    <mergeCell ref="M45:O46"/>
    <mergeCell ref="P45:T46"/>
    <mergeCell ref="G37:H38"/>
    <mergeCell ref="I37:L38"/>
    <mergeCell ref="M37:O38"/>
    <mergeCell ref="P37:T38"/>
    <mergeCell ref="P23:T24"/>
    <mergeCell ref="G25:H26"/>
    <mergeCell ref="I25:L26"/>
    <mergeCell ref="M25:O26"/>
    <mergeCell ref="P25:T26"/>
    <mergeCell ref="Y25:AG26"/>
    <mergeCell ref="A19:B20"/>
    <mergeCell ref="C19:O20"/>
    <mergeCell ref="A21:B22"/>
    <mergeCell ref="C21:D22"/>
    <mergeCell ref="E21:F22"/>
    <mergeCell ref="G21:H22"/>
    <mergeCell ref="A13:B14"/>
    <mergeCell ref="G13:O14"/>
    <mergeCell ref="A15:B16"/>
    <mergeCell ref="G15:O16"/>
    <mergeCell ref="A17:B18"/>
    <mergeCell ref="C17:O18"/>
    <mergeCell ref="A9:B10"/>
    <mergeCell ref="G9:I10"/>
    <mergeCell ref="J9:L10"/>
    <mergeCell ref="M9:O10"/>
    <mergeCell ref="A11:B12"/>
    <mergeCell ref="G11:I12"/>
    <mergeCell ref="J11:L12"/>
    <mergeCell ref="M11:O12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6:B8"/>
    <mergeCell ref="G7:I8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G33:H34"/>
    <mergeCell ref="I33:L34"/>
    <mergeCell ref="M33:O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G23:H24"/>
    <mergeCell ref="I23:L24"/>
    <mergeCell ref="M23:O24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J7:L8"/>
    <mergeCell ref="M7:O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allowBlank="1" showInputMessage="1" showErrorMessage="1" prompt="全日本は12人までです。こちらには入力できません。入力しても登録に反映されませんのでご注意ください。" sqref="B49:B52 G51:T52 G47:H50 I49:T50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46" t="s">
        <v>140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</row>
    <row r="2" spans="1:15">
      <c r="A2" s="250" t="s">
        <v>141</v>
      </c>
      <c r="B2" s="250"/>
      <c r="C2" s="253" t="str">
        <f>IF(入力!C3="","",入力!C3)</f>
        <v>八千代台VBC</v>
      </c>
      <c r="D2" s="253"/>
      <c r="E2" s="253"/>
      <c r="F2" s="253"/>
      <c r="G2" s="253"/>
      <c r="H2" s="253"/>
      <c r="I2" s="253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>
      <c r="A3" s="250"/>
      <c r="B3" s="250"/>
      <c r="C3" s="253"/>
      <c r="D3" s="253"/>
      <c r="E3" s="253"/>
      <c r="F3" s="253"/>
      <c r="G3" s="253"/>
      <c r="H3" s="253"/>
      <c r="I3" s="253"/>
      <c r="J3" s="250"/>
      <c r="K3" s="250"/>
      <c r="L3" s="250"/>
      <c r="M3" s="250"/>
      <c r="N3" s="250"/>
      <c r="O3" s="250"/>
    </row>
    <row r="4" spans="1:15" ht="15" customHeight="1">
      <c r="A4" s="250" t="s">
        <v>142</v>
      </c>
      <c r="B4" s="250"/>
      <c r="C4" s="254">
        <f>IF(入力!C4="","",IF(入力!C5="",入力!C4,入力!C4&amp;"　　"&amp;入力!C5))</f>
        <v>43006178</v>
      </c>
      <c r="D4" s="255"/>
      <c r="E4" s="255"/>
      <c r="F4" s="255"/>
      <c r="G4" s="255"/>
      <c r="H4" s="255"/>
      <c r="I4" s="255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56"/>
      <c r="D5" s="257"/>
      <c r="E5" s="257"/>
      <c r="F5" s="257"/>
      <c r="G5" s="257"/>
      <c r="H5" s="257"/>
      <c r="I5" s="257"/>
      <c r="J5" s="247" t="s">
        <v>143</v>
      </c>
      <c r="K5" s="247"/>
      <c r="L5" s="247"/>
      <c r="M5" s="247"/>
      <c r="N5" s="247"/>
      <c r="O5" s="248"/>
    </row>
    <row r="6" spans="1:15" ht="12" customHeight="1">
      <c r="A6" s="250" t="s">
        <v>144</v>
      </c>
      <c r="B6" s="250"/>
      <c r="C6" s="260" t="str">
        <f>IF(入力!C8="","",入力!C8&amp;"　"&amp;入力!E8)</f>
        <v>会田　智美</v>
      </c>
      <c r="D6" s="261"/>
      <c r="E6" s="261"/>
      <c r="F6" s="261"/>
      <c r="G6" s="249" t="s">
        <v>28</v>
      </c>
      <c r="H6" s="249"/>
      <c r="I6" s="249"/>
      <c r="J6" s="249" t="s">
        <v>145</v>
      </c>
      <c r="K6" s="249"/>
      <c r="L6" s="249"/>
      <c r="M6" s="249" t="s">
        <v>146</v>
      </c>
      <c r="N6" s="249"/>
      <c r="O6" s="249"/>
    </row>
    <row r="7" spans="1:15" ht="13.5" customHeight="1">
      <c r="A7" s="250"/>
      <c r="B7" s="250"/>
      <c r="C7" s="264"/>
      <c r="D7" s="265"/>
      <c r="E7" s="265"/>
      <c r="F7" s="265"/>
      <c r="G7" s="258">
        <f>IF(入力!G7="","",入力!G7)</f>
        <v>507374491</v>
      </c>
      <c r="H7" s="258"/>
      <c r="I7" s="258"/>
      <c r="J7" s="258">
        <f>IF(入力!J7="","",入力!J7)</f>
        <v>18472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0"/>
      <c r="B8" s="250"/>
      <c r="C8" s="262"/>
      <c r="D8" s="263"/>
      <c r="E8" s="263"/>
      <c r="F8" s="263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0" t="s">
        <v>147</v>
      </c>
      <c r="B9" s="250"/>
      <c r="C9" s="260" t="str">
        <f>IF(入力!C10="","",入力!C10&amp;"　"&amp;入力!E10)</f>
        <v>松崎　智幸</v>
      </c>
      <c r="D9" s="261"/>
      <c r="E9" s="261"/>
      <c r="F9" s="261"/>
      <c r="G9" s="258">
        <f>IF(入力!G9="","",入力!G9)</f>
        <v>513652779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0"/>
      <c r="B10" s="250"/>
      <c r="C10" s="262"/>
      <c r="D10" s="263"/>
      <c r="E10" s="263"/>
      <c r="F10" s="263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0" t="s">
        <v>148</v>
      </c>
      <c r="B11" s="250"/>
      <c r="C11" s="260" t="str">
        <f>IF(入力!C12="","",入力!C12&amp;"　"&amp;入力!E12)</f>
        <v>松山　弥生</v>
      </c>
      <c r="D11" s="261"/>
      <c r="E11" s="261"/>
      <c r="F11" s="261"/>
      <c r="G11" s="258">
        <f>IF(入力!G11="","",入力!G11)</f>
        <v>509569210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0"/>
      <c r="B12" s="250"/>
      <c r="C12" s="262"/>
      <c r="D12" s="263"/>
      <c r="E12" s="263"/>
      <c r="F12" s="263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0" t="s">
        <v>149</v>
      </c>
      <c r="B13" s="250"/>
      <c r="C13" s="260" t="str">
        <f>IF(入力!C14="","",入力!C14&amp;"　"&amp;入力!E14)</f>
        <v>会田　智美</v>
      </c>
      <c r="D13" s="261"/>
      <c r="E13" s="261"/>
      <c r="F13" s="26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50"/>
      <c r="B14" s="250"/>
      <c r="C14" s="262"/>
      <c r="D14" s="263"/>
      <c r="E14" s="263"/>
      <c r="F14" s="263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50" t="s">
        <v>150</v>
      </c>
      <c r="B15" s="250"/>
      <c r="C15" s="260" t="str">
        <f>IF(入力!C16="","",入力!C16&amp;"　"&amp;入力!E16)</f>
        <v>会田　智美</v>
      </c>
      <c r="D15" s="261"/>
      <c r="E15" s="261"/>
      <c r="F15" s="251" t="s">
        <v>151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50"/>
      <c r="B16" s="250"/>
      <c r="C16" s="262"/>
      <c r="D16" s="263"/>
      <c r="E16" s="263"/>
      <c r="F16" s="25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>
      <c r="A17" s="250" t="s">
        <v>152</v>
      </c>
      <c r="B17" s="250"/>
      <c r="C17" s="253" t="str">
        <f>IF(入力!C17="","",入力!C17&amp;"　"&amp;入力!E17)</f>
        <v>千葉県八千代市八千代台北9-12-6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0"/>
      <c r="B18" s="250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0" t="s">
        <v>153</v>
      </c>
      <c r="B19" s="250"/>
      <c r="C19" s="253" t="str">
        <f>IF(入力!C19="","",入力!C19&amp;"　"&amp;入力!E19)</f>
        <v>047-486-6775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0"/>
      <c r="B20" s="250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0" t="s">
        <v>154</v>
      </c>
      <c r="B21" s="250"/>
      <c r="C21" s="253" t="str">
        <f>IF(入力!C21="","",入力!C21&amp;"－"&amp;入力!E21&amp;"－"&amp;入力!G21)</f>
        <v>90－5527－3208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0"/>
      <c r="B22" s="250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0"/>
      <c r="B23" s="250" t="s">
        <v>155</v>
      </c>
      <c r="C23" s="250" t="s">
        <v>156</v>
      </c>
      <c r="D23" s="250"/>
      <c r="E23" s="250"/>
      <c r="F23" s="250"/>
      <c r="G23" s="250" t="s">
        <v>157</v>
      </c>
      <c r="H23" s="250"/>
      <c r="I23" s="250" t="s">
        <v>158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60" t="str">
        <f>IF(入力!C26="","",入力!C26&amp;"　"&amp;入力!E26)</f>
        <v>大木　徠愛</v>
      </c>
      <c r="D25" s="261"/>
      <c r="E25" s="261"/>
      <c r="F25" s="261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千葉市立作新小学校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512399773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2"/>
      <c r="D26" s="263"/>
      <c r="E26" s="263"/>
      <c r="F26" s="263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0" t="str">
        <f>IF(入力!C28="","",入力!C28&amp;"　"&amp;入力!E28)</f>
        <v>佐藤　葵</v>
      </c>
      <c r="D27" s="261"/>
      <c r="E27" s="261"/>
      <c r="F27" s="261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八千代市立米本南小学校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512479511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2"/>
      <c r="D28" s="263"/>
      <c r="E28" s="263"/>
      <c r="F28" s="263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0" t="str">
        <f>IF(入力!C30="","",入力!C30&amp;"　"&amp;入力!E30)</f>
        <v>松崎　心春</v>
      </c>
      <c r="D29" s="261"/>
      <c r="E29" s="261"/>
      <c r="F29" s="261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八千代市立八千代台西小学校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512597948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2"/>
      <c r="D30" s="263"/>
      <c r="E30" s="263"/>
      <c r="F30" s="263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0" t="str">
        <f>IF(入力!C32="","",入力!C32&amp;"　"&amp;入力!E32)</f>
        <v>菅野　萌</v>
      </c>
      <c r="D31" s="261"/>
      <c r="E31" s="261"/>
      <c r="F31" s="261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八千代市立八千代台西小学校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514592226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2"/>
      <c r="D32" s="263"/>
      <c r="E32" s="263"/>
      <c r="F32" s="263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0" t="str">
        <f>IF(入力!C34="","",入力!C34&amp;"　"&amp;入力!E34)</f>
        <v>遠藤　杏紗</v>
      </c>
      <c r="D33" s="261"/>
      <c r="E33" s="261"/>
      <c r="F33" s="261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八千代市立萱田小学校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512597969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2"/>
      <c r="D34" s="263"/>
      <c r="E34" s="263"/>
      <c r="F34" s="263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0" t="str">
        <f>IF(入力!C36="","",入力!C36&amp;"　"&amp;入力!E36)</f>
        <v>吉田　夏渚</v>
      </c>
      <c r="D35" s="261"/>
      <c r="E35" s="261"/>
      <c r="F35" s="261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八千代市立大和田西小学校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514858716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2"/>
      <c r="D36" s="263"/>
      <c r="E36" s="263"/>
      <c r="F36" s="263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60" t="str">
        <f>IF(入力!C38="","",入力!C38&amp;"　"&amp;入力!E38)</f>
        <v>竹澤　沙希</v>
      </c>
      <c r="D37" s="261"/>
      <c r="E37" s="261"/>
      <c r="F37" s="261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八千代市立西高津小学校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515553466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2"/>
      <c r="D38" s="263"/>
      <c r="E38" s="263"/>
      <c r="F38" s="263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0" t="str">
        <f>IF(入力!C40="","",入力!C40&amp;"　"&amp;入力!E40)</f>
        <v>高橋　香奈</v>
      </c>
      <c r="D39" s="261"/>
      <c r="E39" s="261"/>
      <c r="F39" s="261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八千代市立勝田台南小学校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514592238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2"/>
      <c r="D40" s="263"/>
      <c r="E40" s="263"/>
      <c r="F40" s="263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0" t="str">
        <f>IF(入力!C42="","",入力!C42&amp;"　"&amp;入力!E42)</f>
        <v>古川　あき</v>
      </c>
      <c r="D41" s="261"/>
      <c r="E41" s="261"/>
      <c r="F41" s="261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八千代市立大和田小学校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515553508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2"/>
      <c r="D42" s="263"/>
      <c r="E42" s="263"/>
      <c r="F42" s="263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0" t="str">
        <f>IF(入力!C44="","",入力!C44&amp;"　"&amp;入力!E44)</f>
        <v>小松　もも花</v>
      </c>
      <c r="D43" s="261"/>
      <c r="E43" s="261"/>
      <c r="F43" s="261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八千代市立八千代台西小学校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515553480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2"/>
      <c r="D44" s="263"/>
      <c r="E44" s="263"/>
      <c r="F44" s="263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0" t="str">
        <f>IF(入力!C46="","",入力!C46&amp;"　"&amp;入力!E46)</f>
        <v>石田　茉央奈</v>
      </c>
      <c r="D45" s="261"/>
      <c r="E45" s="261"/>
      <c r="F45" s="261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八千代市立大和田小学校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516040446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2"/>
      <c r="D46" s="263"/>
      <c r="E46" s="263"/>
      <c r="F46" s="263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0" t="str">
        <f>IF(入力!C48="","",入力!C48&amp;"　"&amp;入力!E48)</f>
        <v>林　更紗</v>
      </c>
      <c r="D47" s="261"/>
      <c r="E47" s="261"/>
      <c r="F47" s="261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八千代市立八千代台西小学校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515553497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2"/>
      <c r="D48" s="263"/>
      <c r="E48" s="263"/>
      <c r="F48" s="263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2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43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159</v>
      </c>
      <c r="AT1" s="5"/>
      <c r="AU1" s="5"/>
      <c r="AV1" s="266"/>
      <c r="AW1" s="266"/>
      <c r="AX1" s="5" t="s">
        <v>160</v>
      </c>
      <c r="AY1" s="5"/>
      <c r="AZ1" s="266"/>
      <c r="BA1" s="266"/>
      <c r="BB1" s="5" t="s">
        <v>161</v>
      </c>
      <c r="BC1" s="5"/>
      <c r="BD1" s="266"/>
      <c r="BE1" s="266"/>
      <c r="BF1" s="5" t="s">
        <v>162</v>
      </c>
    </row>
    <row r="3" spans="1:60" ht="9.75" customHeight="1"/>
    <row r="4" spans="1:60" ht="9.75" customHeight="1"/>
    <row r="5" spans="1:60" ht="28.5">
      <c r="A5" s="6"/>
      <c r="B5" s="6"/>
      <c r="C5" s="267" t="s">
        <v>163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7"/>
      <c r="AN5" s="267"/>
      <c r="AO5" s="267"/>
      <c r="AP5" s="267"/>
      <c r="AQ5" s="267"/>
      <c r="AR5" s="267"/>
      <c r="AS5" s="267"/>
      <c r="AT5" s="267"/>
      <c r="AU5" s="267"/>
      <c r="AV5" s="267"/>
      <c r="AW5" s="267"/>
      <c r="AX5" s="267"/>
      <c r="AY5" s="267"/>
      <c r="AZ5" s="267"/>
      <c r="BA5" s="267"/>
      <c r="BB5" s="267"/>
      <c r="BC5" s="267"/>
      <c r="BD5" s="267"/>
      <c r="BE5" s="267"/>
      <c r="BF5" s="267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49" t="s">
        <v>165</v>
      </c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  <c r="O8" s="350"/>
      <c r="P8" s="350"/>
      <c r="Q8" s="35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52"/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55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7"/>
      <c r="S10" s="5" t="s">
        <v>166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167</v>
      </c>
    </row>
    <row r="11" spans="1:60" ht="5.25" customHeight="1"/>
    <row r="12" spans="1:60" ht="5.25" customHeight="1">
      <c r="G12" s="5"/>
      <c r="H12" s="344">
        <v>36</v>
      </c>
      <c r="I12" s="345"/>
      <c r="J12" s="346"/>
      <c r="K12" s="5"/>
    </row>
    <row r="13" spans="1:60" ht="13.5" customHeight="1">
      <c r="F13" s="5" t="s">
        <v>168</v>
      </c>
      <c r="G13" s="5"/>
      <c r="H13" s="347"/>
      <c r="I13" s="266"/>
      <c r="J13" s="348"/>
      <c r="K13" s="5" t="s">
        <v>169</v>
      </c>
      <c r="L13" s="9"/>
      <c r="M13" s="9"/>
      <c r="N13" s="9"/>
      <c r="Q13" s="10"/>
    </row>
    <row r="14" spans="1:60" ht="5.25" customHeight="1">
      <c r="F14" s="11"/>
      <c r="G14" s="5"/>
      <c r="H14" s="291"/>
      <c r="I14" s="292"/>
      <c r="J14" s="293"/>
      <c r="K14" s="5"/>
      <c r="L14" s="9"/>
      <c r="M14" s="9"/>
      <c r="N14" s="9"/>
      <c r="Q14" s="10"/>
    </row>
    <row r="15" spans="1:60" ht="5.25" customHeight="1"/>
    <row r="16" spans="1:60" ht="12" customHeight="1">
      <c r="C16" s="358" t="s">
        <v>170</v>
      </c>
      <c r="D16" s="270"/>
      <c r="E16" s="270"/>
      <c r="F16" s="270"/>
      <c r="G16" s="271"/>
      <c r="H16" s="268" t="s">
        <v>1</v>
      </c>
      <c r="I16" s="269"/>
      <c r="J16" s="269"/>
      <c r="K16" s="270" t="str">
        <f>IF(入力!C2="","",入力!C2)</f>
        <v>ヤチヨダイ　バレーボールクラブ</v>
      </c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1"/>
      <c r="Y16" s="272" t="s">
        <v>171</v>
      </c>
      <c r="Z16" s="273"/>
      <c r="AA16" s="273"/>
      <c r="AB16" s="273"/>
      <c r="AC16" s="273"/>
      <c r="AD16" s="273"/>
      <c r="AE16" s="273"/>
      <c r="AF16" s="273"/>
      <c r="AG16" s="273"/>
      <c r="AH16" s="273"/>
      <c r="AI16" s="274"/>
      <c r="AJ16" s="315" t="s">
        <v>172</v>
      </c>
      <c r="AK16" s="316"/>
      <c r="AL16" s="316"/>
      <c r="AM16" s="317"/>
      <c r="AN16" s="338" t="str">
        <f>IF(入力!P3="","",入力!P3)</f>
        <v>八千代市</v>
      </c>
      <c r="AO16" s="339"/>
      <c r="AP16" s="339"/>
      <c r="AQ16" s="339"/>
      <c r="AR16" s="339"/>
      <c r="AS16" s="339"/>
      <c r="AT16" s="316" t="s">
        <v>173</v>
      </c>
      <c r="AU16" s="317"/>
      <c r="AV16" s="324" t="s">
        <v>18</v>
      </c>
      <c r="AW16" s="270"/>
      <c r="AX16" s="270"/>
      <c r="AY16" s="271"/>
      <c r="AZ16" s="328" t="str">
        <f>IF(入力!P5="","",入力!P5)</f>
        <v>京成</v>
      </c>
      <c r="BA16" s="329"/>
      <c r="BB16" s="329"/>
      <c r="BC16" s="329"/>
      <c r="BD16" s="329"/>
      <c r="BE16" s="329"/>
      <c r="BF16" s="313" t="s">
        <v>174</v>
      </c>
    </row>
    <row r="17" spans="3:58" ht="4.5" customHeight="1">
      <c r="C17" s="359"/>
      <c r="D17" s="326"/>
      <c r="E17" s="326"/>
      <c r="F17" s="326"/>
      <c r="G17" s="327"/>
      <c r="H17" s="336" t="str">
        <f>IF(入力!C3="","",入力!C3)</f>
        <v>八千代台VBC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1">
        <f>IF(入力!C4="","",入力!C4)</f>
        <v>43006178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8"/>
      <c r="AK17" s="319"/>
      <c r="AL17" s="319"/>
      <c r="AM17" s="320"/>
      <c r="AN17" s="340"/>
      <c r="AO17" s="341"/>
      <c r="AP17" s="341"/>
      <c r="AQ17" s="341"/>
      <c r="AR17" s="341"/>
      <c r="AS17" s="341"/>
      <c r="AT17" s="319"/>
      <c r="AU17" s="320"/>
      <c r="AV17" s="325"/>
      <c r="AW17" s="326"/>
      <c r="AX17" s="326"/>
      <c r="AY17" s="327"/>
      <c r="AZ17" s="330"/>
      <c r="BA17" s="331"/>
      <c r="BB17" s="331"/>
      <c r="BC17" s="331"/>
      <c r="BD17" s="331"/>
      <c r="BE17" s="331"/>
      <c r="BF17" s="314"/>
    </row>
    <row r="18" spans="3:58" ht="16.5" customHeight="1">
      <c r="C18" s="288"/>
      <c r="D18" s="289"/>
      <c r="E18" s="289"/>
      <c r="F18" s="289"/>
      <c r="G18" s="290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334"/>
      <c r="V18" s="334"/>
      <c r="W18" s="334"/>
      <c r="X18" s="335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21"/>
      <c r="AK18" s="322"/>
      <c r="AL18" s="322"/>
      <c r="AM18" s="323"/>
      <c r="AN18" s="342"/>
      <c r="AO18" s="343"/>
      <c r="AP18" s="343"/>
      <c r="AQ18" s="343"/>
      <c r="AR18" s="343"/>
      <c r="AS18" s="343"/>
      <c r="AT18" s="322"/>
      <c r="AU18" s="323"/>
      <c r="AV18" s="297"/>
      <c r="AW18" s="289"/>
      <c r="AX18" s="289"/>
      <c r="AY18" s="290"/>
      <c r="AZ18" s="275" t="str">
        <f>IF(入力!AE5="","",入力!AE5)</f>
        <v>八千代台</v>
      </c>
      <c r="BA18" s="276"/>
      <c r="BB18" s="276"/>
      <c r="BC18" s="276"/>
      <c r="BD18" s="276"/>
      <c r="BE18" s="276"/>
      <c r="BF18" s="12" t="s">
        <v>175</v>
      </c>
    </row>
    <row r="19" spans="3:58" ht="15" customHeight="1">
      <c r="C19" s="277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9" t="s">
        <v>176</v>
      </c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 t="s">
        <v>177</v>
      </c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 t="s">
        <v>57</v>
      </c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80"/>
    </row>
    <row r="20" spans="3:58" ht="15" customHeight="1">
      <c r="C20" s="281" t="s">
        <v>178</v>
      </c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82">
        <f>IF(入力!J7="","",入力!J7)</f>
        <v>18472</v>
      </c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 t="str">
        <f>IF(入力!J9="","",入力!J9)</f>
        <v/>
      </c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 t="str">
        <f>IF(入力!J11="","",入力!J11)</f>
        <v/>
      </c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3"/>
    </row>
    <row r="21" spans="3:58" ht="15" customHeight="1">
      <c r="C21" s="281" t="s">
        <v>179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82" t="str">
        <f>IF(入力!M7="","",入力!M7)</f>
        <v/>
      </c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 t="str">
        <f>IF(入力!M9="","",入力!M9)</f>
        <v/>
      </c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 t="str">
        <f>IF(入力!M11="","",入力!M11)</f>
        <v/>
      </c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3"/>
    </row>
    <row r="22" spans="3:58" ht="12" customHeight="1">
      <c r="C22" s="284" t="s">
        <v>1</v>
      </c>
      <c r="D22" s="285"/>
      <c r="E22" s="285"/>
      <c r="F22" s="285"/>
      <c r="G22" s="286"/>
      <c r="H22" s="124" t="str">
        <f>IF(入力!C7="","",入力!C7&amp;"　"&amp;入力!E7)</f>
        <v>アイダ　サトミ</v>
      </c>
      <c r="I22" s="125"/>
      <c r="J22" s="125"/>
      <c r="K22" s="125"/>
      <c r="L22" s="125"/>
      <c r="M22" s="125"/>
      <c r="N22" s="125"/>
      <c r="O22" s="125"/>
      <c r="P22" s="125"/>
      <c r="Q22" s="287"/>
      <c r="R22" s="360" t="s">
        <v>180</v>
      </c>
      <c r="S22" s="125"/>
      <c r="T22" s="367">
        <f>IF(入力!AT7="","",入力!AT7)</f>
        <v>51</v>
      </c>
      <c r="U22" s="368"/>
      <c r="V22" s="369"/>
      <c r="W22" s="360" t="s">
        <v>181</v>
      </c>
      <c r="X22" s="360"/>
      <c r="Y22" s="360"/>
      <c r="Z22" s="13" t="s">
        <v>36</v>
      </c>
      <c r="AA22" s="14"/>
      <c r="AB22" s="125" t="str">
        <f>IF(入力!R7="","",入力!R7)</f>
        <v>276</v>
      </c>
      <c r="AC22" s="125"/>
      <c r="AD22" s="125"/>
      <c r="AE22" s="125"/>
      <c r="AF22" s="15" t="s">
        <v>38</v>
      </c>
      <c r="AG22" s="125" t="str">
        <f>IF(入力!W7="","",入力!W7)</f>
        <v>0031</v>
      </c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287"/>
      <c r="AU22" s="360" t="s">
        <v>182</v>
      </c>
      <c r="AV22" s="125"/>
      <c r="AW22" s="125"/>
      <c r="AX22" s="16" t="s">
        <v>40</v>
      </c>
      <c r="AY22" s="125" t="str">
        <f>IF(入力!AL7="","",入力!AL7)</f>
        <v>090</v>
      </c>
      <c r="AZ22" s="125"/>
      <c r="BA22" s="125"/>
      <c r="BB22" s="125"/>
      <c r="BC22" s="125"/>
      <c r="BD22" s="125"/>
      <c r="BE22" s="125"/>
      <c r="BF22" s="17" t="s">
        <v>42</v>
      </c>
    </row>
    <row r="23" spans="3:58" ht="19.5" customHeight="1">
      <c r="C23" s="288" t="s">
        <v>183</v>
      </c>
      <c r="D23" s="289"/>
      <c r="E23" s="289"/>
      <c r="F23" s="289"/>
      <c r="G23" s="290"/>
      <c r="H23" s="291" t="str">
        <f>IF(入力!C8="","",入力!C8&amp;"　"&amp;入力!E8)</f>
        <v>会田　智美</v>
      </c>
      <c r="I23" s="292"/>
      <c r="J23" s="292"/>
      <c r="K23" s="292"/>
      <c r="L23" s="292"/>
      <c r="M23" s="292"/>
      <c r="N23" s="292"/>
      <c r="O23" s="292"/>
      <c r="P23" s="292"/>
      <c r="Q23" s="293"/>
      <c r="R23" s="289"/>
      <c r="S23" s="289"/>
      <c r="T23" s="370"/>
      <c r="U23" s="371"/>
      <c r="V23" s="372"/>
      <c r="W23" s="322"/>
      <c r="X23" s="322"/>
      <c r="Y23" s="322"/>
      <c r="Z23" s="294" t="str">
        <f>IF(入力!P8="","",入力!P8)</f>
        <v>千葉県八千代市八千代台北9-12-6</v>
      </c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6"/>
      <c r="AU23" s="289"/>
      <c r="AV23" s="289"/>
      <c r="AW23" s="289"/>
      <c r="AX23" s="297" t="str">
        <f>IF(入力!AK8="","",入力!AK8)</f>
        <v>5527</v>
      </c>
      <c r="AY23" s="289"/>
      <c r="AZ23" s="289"/>
      <c r="BA23" s="289"/>
      <c r="BB23" s="18" t="s">
        <v>38</v>
      </c>
      <c r="BC23" s="289" t="str">
        <f>IF(入力!AP8="","",入力!AP8)</f>
        <v>3208</v>
      </c>
      <c r="BD23" s="289"/>
      <c r="BE23" s="289"/>
      <c r="BF23" s="298"/>
    </row>
    <row r="24" spans="3:58" ht="12" customHeight="1">
      <c r="C24" s="284" t="s">
        <v>1</v>
      </c>
      <c r="D24" s="285"/>
      <c r="E24" s="285"/>
      <c r="F24" s="285"/>
      <c r="G24" s="286"/>
      <c r="H24" s="124" t="str">
        <f>IF(入力!C9="","",入力!C9&amp;"　"&amp;入力!E9)</f>
        <v>マツザキ　トモユキ</v>
      </c>
      <c r="I24" s="125"/>
      <c r="J24" s="125"/>
      <c r="K24" s="125"/>
      <c r="L24" s="125"/>
      <c r="M24" s="125"/>
      <c r="N24" s="125"/>
      <c r="O24" s="125"/>
      <c r="P24" s="125"/>
      <c r="Q24" s="287"/>
      <c r="R24" s="360" t="s">
        <v>180</v>
      </c>
      <c r="S24" s="125"/>
      <c r="T24" s="367">
        <f>IF(入力!AT9="","",入力!AT9)</f>
        <v>41</v>
      </c>
      <c r="U24" s="368"/>
      <c r="V24" s="369"/>
      <c r="W24" s="360" t="s">
        <v>181</v>
      </c>
      <c r="X24" s="360"/>
      <c r="Y24" s="360"/>
      <c r="Z24" s="13" t="s">
        <v>36</v>
      </c>
      <c r="AA24" s="14"/>
      <c r="AB24" s="125" t="str">
        <f>IF(入力!R9="","",入力!R9)</f>
        <v>276</v>
      </c>
      <c r="AC24" s="125"/>
      <c r="AD24" s="125"/>
      <c r="AE24" s="125"/>
      <c r="AF24" s="15" t="s">
        <v>38</v>
      </c>
      <c r="AG24" s="125" t="str">
        <f>IF(入力!W9="","",入力!W9)</f>
        <v>0031</v>
      </c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287"/>
      <c r="AU24" s="360" t="s">
        <v>182</v>
      </c>
      <c r="AV24" s="125"/>
      <c r="AW24" s="125"/>
      <c r="AX24" s="16" t="s">
        <v>40</v>
      </c>
      <c r="AY24" s="125" t="str">
        <f>IF(入力!AL9="","",入力!AL9)</f>
        <v>047</v>
      </c>
      <c r="AZ24" s="125"/>
      <c r="BA24" s="125"/>
      <c r="BB24" s="125"/>
      <c r="BC24" s="125"/>
      <c r="BD24" s="125"/>
      <c r="BE24" s="125"/>
      <c r="BF24" s="17" t="s">
        <v>42</v>
      </c>
    </row>
    <row r="25" spans="3:58" ht="19.5" customHeight="1">
      <c r="C25" s="288" t="s">
        <v>177</v>
      </c>
      <c r="D25" s="289"/>
      <c r="E25" s="289"/>
      <c r="F25" s="289"/>
      <c r="G25" s="290"/>
      <c r="H25" s="291" t="str">
        <f>IF(入力!C10="","",入力!C10&amp;"　"&amp;入力!E10)</f>
        <v>松崎　智幸</v>
      </c>
      <c r="I25" s="292"/>
      <c r="J25" s="292"/>
      <c r="K25" s="292"/>
      <c r="L25" s="292"/>
      <c r="M25" s="292"/>
      <c r="N25" s="292"/>
      <c r="O25" s="292"/>
      <c r="P25" s="292"/>
      <c r="Q25" s="293"/>
      <c r="R25" s="289"/>
      <c r="S25" s="289"/>
      <c r="T25" s="370"/>
      <c r="U25" s="371"/>
      <c r="V25" s="372"/>
      <c r="W25" s="322"/>
      <c r="X25" s="322"/>
      <c r="Y25" s="322"/>
      <c r="Z25" s="294" t="str">
        <f>IF(入力!P10="","",入力!P10)</f>
        <v>千葉県八千代市八千代台北9-13-13</v>
      </c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6"/>
      <c r="AU25" s="289"/>
      <c r="AV25" s="289"/>
      <c r="AW25" s="289"/>
      <c r="AX25" s="297" t="str">
        <f>IF(入力!AK10="","",入力!AK10)</f>
        <v>409</v>
      </c>
      <c r="AY25" s="289"/>
      <c r="AZ25" s="289"/>
      <c r="BA25" s="289"/>
      <c r="BB25" s="18" t="s">
        <v>38</v>
      </c>
      <c r="BC25" s="289" t="str">
        <f>IF(入力!AP10="","",入力!AP10)</f>
        <v>7122</v>
      </c>
      <c r="BD25" s="289"/>
      <c r="BE25" s="289"/>
      <c r="BF25" s="298"/>
    </row>
    <row r="26" spans="3:58" ht="12" customHeight="1">
      <c r="C26" s="284" t="s">
        <v>1</v>
      </c>
      <c r="D26" s="285"/>
      <c r="E26" s="285"/>
      <c r="F26" s="285"/>
      <c r="G26" s="286"/>
      <c r="H26" s="124" t="str">
        <f>IF(入力!C11="","",入力!C11&amp;"　"&amp;入力!E11)</f>
        <v>マツヤマ　ヤヨイ</v>
      </c>
      <c r="I26" s="125"/>
      <c r="J26" s="125"/>
      <c r="K26" s="125"/>
      <c r="L26" s="125"/>
      <c r="M26" s="125"/>
      <c r="N26" s="125"/>
      <c r="O26" s="125"/>
      <c r="P26" s="125"/>
      <c r="Q26" s="287"/>
      <c r="R26" s="360" t="s">
        <v>180</v>
      </c>
      <c r="S26" s="125"/>
      <c r="T26" s="367">
        <f>IF(入力!AT11="","",入力!AT11)</f>
        <v>54</v>
      </c>
      <c r="U26" s="368"/>
      <c r="V26" s="369"/>
      <c r="W26" s="360" t="s">
        <v>181</v>
      </c>
      <c r="X26" s="360"/>
      <c r="Y26" s="360"/>
      <c r="Z26" s="13" t="s">
        <v>36</v>
      </c>
      <c r="AA26" s="14"/>
      <c r="AB26" s="125" t="str">
        <f>IF(入力!R11="","",入力!R11)</f>
        <v>276</v>
      </c>
      <c r="AC26" s="125"/>
      <c r="AD26" s="125"/>
      <c r="AE26" s="125"/>
      <c r="AF26" s="15" t="s">
        <v>38</v>
      </c>
      <c r="AG26" s="125" t="str">
        <f>IF(入力!W11="","",入力!W11)</f>
        <v>0031</v>
      </c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287"/>
      <c r="AU26" s="360" t="s">
        <v>182</v>
      </c>
      <c r="AV26" s="125"/>
      <c r="AW26" s="125"/>
      <c r="AX26" s="16" t="s">
        <v>40</v>
      </c>
      <c r="AY26" s="125" t="str">
        <f>IF(入力!AL11="","",入力!AL11)</f>
        <v>047</v>
      </c>
      <c r="AZ26" s="125"/>
      <c r="BA26" s="125"/>
      <c r="BB26" s="125"/>
      <c r="BC26" s="125"/>
      <c r="BD26" s="125"/>
      <c r="BE26" s="125"/>
      <c r="BF26" s="17" t="s">
        <v>42</v>
      </c>
    </row>
    <row r="27" spans="3:58" ht="19.5" customHeight="1">
      <c r="C27" s="288" t="s">
        <v>57</v>
      </c>
      <c r="D27" s="289"/>
      <c r="E27" s="289"/>
      <c r="F27" s="289"/>
      <c r="G27" s="290"/>
      <c r="H27" s="291" t="str">
        <f>IF(入力!C12="","",入力!C12&amp;"　"&amp;入力!E12)</f>
        <v>松山　弥生</v>
      </c>
      <c r="I27" s="292"/>
      <c r="J27" s="292"/>
      <c r="K27" s="292"/>
      <c r="L27" s="292"/>
      <c r="M27" s="292"/>
      <c r="N27" s="292"/>
      <c r="O27" s="292"/>
      <c r="P27" s="292"/>
      <c r="Q27" s="293"/>
      <c r="R27" s="289"/>
      <c r="S27" s="289"/>
      <c r="T27" s="370"/>
      <c r="U27" s="371"/>
      <c r="V27" s="372"/>
      <c r="W27" s="322"/>
      <c r="X27" s="322"/>
      <c r="Y27" s="322"/>
      <c r="Z27" s="294" t="str">
        <f>IF(入力!P12="","",入力!P12)</f>
        <v>千葉県八千代市八千代台東5-17-10</v>
      </c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6"/>
      <c r="AU27" s="289"/>
      <c r="AV27" s="289"/>
      <c r="AW27" s="289"/>
      <c r="AX27" s="297" t="str">
        <f>IF(入力!AK12="","",入力!AK12)</f>
        <v>486</v>
      </c>
      <c r="AY27" s="289"/>
      <c r="AZ27" s="289"/>
      <c r="BA27" s="289"/>
      <c r="BB27" s="18" t="s">
        <v>38</v>
      </c>
      <c r="BC27" s="289" t="str">
        <f>IF(入力!AP12="","",入力!AP12)</f>
        <v>4270</v>
      </c>
      <c r="BD27" s="289"/>
      <c r="BE27" s="289"/>
      <c r="BF27" s="298"/>
    </row>
    <row r="28" spans="3:58" ht="12" customHeight="1">
      <c r="C28" s="284" t="s">
        <v>1</v>
      </c>
      <c r="D28" s="285"/>
      <c r="E28" s="285"/>
      <c r="F28" s="285"/>
      <c r="G28" s="286"/>
      <c r="H28" s="124" t="str">
        <f>IF(入力!C15="","",入力!C15&amp;"　"&amp;入力!E15)</f>
        <v>アイダ　サトミ</v>
      </c>
      <c r="I28" s="125"/>
      <c r="J28" s="125"/>
      <c r="K28" s="125"/>
      <c r="L28" s="125"/>
      <c r="M28" s="125"/>
      <c r="N28" s="125"/>
      <c r="O28" s="125"/>
      <c r="P28" s="125"/>
      <c r="Q28" s="287"/>
      <c r="R28" s="360" t="s">
        <v>180</v>
      </c>
      <c r="S28" s="125"/>
      <c r="T28" s="367">
        <f>IF(入力!AT15="","",入力!AT15)</f>
        <v>51</v>
      </c>
      <c r="U28" s="368"/>
      <c r="V28" s="369"/>
      <c r="W28" s="360" t="s">
        <v>181</v>
      </c>
      <c r="X28" s="360"/>
      <c r="Y28" s="360"/>
      <c r="Z28" s="13" t="s">
        <v>36</v>
      </c>
      <c r="AA28" s="14"/>
      <c r="AB28" s="125" t="str">
        <f>IF(入力!R15="","",入力!R15)</f>
        <v>276</v>
      </c>
      <c r="AC28" s="125"/>
      <c r="AD28" s="125"/>
      <c r="AE28" s="125"/>
      <c r="AF28" s="15" t="s">
        <v>38</v>
      </c>
      <c r="AG28" s="125" t="str">
        <f>IF(入力!W15="","",入力!W15)</f>
        <v>0031</v>
      </c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287"/>
      <c r="AU28" s="360" t="s">
        <v>182</v>
      </c>
      <c r="AV28" s="125"/>
      <c r="AW28" s="125"/>
      <c r="AX28" s="16" t="s">
        <v>40</v>
      </c>
      <c r="AY28" s="125" t="str">
        <f>IF(入力!AL15="","",入力!AL15)</f>
        <v>047</v>
      </c>
      <c r="AZ28" s="125"/>
      <c r="BA28" s="125"/>
      <c r="BB28" s="125"/>
      <c r="BC28" s="125"/>
      <c r="BD28" s="125"/>
      <c r="BE28" s="125"/>
      <c r="BF28" s="17" t="s">
        <v>42</v>
      </c>
    </row>
    <row r="29" spans="3:58" ht="19.5" customHeight="1">
      <c r="C29" s="299" t="s">
        <v>184</v>
      </c>
      <c r="D29" s="300"/>
      <c r="E29" s="300"/>
      <c r="F29" s="300"/>
      <c r="G29" s="301"/>
      <c r="H29" s="302" t="str">
        <f>IF(入力!C16="","",入力!C16&amp;"　"&amp;入力!E16)</f>
        <v>会田　智美</v>
      </c>
      <c r="I29" s="303"/>
      <c r="J29" s="303"/>
      <c r="K29" s="303"/>
      <c r="L29" s="303"/>
      <c r="M29" s="303"/>
      <c r="N29" s="303"/>
      <c r="O29" s="303"/>
      <c r="P29" s="303"/>
      <c r="Q29" s="304"/>
      <c r="R29" s="300"/>
      <c r="S29" s="300"/>
      <c r="T29" s="374"/>
      <c r="U29" s="375"/>
      <c r="V29" s="376"/>
      <c r="W29" s="373"/>
      <c r="X29" s="373"/>
      <c r="Y29" s="373"/>
      <c r="Z29" s="305" t="str">
        <f>IF(入力!P16="","",入力!P16)</f>
        <v>千葉県八千代市八千代台北9-12-6</v>
      </c>
      <c r="AA29" s="306"/>
      <c r="AB29" s="306"/>
      <c r="AC29" s="306"/>
      <c r="AD29" s="306"/>
      <c r="AE29" s="306"/>
      <c r="AF29" s="306"/>
      <c r="AG29" s="306"/>
      <c r="AH29" s="306"/>
      <c r="AI29" s="306"/>
      <c r="AJ29" s="306"/>
      <c r="AK29" s="306"/>
      <c r="AL29" s="306"/>
      <c r="AM29" s="306"/>
      <c r="AN29" s="306"/>
      <c r="AO29" s="306"/>
      <c r="AP29" s="306"/>
      <c r="AQ29" s="306"/>
      <c r="AR29" s="306"/>
      <c r="AS29" s="306"/>
      <c r="AT29" s="307"/>
      <c r="AU29" s="300"/>
      <c r="AV29" s="300"/>
      <c r="AW29" s="300"/>
      <c r="AX29" s="308" t="str">
        <f>IF(入力!AK16="","",入力!AK16)</f>
        <v>486</v>
      </c>
      <c r="AY29" s="300"/>
      <c r="AZ29" s="300"/>
      <c r="BA29" s="300"/>
      <c r="BB29" s="54" t="s">
        <v>38</v>
      </c>
      <c r="BC29" s="300" t="str">
        <f>IF(入力!AP16="","",入力!AP16)</f>
        <v>6775</v>
      </c>
      <c r="BD29" s="300"/>
      <c r="BE29" s="300"/>
      <c r="BF29" s="309"/>
    </row>
    <row r="30" spans="3:58" ht="7.5" customHeight="1"/>
    <row r="31" spans="3:58" ht="16.5" customHeight="1">
      <c r="C31" s="19" t="s">
        <v>185</v>
      </c>
      <c r="D31" s="5"/>
      <c r="E31" s="5"/>
      <c r="F31" s="5"/>
      <c r="G31" s="5"/>
      <c r="H31" s="5"/>
      <c r="I31" s="20" t="s">
        <v>186</v>
      </c>
    </row>
    <row r="32" spans="3:58" ht="3" customHeight="1"/>
    <row r="33" spans="3:58" ht="15" customHeight="1">
      <c r="C33" s="310" t="s">
        <v>71</v>
      </c>
      <c r="D33" s="311"/>
      <c r="E33" s="311"/>
      <c r="F33" s="311" t="s">
        <v>187</v>
      </c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 t="s">
        <v>74</v>
      </c>
      <c r="R33" s="311"/>
      <c r="S33" s="311"/>
      <c r="T33" s="311" t="s">
        <v>188</v>
      </c>
      <c r="U33" s="311"/>
      <c r="V33" s="311"/>
      <c r="W33" s="311"/>
      <c r="X33" s="311"/>
      <c r="Y33" s="311"/>
      <c r="Z33" s="311"/>
      <c r="AA33" s="311"/>
      <c r="AB33" s="311"/>
      <c r="AC33" s="311"/>
      <c r="AD33" s="311"/>
      <c r="AE33" s="311"/>
      <c r="AF33" s="311"/>
      <c r="AG33" s="311"/>
      <c r="AH33" s="311"/>
      <c r="AI33" s="311"/>
      <c r="AJ33" s="311" t="s">
        <v>189</v>
      </c>
      <c r="AK33" s="311"/>
      <c r="AL33" s="311"/>
      <c r="AM33" s="311"/>
      <c r="AN33" s="311"/>
      <c r="AO33" s="311"/>
      <c r="AP33" s="311"/>
      <c r="AQ33" s="311"/>
      <c r="AR33" s="311"/>
      <c r="AS33" s="311"/>
      <c r="AT33" s="311"/>
      <c r="AU33" s="311"/>
      <c r="AV33" s="311"/>
      <c r="AW33" s="311"/>
      <c r="AX33" s="311"/>
      <c r="AY33" s="311"/>
      <c r="AZ33" s="311" t="s">
        <v>190</v>
      </c>
      <c r="BA33" s="311"/>
      <c r="BB33" s="311"/>
      <c r="BC33" s="311"/>
      <c r="BD33" s="311"/>
      <c r="BE33" s="311"/>
      <c r="BF33" s="312"/>
    </row>
    <row r="34" spans="3:58" ht="15" customHeight="1">
      <c r="C34" s="397" t="str">
        <f>IF(入力!B25="","",入力!B25)</f>
        <v>①</v>
      </c>
      <c r="D34" s="398"/>
      <c r="E34" s="399"/>
      <c r="F34" s="385" t="str">
        <f>IF(入力!C26="","",入力!C25&amp;"　"&amp;入力!E25&amp;"
"&amp;入力!C26&amp;"　"&amp;入力!E26)</f>
        <v>オオキ　ユキア
大木　徠愛</v>
      </c>
      <c r="G34" s="386"/>
      <c r="H34" s="386"/>
      <c r="I34" s="386"/>
      <c r="J34" s="386"/>
      <c r="K34" s="386"/>
      <c r="L34" s="386"/>
      <c r="M34" s="386"/>
      <c r="N34" s="386"/>
      <c r="O34" s="386"/>
      <c r="P34" s="387"/>
      <c r="Q34" s="377">
        <f>IF(入力!G25="","",入力!G25)</f>
        <v>6</v>
      </c>
      <c r="R34" s="378"/>
      <c r="S34" s="379"/>
      <c r="T34" s="391" t="str">
        <f>IF(入力!I25="","",入力!I25)</f>
        <v>千葉市立作新小学校</v>
      </c>
      <c r="U34" s="392"/>
      <c r="V34" s="392"/>
      <c r="W34" s="392"/>
      <c r="X34" s="392"/>
      <c r="Y34" s="392"/>
      <c r="Z34" s="392"/>
      <c r="AA34" s="392"/>
      <c r="AB34" s="392"/>
      <c r="AC34" s="392"/>
      <c r="AD34" s="392"/>
      <c r="AE34" s="392"/>
      <c r="AF34" s="392"/>
      <c r="AG34" s="392"/>
      <c r="AH34" s="392"/>
      <c r="AI34" s="393"/>
      <c r="AJ34" s="377">
        <f>IF(入力!M25="","",入力!M25)</f>
        <v>512399773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154</v>
      </c>
      <c r="BA34" s="378"/>
      <c r="BB34" s="378"/>
      <c r="BC34" s="378"/>
      <c r="BD34" s="378"/>
      <c r="BE34" s="378"/>
      <c r="BF34" s="383"/>
    </row>
    <row r="35" spans="3:58" ht="15" customHeight="1">
      <c r="C35" s="400"/>
      <c r="D35" s="401"/>
      <c r="E35" s="402"/>
      <c r="F35" s="388"/>
      <c r="G35" s="389"/>
      <c r="H35" s="389"/>
      <c r="I35" s="389"/>
      <c r="J35" s="389"/>
      <c r="K35" s="389"/>
      <c r="L35" s="389"/>
      <c r="M35" s="389"/>
      <c r="N35" s="389"/>
      <c r="O35" s="389"/>
      <c r="P35" s="390"/>
      <c r="Q35" s="380"/>
      <c r="R35" s="381"/>
      <c r="S35" s="382"/>
      <c r="T35" s="394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6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397">
        <f>IF(入力!B27="","",入力!B27)</f>
        <v>2</v>
      </c>
      <c r="D36" s="398"/>
      <c r="E36" s="399"/>
      <c r="F36" s="385" t="str">
        <f>IF(入力!C28="","",入力!C27&amp;"　"&amp;入力!E27&amp;"
"&amp;入力!C28&amp;"　"&amp;入力!E28)</f>
        <v>サトウ　アオイ
佐藤　葵</v>
      </c>
      <c r="G36" s="386"/>
      <c r="H36" s="386"/>
      <c r="I36" s="386"/>
      <c r="J36" s="386"/>
      <c r="K36" s="386"/>
      <c r="L36" s="386"/>
      <c r="M36" s="386"/>
      <c r="N36" s="386"/>
      <c r="O36" s="386"/>
      <c r="P36" s="387"/>
      <c r="Q36" s="377">
        <f>IF(入力!G27="","",入力!G27)</f>
        <v>6</v>
      </c>
      <c r="R36" s="378"/>
      <c r="S36" s="379"/>
      <c r="T36" s="391" t="str">
        <f>IF(入力!I27="","",入力!I27)</f>
        <v>八千代市立米本南小学校</v>
      </c>
      <c r="U36" s="392"/>
      <c r="V36" s="392"/>
      <c r="W36" s="392"/>
      <c r="X36" s="392"/>
      <c r="Y36" s="392"/>
      <c r="Z36" s="392"/>
      <c r="AA36" s="392"/>
      <c r="AB36" s="392"/>
      <c r="AC36" s="392"/>
      <c r="AD36" s="392"/>
      <c r="AE36" s="392"/>
      <c r="AF36" s="392"/>
      <c r="AG36" s="392"/>
      <c r="AH36" s="392"/>
      <c r="AI36" s="393"/>
      <c r="AJ36" s="377">
        <f>IF(入力!M27="","",入力!M27)</f>
        <v>512479511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148</v>
      </c>
      <c r="BA36" s="378"/>
      <c r="BB36" s="378"/>
      <c r="BC36" s="378"/>
      <c r="BD36" s="378"/>
      <c r="BE36" s="378"/>
      <c r="BF36" s="383"/>
    </row>
    <row r="37" spans="3:58" ht="15" customHeight="1">
      <c r="C37" s="400"/>
      <c r="D37" s="401"/>
      <c r="E37" s="402"/>
      <c r="F37" s="388"/>
      <c r="G37" s="389"/>
      <c r="H37" s="389"/>
      <c r="I37" s="389"/>
      <c r="J37" s="389"/>
      <c r="K37" s="389"/>
      <c r="L37" s="389"/>
      <c r="M37" s="389"/>
      <c r="N37" s="389"/>
      <c r="O37" s="389"/>
      <c r="P37" s="390"/>
      <c r="Q37" s="380"/>
      <c r="R37" s="381"/>
      <c r="S37" s="382"/>
      <c r="T37" s="394"/>
      <c r="U37" s="395"/>
      <c r="V37" s="395"/>
      <c r="W37" s="395"/>
      <c r="X37" s="395"/>
      <c r="Y37" s="395"/>
      <c r="Z37" s="395"/>
      <c r="AA37" s="395"/>
      <c r="AB37" s="395"/>
      <c r="AC37" s="395"/>
      <c r="AD37" s="395"/>
      <c r="AE37" s="395"/>
      <c r="AF37" s="395"/>
      <c r="AG37" s="395"/>
      <c r="AH37" s="395"/>
      <c r="AI37" s="396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397">
        <f>IF(入力!B29="","",入力!B29)</f>
        <v>3</v>
      </c>
      <c r="D38" s="398"/>
      <c r="E38" s="399"/>
      <c r="F38" s="385" t="str">
        <f>IF(入力!C30="","",入力!C29&amp;"　"&amp;入力!E29&amp;"
"&amp;入力!C30&amp;"　"&amp;入力!E30)</f>
        <v>マツザキ　コハル
松崎　心春</v>
      </c>
      <c r="G38" s="386"/>
      <c r="H38" s="386"/>
      <c r="I38" s="386"/>
      <c r="J38" s="386"/>
      <c r="K38" s="386"/>
      <c r="L38" s="386"/>
      <c r="M38" s="386"/>
      <c r="N38" s="386"/>
      <c r="O38" s="386"/>
      <c r="P38" s="387"/>
      <c r="Q38" s="377">
        <f>IF(入力!G29="","",入力!G29)</f>
        <v>6</v>
      </c>
      <c r="R38" s="378"/>
      <c r="S38" s="379"/>
      <c r="T38" s="391" t="str">
        <f>IF(入力!I29="","",入力!I29)</f>
        <v>八千代市立八千代台西小学校</v>
      </c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3"/>
      <c r="AJ38" s="377">
        <f>IF(入力!M29="","",入力!M29)</f>
        <v>512597948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147</v>
      </c>
      <c r="BA38" s="378"/>
      <c r="BB38" s="378"/>
      <c r="BC38" s="378"/>
      <c r="BD38" s="378"/>
      <c r="BE38" s="378"/>
      <c r="BF38" s="383"/>
    </row>
    <row r="39" spans="3:58" ht="15" customHeight="1">
      <c r="C39" s="400"/>
      <c r="D39" s="401"/>
      <c r="E39" s="402"/>
      <c r="F39" s="388"/>
      <c r="G39" s="389"/>
      <c r="H39" s="389"/>
      <c r="I39" s="389"/>
      <c r="J39" s="389"/>
      <c r="K39" s="389"/>
      <c r="L39" s="389"/>
      <c r="M39" s="389"/>
      <c r="N39" s="389"/>
      <c r="O39" s="389"/>
      <c r="P39" s="390"/>
      <c r="Q39" s="380"/>
      <c r="R39" s="381"/>
      <c r="S39" s="382"/>
      <c r="T39" s="394"/>
      <c r="U39" s="395"/>
      <c r="V39" s="395"/>
      <c r="W39" s="395"/>
      <c r="X39" s="395"/>
      <c r="Y39" s="395"/>
      <c r="Z39" s="395"/>
      <c r="AA39" s="395"/>
      <c r="AB39" s="395"/>
      <c r="AC39" s="395"/>
      <c r="AD39" s="395"/>
      <c r="AE39" s="395"/>
      <c r="AF39" s="395"/>
      <c r="AG39" s="395"/>
      <c r="AH39" s="395"/>
      <c r="AI39" s="396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397">
        <f>IF(入力!B31="","",入力!B31)</f>
        <v>4</v>
      </c>
      <c r="D40" s="398"/>
      <c r="E40" s="399"/>
      <c r="F40" s="385" t="str">
        <f>IF(入力!C32="","",入力!C31&amp;"　"&amp;入力!E31&amp;"
"&amp;入力!C32&amp;"　"&amp;入力!E32)</f>
        <v>スガノ　モエ
菅野　萌</v>
      </c>
      <c r="G40" s="386"/>
      <c r="H40" s="386"/>
      <c r="I40" s="386"/>
      <c r="J40" s="386"/>
      <c r="K40" s="386"/>
      <c r="L40" s="386"/>
      <c r="M40" s="386"/>
      <c r="N40" s="386"/>
      <c r="O40" s="386"/>
      <c r="P40" s="387"/>
      <c r="Q40" s="377">
        <f>IF(入力!G31="","",入力!G31)</f>
        <v>6</v>
      </c>
      <c r="R40" s="378"/>
      <c r="S40" s="379"/>
      <c r="T40" s="391" t="str">
        <f>IF(入力!I31="","",入力!I31)</f>
        <v>八千代市立八千代台西小学校</v>
      </c>
      <c r="U40" s="392"/>
      <c r="V40" s="392"/>
      <c r="W40" s="392"/>
      <c r="X40" s="392"/>
      <c r="Y40" s="392"/>
      <c r="Z40" s="392"/>
      <c r="AA40" s="392"/>
      <c r="AB40" s="392"/>
      <c r="AC40" s="392"/>
      <c r="AD40" s="392"/>
      <c r="AE40" s="392"/>
      <c r="AF40" s="392"/>
      <c r="AG40" s="392"/>
      <c r="AH40" s="392"/>
      <c r="AI40" s="393"/>
      <c r="AJ40" s="377">
        <f>IF(入力!M31="","",入力!M31)</f>
        <v>514592226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158</v>
      </c>
      <c r="BA40" s="378"/>
      <c r="BB40" s="378"/>
      <c r="BC40" s="378"/>
      <c r="BD40" s="378"/>
      <c r="BE40" s="378"/>
      <c r="BF40" s="383"/>
    </row>
    <row r="41" spans="3:58" ht="15" customHeight="1">
      <c r="C41" s="400"/>
      <c r="D41" s="401"/>
      <c r="E41" s="402"/>
      <c r="F41" s="388"/>
      <c r="G41" s="389"/>
      <c r="H41" s="389"/>
      <c r="I41" s="389"/>
      <c r="J41" s="389"/>
      <c r="K41" s="389"/>
      <c r="L41" s="389"/>
      <c r="M41" s="389"/>
      <c r="N41" s="389"/>
      <c r="O41" s="389"/>
      <c r="P41" s="390"/>
      <c r="Q41" s="380"/>
      <c r="R41" s="381"/>
      <c r="S41" s="382"/>
      <c r="T41" s="394"/>
      <c r="U41" s="395"/>
      <c r="V41" s="395"/>
      <c r="W41" s="395"/>
      <c r="X41" s="395"/>
      <c r="Y41" s="395"/>
      <c r="Z41" s="395"/>
      <c r="AA41" s="395"/>
      <c r="AB41" s="395"/>
      <c r="AC41" s="395"/>
      <c r="AD41" s="395"/>
      <c r="AE41" s="395"/>
      <c r="AF41" s="395"/>
      <c r="AG41" s="395"/>
      <c r="AH41" s="395"/>
      <c r="AI41" s="396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397">
        <f>IF(入力!B33="","",入力!B33)</f>
        <v>5</v>
      </c>
      <c r="D42" s="398"/>
      <c r="E42" s="399"/>
      <c r="F42" s="385" t="str">
        <f>IF(入力!C34="","",入力!C33&amp;"　"&amp;入力!E33&amp;"
"&amp;入力!C34&amp;"　"&amp;入力!E34)</f>
        <v>エンドウ　アズサ
遠藤　杏紗</v>
      </c>
      <c r="G42" s="386"/>
      <c r="H42" s="386"/>
      <c r="I42" s="386"/>
      <c r="J42" s="386"/>
      <c r="K42" s="386"/>
      <c r="L42" s="386"/>
      <c r="M42" s="386"/>
      <c r="N42" s="386"/>
      <c r="O42" s="386"/>
      <c r="P42" s="387"/>
      <c r="Q42" s="377">
        <f>IF(入力!G33="","",入力!G33)</f>
        <v>5</v>
      </c>
      <c r="R42" s="378"/>
      <c r="S42" s="379"/>
      <c r="T42" s="391" t="str">
        <f>IF(入力!I33="","",入力!I33)</f>
        <v>八千代市立萱田小学校</v>
      </c>
      <c r="U42" s="392"/>
      <c r="V42" s="392"/>
      <c r="W42" s="392"/>
      <c r="X42" s="392"/>
      <c r="Y42" s="392"/>
      <c r="Z42" s="392"/>
      <c r="AA42" s="392"/>
      <c r="AB42" s="392"/>
      <c r="AC42" s="392"/>
      <c r="AD42" s="392"/>
      <c r="AE42" s="392"/>
      <c r="AF42" s="392"/>
      <c r="AG42" s="392"/>
      <c r="AH42" s="392"/>
      <c r="AI42" s="393"/>
      <c r="AJ42" s="377">
        <f>IF(入力!M33="","",入力!M33)</f>
        <v>512597969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140</v>
      </c>
      <c r="BA42" s="378"/>
      <c r="BB42" s="378"/>
      <c r="BC42" s="378"/>
      <c r="BD42" s="378"/>
      <c r="BE42" s="378"/>
      <c r="BF42" s="383"/>
    </row>
    <row r="43" spans="3:58" ht="15" customHeight="1">
      <c r="C43" s="400"/>
      <c r="D43" s="401"/>
      <c r="E43" s="402"/>
      <c r="F43" s="388"/>
      <c r="G43" s="389"/>
      <c r="H43" s="389"/>
      <c r="I43" s="389"/>
      <c r="J43" s="389"/>
      <c r="K43" s="389"/>
      <c r="L43" s="389"/>
      <c r="M43" s="389"/>
      <c r="N43" s="389"/>
      <c r="O43" s="389"/>
      <c r="P43" s="390"/>
      <c r="Q43" s="380"/>
      <c r="R43" s="381"/>
      <c r="S43" s="382"/>
      <c r="T43" s="394"/>
      <c r="U43" s="395"/>
      <c r="V43" s="395"/>
      <c r="W43" s="395"/>
      <c r="X43" s="395"/>
      <c r="Y43" s="395"/>
      <c r="Z43" s="395"/>
      <c r="AA43" s="395"/>
      <c r="AB43" s="395"/>
      <c r="AC43" s="395"/>
      <c r="AD43" s="395"/>
      <c r="AE43" s="395"/>
      <c r="AF43" s="395"/>
      <c r="AG43" s="395"/>
      <c r="AH43" s="395"/>
      <c r="AI43" s="396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397">
        <f>IF(入力!B35="","",入力!B35)</f>
        <v>6</v>
      </c>
      <c r="D44" s="398"/>
      <c r="E44" s="399"/>
      <c r="F44" s="385" t="str">
        <f>IF(入力!C36="","",入力!C35&amp;"　"&amp;入力!E35&amp;"
"&amp;入力!C36&amp;"　"&amp;入力!E36)</f>
        <v>ヨシダ　ナナ
吉田　夏渚</v>
      </c>
      <c r="G44" s="386"/>
      <c r="H44" s="386"/>
      <c r="I44" s="386"/>
      <c r="J44" s="386"/>
      <c r="K44" s="386"/>
      <c r="L44" s="386"/>
      <c r="M44" s="386"/>
      <c r="N44" s="386"/>
      <c r="O44" s="386"/>
      <c r="P44" s="387"/>
      <c r="Q44" s="377">
        <f>IF(入力!G35="","",入力!G35)</f>
        <v>5</v>
      </c>
      <c r="R44" s="378"/>
      <c r="S44" s="379"/>
      <c r="T44" s="391" t="str">
        <f>IF(入力!I35="","",入力!I35)</f>
        <v>八千代市立大和田西小学校</v>
      </c>
      <c r="U44" s="392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2"/>
      <c r="AG44" s="392"/>
      <c r="AH44" s="392"/>
      <c r="AI44" s="393"/>
      <c r="AJ44" s="377">
        <f>IF(入力!M35="","",入力!M35)</f>
        <v>514858716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145</v>
      </c>
      <c r="BA44" s="378"/>
      <c r="BB44" s="378"/>
      <c r="BC44" s="378"/>
      <c r="BD44" s="378"/>
      <c r="BE44" s="378"/>
      <c r="BF44" s="383"/>
    </row>
    <row r="45" spans="3:58" ht="15" customHeight="1">
      <c r="C45" s="400"/>
      <c r="D45" s="401"/>
      <c r="E45" s="402"/>
      <c r="F45" s="388"/>
      <c r="G45" s="389"/>
      <c r="H45" s="389"/>
      <c r="I45" s="389"/>
      <c r="J45" s="389"/>
      <c r="K45" s="389"/>
      <c r="L45" s="389"/>
      <c r="M45" s="389"/>
      <c r="N45" s="389"/>
      <c r="O45" s="389"/>
      <c r="P45" s="390"/>
      <c r="Q45" s="380"/>
      <c r="R45" s="381"/>
      <c r="S45" s="382"/>
      <c r="T45" s="394"/>
      <c r="U45" s="395"/>
      <c r="V45" s="395"/>
      <c r="W45" s="395"/>
      <c r="X45" s="395"/>
      <c r="Y45" s="395"/>
      <c r="Z45" s="395"/>
      <c r="AA45" s="395"/>
      <c r="AB45" s="395"/>
      <c r="AC45" s="395"/>
      <c r="AD45" s="395"/>
      <c r="AE45" s="395"/>
      <c r="AF45" s="395"/>
      <c r="AG45" s="395"/>
      <c r="AH45" s="395"/>
      <c r="AI45" s="396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397">
        <f>IF(入力!B37="","",入力!B37)</f>
        <v>7</v>
      </c>
      <c r="D46" s="398"/>
      <c r="E46" s="399"/>
      <c r="F46" s="385" t="str">
        <f>IF(入力!C38="","",入力!C37&amp;"　"&amp;入力!E37&amp;"
"&amp;入力!C38&amp;"　"&amp;入力!E38)</f>
        <v>タケザワ　サキ
竹澤　沙希</v>
      </c>
      <c r="G46" s="386"/>
      <c r="H46" s="386"/>
      <c r="I46" s="386"/>
      <c r="J46" s="386"/>
      <c r="K46" s="386"/>
      <c r="L46" s="386"/>
      <c r="M46" s="386"/>
      <c r="N46" s="386"/>
      <c r="O46" s="386"/>
      <c r="P46" s="387"/>
      <c r="Q46" s="377">
        <f>IF(入力!G37="","",入力!G37)</f>
        <v>5</v>
      </c>
      <c r="R46" s="378"/>
      <c r="S46" s="379"/>
      <c r="T46" s="391" t="str">
        <f>IF(入力!I37="","",入力!I37)</f>
        <v>八千代市立西高津小学校</v>
      </c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2"/>
      <c r="AH46" s="392"/>
      <c r="AI46" s="393"/>
      <c r="AJ46" s="377">
        <f>IF(入力!M37="","",入力!M37)</f>
        <v>515553466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150</v>
      </c>
      <c r="BA46" s="378"/>
      <c r="BB46" s="378"/>
      <c r="BC46" s="378"/>
      <c r="BD46" s="378"/>
      <c r="BE46" s="378"/>
      <c r="BF46" s="383"/>
    </row>
    <row r="47" spans="3:58" ht="15" customHeight="1">
      <c r="C47" s="400"/>
      <c r="D47" s="401"/>
      <c r="E47" s="402"/>
      <c r="F47" s="388"/>
      <c r="G47" s="389"/>
      <c r="H47" s="389"/>
      <c r="I47" s="389"/>
      <c r="J47" s="389"/>
      <c r="K47" s="389"/>
      <c r="L47" s="389"/>
      <c r="M47" s="389"/>
      <c r="N47" s="389"/>
      <c r="O47" s="389"/>
      <c r="P47" s="390"/>
      <c r="Q47" s="380"/>
      <c r="R47" s="381"/>
      <c r="S47" s="382"/>
      <c r="T47" s="394"/>
      <c r="U47" s="395"/>
      <c r="V47" s="395"/>
      <c r="W47" s="395"/>
      <c r="X47" s="395"/>
      <c r="Y47" s="395"/>
      <c r="Z47" s="395"/>
      <c r="AA47" s="395"/>
      <c r="AB47" s="395"/>
      <c r="AC47" s="395"/>
      <c r="AD47" s="395"/>
      <c r="AE47" s="395"/>
      <c r="AF47" s="395"/>
      <c r="AG47" s="395"/>
      <c r="AH47" s="395"/>
      <c r="AI47" s="396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397">
        <f>IF(入力!B39="","",入力!B39)</f>
        <v>8</v>
      </c>
      <c r="D48" s="398"/>
      <c r="E48" s="399"/>
      <c r="F48" s="385" t="str">
        <f>IF(入力!C40="","",入力!C39&amp;"　"&amp;入力!E39&amp;"
"&amp;入力!C40&amp;"　"&amp;入力!E40)</f>
        <v>タカハシ　カナ
高橋　香奈</v>
      </c>
      <c r="G48" s="386"/>
      <c r="H48" s="386"/>
      <c r="I48" s="386"/>
      <c r="J48" s="386"/>
      <c r="K48" s="386"/>
      <c r="L48" s="386"/>
      <c r="M48" s="386"/>
      <c r="N48" s="386"/>
      <c r="O48" s="386"/>
      <c r="P48" s="387"/>
      <c r="Q48" s="377">
        <f>IF(入力!G39="","",入力!G39)</f>
        <v>4</v>
      </c>
      <c r="R48" s="378"/>
      <c r="S48" s="379"/>
      <c r="T48" s="391" t="str">
        <f>IF(入力!I39="","",入力!I39)</f>
        <v>八千代市立勝田台南小学校</v>
      </c>
      <c r="U48" s="392"/>
      <c r="V48" s="392"/>
      <c r="W48" s="392"/>
      <c r="X48" s="392"/>
      <c r="Y48" s="392"/>
      <c r="Z48" s="392"/>
      <c r="AA48" s="392"/>
      <c r="AB48" s="392"/>
      <c r="AC48" s="392"/>
      <c r="AD48" s="392"/>
      <c r="AE48" s="392"/>
      <c r="AF48" s="392"/>
      <c r="AG48" s="392"/>
      <c r="AH48" s="392"/>
      <c r="AI48" s="393"/>
      <c r="AJ48" s="377">
        <f>IF(入力!M39="","",入力!M39)</f>
        <v>514592238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145</v>
      </c>
      <c r="BA48" s="378"/>
      <c r="BB48" s="378"/>
      <c r="BC48" s="378"/>
      <c r="BD48" s="378"/>
      <c r="BE48" s="378"/>
      <c r="BF48" s="383"/>
    </row>
    <row r="49" spans="3:58" ht="15" customHeight="1">
      <c r="C49" s="400"/>
      <c r="D49" s="401"/>
      <c r="E49" s="402"/>
      <c r="F49" s="388"/>
      <c r="G49" s="389"/>
      <c r="H49" s="389"/>
      <c r="I49" s="389"/>
      <c r="J49" s="389"/>
      <c r="K49" s="389"/>
      <c r="L49" s="389"/>
      <c r="M49" s="389"/>
      <c r="N49" s="389"/>
      <c r="O49" s="389"/>
      <c r="P49" s="390"/>
      <c r="Q49" s="380"/>
      <c r="R49" s="381"/>
      <c r="S49" s="382"/>
      <c r="T49" s="394"/>
      <c r="U49" s="395"/>
      <c r="V49" s="395"/>
      <c r="W49" s="395"/>
      <c r="X49" s="395"/>
      <c r="Y49" s="395"/>
      <c r="Z49" s="395"/>
      <c r="AA49" s="395"/>
      <c r="AB49" s="395"/>
      <c r="AC49" s="395"/>
      <c r="AD49" s="395"/>
      <c r="AE49" s="395"/>
      <c r="AF49" s="395"/>
      <c r="AG49" s="395"/>
      <c r="AH49" s="395"/>
      <c r="AI49" s="396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397">
        <f>IF(入力!B41="","",入力!B41)</f>
        <v>9</v>
      </c>
      <c r="D50" s="398"/>
      <c r="E50" s="399"/>
      <c r="F50" s="385" t="str">
        <f>IF(入力!C42="","",入力!C41&amp;"　"&amp;入力!E41&amp;"
"&amp;入力!C42&amp;"　"&amp;入力!E42)</f>
        <v>フルカワ　アキ
古川　あき</v>
      </c>
      <c r="G50" s="386"/>
      <c r="H50" s="386"/>
      <c r="I50" s="386"/>
      <c r="J50" s="386"/>
      <c r="K50" s="386"/>
      <c r="L50" s="386"/>
      <c r="M50" s="386"/>
      <c r="N50" s="386"/>
      <c r="O50" s="386"/>
      <c r="P50" s="387"/>
      <c r="Q50" s="377">
        <f>IF(入力!G41="","",入力!G41)</f>
        <v>4</v>
      </c>
      <c r="R50" s="378"/>
      <c r="S50" s="379"/>
      <c r="T50" s="391" t="str">
        <f>IF(入力!I41="","",入力!I41)</f>
        <v>八千代市立大和田小学校</v>
      </c>
      <c r="U50" s="392"/>
      <c r="V50" s="392"/>
      <c r="W50" s="392"/>
      <c r="X50" s="392"/>
      <c r="Y50" s="392"/>
      <c r="Z50" s="392"/>
      <c r="AA50" s="392"/>
      <c r="AB50" s="392"/>
      <c r="AC50" s="392"/>
      <c r="AD50" s="392"/>
      <c r="AE50" s="392"/>
      <c r="AF50" s="392"/>
      <c r="AG50" s="392"/>
      <c r="AH50" s="392"/>
      <c r="AI50" s="393"/>
      <c r="AJ50" s="377">
        <f>IF(入力!M41="","",入力!M41)</f>
        <v>515553508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138</v>
      </c>
      <c r="BA50" s="378"/>
      <c r="BB50" s="378"/>
      <c r="BC50" s="378"/>
      <c r="BD50" s="378"/>
      <c r="BE50" s="378"/>
      <c r="BF50" s="383"/>
    </row>
    <row r="51" spans="3:58" ht="15" customHeight="1">
      <c r="C51" s="400"/>
      <c r="D51" s="401"/>
      <c r="E51" s="402"/>
      <c r="F51" s="388"/>
      <c r="G51" s="389"/>
      <c r="H51" s="389"/>
      <c r="I51" s="389"/>
      <c r="J51" s="389"/>
      <c r="K51" s="389"/>
      <c r="L51" s="389"/>
      <c r="M51" s="389"/>
      <c r="N51" s="389"/>
      <c r="O51" s="389"/>
      <c r="P51" s="390"/>
      <c r="Q51" s="380"/>
      <c r="R51" s="381"/>
      <c r="S51" s="382"/>
      <c r="T51" s="394"/>
      <c r="U51" s="395"/>
      <c r="V51" s="395"/>
      <c r="W51" s="395"/>
      <c r="X51" s="395"/>
      <c r="Y51" s="395"/>
      <c r="Z51" s="395"/>
      <c r="AA51" s="395"/>
      <c r="AB51" s="395"/>
      <c r="AC51" s="395"/>
      <c r="AD51" s="395"/>
      <c r="AE51" s="395"/>
      <c r="AF51" s="395"/>
      <c r="AG51" s="395"/>
      <c r="AH51" s="395"/>
      <c r="AI51" s="396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397">
        <f>IF(入力!B43="","",入力!B43)</f>
        <v>10</v>
      </c>
      <c r="D52" s="398"/>
      <c r="E52" s="399"/>
      <c r="F52" s="385" t="str">
        <f>IF(入力!C44="","",入力!C43&amp;"　"&amp;入力!E43&amp;"
"&amp;入力!C44&amp;"　"&amp;入力!E44)</f>
        <v>コマツ　モモカ
小松　もも花</v>
      </c>
      <c r="G52" s="386"/>
      <c r="H52" s="386"/>
      <c r="I52" s="386"/>
      <c r="J52" s="386"/>
      <c r="K52" s="386"/>
      <c r="L52" s="386"/>
      <c r="M52" s="386"/>
      <c r="N52" s="386"/>
      <c r="O52" s="386"/>
      <c r="P52" s="387"/>
      <c r="Q52" s="377">
        <f>IF(入力!G43="","",入力!G43)</f>
        <v>4</v>
      </c>
      <c r="R52" s="378"/>
      <c r="S52" s="379"/>
      <c r="T52" s="391" t="str">
        <f>IF(入力!I43="","",入力!I43)</f>
        <v>八千代市立八千代台西小学校</v>
      </c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3"/>
      <c r="AJ52" s="377">
        <f>IF(入力!M43="","",入力!M43)</f>
        <v>515553480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138</v>
      </c>
      <c r="BA52" s="378"/>
      <c r="BB52" s="378"/>
      <c r="BC52" s="378"/>
      <c r="BD52" s="378"/>
      <c r="BE52" s="378"/>
      <c r="BF52" s="383"/>
    </row>
    <row r="53" spans="3:58" ht="15" customHeight="1">
      <c r="C53" s="400"/>
      <c r="D53" s="401"/>
      <c r="E53" s="402"/>
      <c r="F53" s="388"/>
      <c r="G53" s="389"/>
      <c r="H53" s="389"/>
      <c r="I53" s="389"/>
      <c r="J53" s="389"/>
      <c r="K53" s="389"/>
      <c r="L53" s="389"/>
      <c r="M53" s="389"/>
      <c r="N53" s="389"/>
      <c r="O53" s="389"/>
      <c r="P53" s="390"/>
      <c r="Q53" s="380"/>
      <c r="R53" s="381"/>
      <c r="S53" s="382"/>
      <c r="T53" s="394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96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397">
        <f>IF(入力!B45="","",入力!B45)</f>
        <v>11</v>
      </c>
      <c r="D54" s="398"/>
      <c r="E54" s="399"/>
      <c r="F54" s="385" t="str">
        <f>IF(入力!C46="","",入力!C45&amp;"　"&amp;入力!E45&amp;"
"&amp;入力!C46&amp;"　"&amp;入力!E46)</f>
        <v>イシダ　マオナ
石田　茉央奈</v>
      </c>
      <c r="G54" s="386"/>
      <c r="H54" s="386"/>
      <c r="I54" s="386"/>
      <c r="J54" s="386"/>
      <c r="K54" s="386"/>
      <c r="L54" s="386"/>
      <c r="M54" s="386"/>
      <c r="N54" s="386"/>
      <c r="O54" s="386"/>
      <c r="P54" s="387"/>
      <c r="Q54" s="377">
        <f>IF(入力!G45="","",入力!G45)</f>
        <v>4</v>
      </c>
      <c r="R54" s="378"/>
      <c r="S54" s="379"/>
      <c r="T54" s="391" t="str">
        <f>IF(入力!I45="","",入力!I45)</f>
        <v>八千代市立大和田小学校</v>
      </c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3"/>
      <c r="AJ54" s="377">
        <f>IF(入力!M45="","",入力!M45)</f>
        <v>516040446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>
        <f>IF(入力!P45="","",入力!P45)</f>
        <v>139</v>
      </c>
      <c r="BA54" s="378"/>
      <c r="BB54" s="378"/>
      <c r="BC54" s="378"/>
      <c r="BD54" s="378"/>
      <c r="BE54" s="378"/>
      <c r="BF54" s="383"/>
    </row>
    <row r="55" spans="3:58" ht="15" customHeight="1">
      <c r="C55" s="400"/>
      <c r="D55" s="401"/>
      <c r="E55" s="402"/>
      <c r="F55" s="388"/>
      <c r="G55" s="389"/>
      <c r="H55" s="389"/>
      <c r="I55" s="389"/>
      <c r="J55" s="389"/>
      <c r="K55" s="389"/>
      <c r="L55" s="389"/>
      <c r="M55" s="389"/>
      <c r="N55" s="389"/>
      <c r="O55" s="389"/>
      <c r="P55" s="390"/>
      <c r="Q55" s="380"/>
      <c r="R55" s="381"/>
      <c r="S55" s="382"/>
      <c r="T55" s="394"/>
      <c r="U55" s="395"/>
      <c r="V55" s="395"/>
      <c r="W55" s="395"/>
      <c r="X55" s="395"/>
      <c r="Y55" s="395"/>
      <c r="Z55" s="395"/>
      <c r="AA55" s="395"/>
      <c r="AB55" s="395"/>
      <c r="AC55" s="395"/>
      <c r="AD55" s="395"/>
      <c r="AE55" s="395"/>
      <c r="AF55" s="395"/>
      <c r="AG55" s="395"/>
      <c r="AH55" s="395"/>
      <c r="AI55" s="396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397">
        <f>IF(入力!B47="","",入力!B47)</f>
        <v>12</v>
      </c>
      <c r="D56" s="398"/>
      <c r="E56" s="399"/>
      <c r="F56" s="385" t="str">
        <f>IF(入力!C48="","",入力!C47&amp;"　"&amp;入力!E47&amp;"
"&amp;入力!C48&amp;"　"&amp;入力!E48)</f>
        <v>ハヤシ　サラサ
林　更紗</v>
      </c>
      <c r="G56" s="386"/>
      <c r="H56" s="386"/>
      <c r="I56" s="386"/>
      <c r="J56" s="386"/>
      <c r="K56" s="386"/>
      <c r="L56" s="386"/>
      <c r="M56" s="386"/>
      <c r="N56" s="386"/>
      <c r="O56" s="386"/>
      <c r="P56" s="387"/>
      <c r="Q56" s="377">
        <f>IF(入力!G47="","",入力!G47)</f>
        <v>4</v>
      </c>
      <c r="R56" s="378"/>
      <c r="S56" s="379"/>
      <c r="T56" s="391" t="str">
        <f>IF(入力!I47="","",入力!I47)</f>
        <v>八千代市立八千代台西小学校</v>
      </c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3"/>
      <c r="AJ56" s="377">
        <f>IF(入力!M47="","",入力!M47)</f>
        <v>515553497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>
        <f>IF(入力!P47="","",入力!P47)</f>
        <v>138</v>
      </c>
      <c r="BA56" s="378"/>
      <c r="BB56" s="378"/>
      <c r="BC56" s="378"/>
      <c r="BD56" s="378"/>
      <c r="BE56" s="378"/>
      <c r="BF56" s="383"/>
    </row>
    <row r="57" spans="3:58" ht="15" customHeight="1">
      <c r="C57" s="403"/>
      <c r="D57" s="404"/>
      <c r="E57" s="405"/>
      <c r="F57" s="406"/>
      <c r="G57" s="407"/>
      <c r="H57" s="407"/>
      <c r="I57" s="407"/>
      <c r="J57" s="407"/>
      <c r="K57" s="407"/>
      <c r="L57" s="407"/>
      <c r="M57" s="407"/>
      <c r="N57" s="407"/>
      <c r="O57" s="407"/>
      <c r="P57" s="408"/>
      <c r="Q57" s="409"/>
      <c r="R57" s="410"/>
      <c r="S57" s="411"/>
      <c r="T57" s="412"/>
      <c r="U57" s="413"/>
      <c r="V57" s="413"/>
      <c r="W57" s="413"/>
      <c r="X57" s="413"/>
      <c r="Y57" s="413"/>
      <c r="Z57" s="413"/>
      <c r="AA57" s="413"/>
      <c r="AB57" s="413"/>
      <c r="AC57" s="413"/>
      <c r="AD57" s="413"/>
      <c r="AE57" s="413"/>
      <c r="AF57" s="413"/>
      <c r="AG57" s="413"/>
      <c r="AH57" s="413"/>
      <c r="AI57" s="414"/>
      <c r="AJ57" s="409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1"/>
      <c r="AZ57" s="409"/>
      <c r="BA57" s="410"/>
      <c r="BB57" s="410"/>
      <c r="BC57" s="410"/>
      <c r="BD57" s="410"/>
      <c r="BE57" s="410"/>
      <c r="BF57" s="415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191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192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193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194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195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196</v>
      </c>
      <c r="BF63" s="326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197</v>
      </c>
      <c r="AL64" s="7"/>
      <c r="AM64" s="7"/>
      <c r="AN64" s="7"/>
      <c r="AO64" s="7"/>
      <c r="AP64" s="7"/>
      <c r="AQ64" s="7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2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6" t="s">
        <v>198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14.45" customHeight="1">
      <c r="A2" s="250" t="s">
        <v>141</v>
      </c>
      <c r="B2" s="250"/>
      <c r="C2" s="253" t="str">
        <f>IF(入力!C3="","",入力!C3)</f>
        <v>八千代台VBC</v>
      </c>
      <c r="D2" s="253"/>
      <c r="E2" s="253"/>
      <c r="F2" s="253"/>
      <c r="G2" s="253"/>
      <c r="H2" s="253"/>
      <c r="I2" s="253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3"/>
      <c r="D3" s="253"/>
      <c r="E3" s="253"/>
      <c r="F3" s="253"/>
      <c r="G3" s="253"/>
      <c r="H3" s="253"/>
      <c r="I3" s="253"/>
      <c r="J3" s="250"/>
      <c r="K3" s="250"/>
      <c r="L3" s="250"/>
      <c r="M3" s="250"/>
      <c r="N3" s="250"/>
      <c r="O3" s="250"/>
    </row>
    <row r="4" spans="1:15" ht="15" customHeight="1">
      <c r="A4" s="250" t="s">
        <v>142</v>
      </c>
      <c r="B4" s="250"/>
      <c r="C4" s="254">
        <f>IF(入力!C4="","",IF(入力!C5="",入力!C4,入力!C4&amp;"　　"&amp;入力!C5))</f>
        <v>43006178</v>
      </c>
      <c r="D4" s="255"/>
      <c r="E4" s="255"/>
      <c r="F4" s="255"/>
      <c r="G4" s="255"/>
      <c r="H4" s="255"/>
      <c r="I4" s="255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56"/>
      <c r="D5" s="257"/>
      <c r="E5" s="257"/>
      <c r="F5" s="257"/>
      <c r="G5" s="257"/>
      <c r="H5" s="257"/>
      <c r="I5" s="257"/>
      <c r="J5" s="247" t="s">
        <v>143</v>
      </c>
      <c r="K5" s="247"/>
      <c r="L5" s="247"/>
      <c r="M5" s="247"/>
      <c r="N5" s="247"/>
      <c r="O5" s="248"/>
    </row>
    <row r="6" spans="1:15" ht="12" customHeight="1">
      <c r="A6" s="250" t="s">
        <v>144</v>
      </c>
      <c r="B6" s="250"/>
      <c r="C6" s="260" t="str">
        <f>IF(入力!C8="","",入力!C8&amp;"　"&amp;入力!E8)</f>
        <v>会田　智美</v>
      </c>
      <c r="D6" s="261"/>
      <c r="E6" s="261"/>
      <c r="F6" s="261"/>
      <c r="G6" s="249" t="s">
        <v>28</v>
      </c>
      <c r="H6" s="249"/>
      <c r="I6" s="249"/>
      <c r="J6" s="249" t="s">
        <v>145</v>
      </c>
      <c r="K6" s="249"/>
      <c r="L6" s="249"/>
      <c r="M6" s="249" t="s">
        <v>146</v>
      </c>
      <c r="N6" s="249"/>
      <c r="O6" s="249"/>
    </row>
    <row r="7" spans="1:15" ht="13.5" customHeight="1">
      <c r="A7" s="250"/>
      <c r="B7" s="250"/>
      <c r="C7" s="264"/>
      <c r="D7" s="265"/>
      <c r="E7" s="265"/>
      <c r="F7" s="265"/>
      <c r="G7" s="258">
        <f>IF(入力!G7="","",入力!G7)</f>
        <v>507374491</v>
      </c>
      <c r="H7" s="258"/>
      <c r="I7" s="258"/>
      <c r="J7" s="258">
        <f>IF(入力!J7="","",入力!J7)</f>
        <v>18472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0"/>
      <c r="B8" s="250"/>
      <c r="C8" s="262"/>
      <c r="D8" s="263"/>
      <c r="E8" s="263"/>
      <c r="F8" s="263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0" t="s">
        <v>147</v>
      </c>
      <c r="B9" s="250"/>
      <c r="C9" s="260" t="str">
        <f>IF(入力!C10="","",入力!C10&amp;"　"&amp;入力!E10)</f>
        <v>松崎　智幸</v>
      </c>
      <c r="D9" s="261"/>
      <c r="E9" s="261"/>
      <c r="F9" s="261"/>
      <c r="G9" s="258">
        <f>IF(入力!G9="","",入力!G9)</f>
        <v>513652779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0"/>
      <c r="B10" s="250"/>
      <c r="C10" s="262"/>
      <c r="D10" s="263"/>
      <c r="E10" s="263"/>
      <c r="F10" s="263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0" t="s">
        <v>148</v>
      </c>
      <c r="B11" s="250"/>
      <c r="C11" s="260" t="str">
        <f>IF(入力!C12="","",入力!C12&amp;"　"&amp;入力!E12)</f>
        <v>松山　弥生</v>
      </c>
      <c r="D11" s="261"/>
      <c r="E11" s="261"/>
      <c r="F11" s="261"/>
      <c r="G11" s="258">
        <f>IF(入力!G11="","",入力!G11)</f>
        <v>509569210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0"/>
      <c r="B12" s="250"/>
      <c r="C12" s="262"/>
      <c r="D12" s="263"/>
      <c r="E12" s="263"/>
      <c r="F12" s="263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0" t="s">
        <v>149</v>
      </c>
      <c r="B13" s="250"/>
      <c r="C13" s="260" t="str">
        <f>IF(入力!C14="","",入力!C14&amp;"　"&amp;入力!E14)</f>
        <v>会田　智美</v>
      </c>
      <c r="D13" s="261"/>
      <c r="E13" s="261"/>
      <c r="F13" s="26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50"/>
      <c r="B14" s="250"/>
      <c r="C14" s="262"/>
      <c r="D14" s="263"/>
      <c r="E14" s="263"/>
      <c r="F14" s="263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50" t="s">
        <v>150</v>
      </c>
      <c r="B15" s="250"/>
      <c r="C15" s="260" t="str">
        <f>IF(入力!C16="","",入力!C16&amp;"　"&amp;入力!E16)</f>
        <v>会田　智美</v>
      </c>
      <c r="D15" s="261"/>
      <c r="E15" s="261"/>
      <c r="F15" s="251" t="s">
        <v>151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50"/>
      <c r="B16" s="250"/>
      <c r="C16" s="262"/>
      <c r="D16" s="263"/>
      <c r="E16" s="263"/>
      <c r="F16" s="25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45" customHeight="1">
      <c r="A17" s="250" t="s">
        <v>152</v>
      </c>
      <c r="B17" s="250"/>
      <c r="C17" s="253" t="str">
        <f>IF(入力!C17="","",入力!C17&amp;"　"&amp;入力!E17)</f>
        <v>千葉県八千代市八千代台北9-12-6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0"/>
      <c r="B18" s="250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0" t="s">
        <v>153</v>
      </c>
      <c r="B19" s="250"/>
      <c r="C19" s="253" t="str">
        <f>IF(入力!C19="","",入力!C19&amp;"　"&amp;入力!E19)</f>
        <v>047-486-6775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0"/>
      <c r="B20" s="250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0" t="s">
        <v>154</v>
      </c>
      <c r="B21" s="250"/>
      <c r="C21" s="253" t="str">
        <f>IF(入力!C21="","",入力!C21&amp;"－"&amp;入力!E21&amp;"－"&amp;入力!G21)</f>
        <v>90－5527－3208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0"/>
      <c r="B22" s="250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0"/>
      <c r="B23" s="250" t="s">
        <v>155</v>
      </c>
      <c r="C23" s="250" t="s">
        <v>156</v>
      </c>
      <c r="D23" s="250"/>
      <c r="E23" s="250"/>
      <c r="F23" s="250"/>
      <c r="G23" s="250" t="s">
        <v>157</v>
      </c>
      <c r="H23" s="250"/>
      <c r="I23" s="250" t="s">
        <v>158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0" t="str">
        <f>IF(入力!C26="","",入力!C26&amp;"　"&amp;入力!E26)</f>
        <v>大木　徠愛</v>
      </c>
      <c r="D25" s="261"/>
      <c r="E25" s="261"/>
      <c r="F25" s="261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千葉市立作新小学校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512399773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2"/>
      <c r="D26" s="263"/>
      <c r="E26" s="263"/>
      <c r="F26" s="263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0" t="str">
        <f>IF(入力!C28="","",入力!C28&amp;"　"&amp;入力!E28)</f>
        <v>佐藤　葵</v>
      </c>
      <c r="D27" s="261"/>
      <c r="E27" s="261"/>
      <c r="F27" s="261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八千代市立米本南小学校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512479511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2"/>
      <c r="D28" s="263"/>
      <c r="E28" s="263"/>
      <c r="F28" s="263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0" t="str">
        <f>IF(入力!C30="","",入力!C30&amp;"　"&amp;入力!E30)</f>
        <v>松崎　心春</v>
      </c>
      <c r="D29" s="261"/>
      <c r="E29" s="261"/>
      <c r="F29" s="261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八千代市立八千代台西小学校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512597948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2"/>
      <c r="D30" s="263"/>
      <c r="E30" s="263"/>
      <c r="F30" s="263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0" t="str">
        <f>IF(入力!C32="","",入力!C32&amp;"　"&amp;入力!E32)</f>
        <v>菅野　萌</v>
      </c>
      <c r="D31" s="261"/>
      <c r="E31" s="261"/>
      <c r="F31" s="261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八千代市立八千代台西小学校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514592226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2"/>
      <c r="D32" s="263"/>
      <c r="E32" s="263"/>
      <c r="F32" s="263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0" t="str">
        <f>IF(入力!C34="","",入力!C34&amp;"　"&amp;入力!E34)</f>
        <v>遠藤　杏紗</v>
      </c>
      <c r="D33" s="261"/>
      <c r="E33" s="261"/>
      <c r="F33" s="261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八千代市立萱田小学校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512597969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2"/>
      <c r="D34" s="263"/>
      <c r="E34" s="263"/>
      <c r="F34" s="263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0" t="str">
        <f>IF(入力!C36="","",入力!C36&amp;"　"&amp;入力!E36)</f>
        <v>吉田　夏渚</v>
      </c>
      <c r="D35" s="261"/>
      <c r="E35" s="261"/>
      <c r="F35" s="261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八千代市立大和田西小学校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514858716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2"/>
      <c r="D36" s="263"/>
      <c r="E36" s="263"/>
      <c r="F36" s="263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0" t="str">
        <f>IF(入力!C38="","",入力!C38&amp;"　"&amp;入力!E38)</f>
        <v>竹澤　沙希</v>
      </c>
      <c r="D37" s="261"/>
      <c r="E37" s="261"/>
      <c r="F37" s="261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八千代市立西高津小学校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515553466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2"/>
      <c r="D38" s="263"/>
      <c r="E38" s="263"/>
      <c r="F38" s="263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0" t="str">
        <f>IF(入力!C40="","",入力!C40&amp;"　"&amp;入力!E40)</f>
        <v>高橋　香奈</v>
      </c>
      <c r="D39" s="261"/>
      <c r="E39" s="261"/>
      <c r="F39" s="261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八千代市立勝田台南小学校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514592238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2"/>
      <c r="D40" s="263"/>
      <c r="E40" s="263"/>
      <c r="F40" s="263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0" t="str">
        <f>IF(入力!C42="","",入力!C42&amp;"　"&amp;入力!E42)</f>
        <v>古川　あき</v>
      </c>
      <c r="D41" s="261"/>
      <c r="E41" s="261"/>
      <c r="F41" s="261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八千代市立大和田小学校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515553508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2"/>
      <c r="D42" s="263"/>
      <c r="E42" s="263"/>
      <c r="F42" s="263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0" t="str">
        <f>IF(入力!C44="","",入力!C44&amp;"　"&amp;入力!E44)</f>
        <v>小松　もも花</v>
      </c>
      <c r="D43" s="261"/>
      <c r="E43" s="261"/>
      <c r="F43" s="261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八千代市立八千代台西小学校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515553480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2"/>
      <c r="D44" s="263"/>
      <c r="E44" s="263"/>
      <c r="F44" s="263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0" t="str">
        <f>IF(入力!C46="","",入力!C46&amp;"　"&amp;入力!E46)</f>
        <v>石田　茉央奈</v>
      </c>
      <c r="D45" s="261"/>
      <c r="E45" s="261"/>
      <c r="F45" s="261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八千代市立大和田小学校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516040446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2"/>
      <c r="D46" s="263"/>
      <c r="E46" s="263"/>
      <c r="F46" s="263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0" t="str">
        <f>IF(入力!C48="","",入力!C48&amp;"　"&amp;入力!E48)</f>
        <v>林　更紗</v>
      </c>
      <c r="D47" s="261"/>
      <c r="E47" s="261"/>
      <c r="F47" s="261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八千代市立八千代台西小学校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515553497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2"/>
      <c r="D48" s="263"/>
      <c r="E48" s="263"/>
      <c r="F48" s="263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>
        <f>IF(入力!B49="","",入力!B49)</f>
        <v>13</v>
      </c>
      <c r="C49" s="260" t="str">
        <f>IF(入力!C50="","",入力!C50&amp;"　"&amp;入力!E50)</f>
        <v/>
      </c>
      <c r="D49" s="261"/>
      <c r="E49" s="261"/>
      <c r="F49" s="261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2"/>
      <c r="D50" s="263"/>
      <c r="E50" s="263"/>
      <c r="F50" s="263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0" t="str">
        <f>IF(入力!C52="","",入力!C52&amp;"　"&amp;入力!E52)</f>
        <v/>
      </c>
      <c r="D51" s="261"/>
      <c r="E51" s="261"/>
      <c r="F51" s="261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2"/>
      <c r="D52" s="263"/>
      <c r="E52" s="263"/>
      <c r="F52" s="263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2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6" t="s">
        <v>199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</row>
    <row r="2" spans="1:15" ht="14.45" customHeight="1">
      <c r="A2" s="250" t="s">
        <v>141</v>
      </c>
      <c r="B2" s="250"/>
      <c r="C2" s="253" t="str">
        <f>IF(入力!C3="","",入力!C3)</f>
        <v>八千代台VBC</v>
      </c>
      <c r="D2" s="253"/>
      <c r="E2" s="253"/>
      <c r="F2" s="253"/>
      <c r="G2" s="253"/>
      <c r="H2" s="253"/>
      <c r="I2" s="253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3"/>
      <c r="D3" s="253"/>
      <c r="E3" s="253"/>
      <c r="F3" s="253"/>
      <c r="G3" s="253"/>
      <c r="H3" s="253"/>
      <c r="I3" s="253"/>
      <c r="J3" s="250"/>
      <c r="K3" s="250"/>
      <c r="L3" s="250"/>
      <c r="M3" s="250"/>
      <c r="N3" s="250"/>
      <c r="O3" s="250"/>
    </row>
    <row r="4" spans="1:15" ht="15" customHeight="1">
      <c r="A4" s="250" t="s">
        <v>142</v>
      </c>
      <c r="B4" s="250"/>
      <c r="C4" s="254">
        <f>IF(入力!C4="","",IF(入力!C5="",入力!C4,入力!C4&amp;"　　"&amp;入力!C5))</f>
        <v>43006178</v>
      </c>
      <c r="D4" s="255"/>
      <c r="E4" s="255"/>
      <c r="F4" s="255"/>
      <c r="G4" s="255"/>
      <c r="H4" s="255"/>
      <c r="I4" s="255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56"/>
      <c r="D5" s="257"/>
      <c r="E5" s="257"/>
      <c r="F5" s="257"/>
      <c r="G5" s="257"/>
      <c r="H5" s="257"/>
      <c r="I5" s="257"/>
      <c r="J5" s="247" t="s">
        <v>143</v>
      </c>
      <c r="K5" s="247"/>
      <c r="L5" s="247"/>
      <c r="M5" s="247"/>
      <c r="N5" s="247"/>
      <c r="O5" s="248"/>
    </row>
    <row r="6" spans="1:15" ht="12" customHeight="1">
      <c r="A6" s="250" t="s">
        <v>144</v>
      </c>
      <c r="B6" s="250"/>
      <c r="C6" s="260" t="str">
        <f>IF(入力!C8="","",入力!C8&amp;"　"&amp;入力!E8)</f>
        <v>会田　智美</v>
      </c>
      <c r="D6" s="261"/>
      <c r="E6" s="261"/>
      <c r="F6" s="261"/>
      <c r="G6" s="249" t="s">
        <v>28</v>
      </c>
      <c r="H6" s="249"/>
      <c r="I6" s="249"/>
      <c r="J6" s="249" t="s">
        <v>145</v>
      </c>
      <c r="K6" s="249"/>
      <c r="L6" s="249"/>
      <c r="M6" s="249" t="s">
        <v>146</v>
      </c>
      <c r="N6" s="249"/>
      <c r="O6" s="249"/>
    </row>
    <row r="7" spans="1:15" ht="13.5" customHeight="1">
      <c r="A7" s="250"/>
      <c r="B7" s="250"/>
      <c r="C7" s="264"/>
      <c r="D7" s="265"/>
      <c r="E7" s="265"/>
      <c r="F7" s="265"/>
      <c r="G7" s="258">
        <f>IF(入力!G7="","",入力!G7)</f>
        <v>507374491</v>
      </c>
      <c r="H7" s="258"/>
      <c r="I7" s="258"/>
      <c r="J7" s="258">
        <f>IF(入力!J7="","",入力!J7)</f>
        <v>18472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0"/>
      <c r="B8" s="250"/>
      <c r="C8" s="262"/>
      <c r="D8" s="263"/>
      <c r="E8" s="263"/>
      <c r="F8" s="263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0" t="s">
        <v>147</v>
      </c>
      <c r="B9" s="250"/>
      <c r="C9" s="260" t="str">
        <f>IF(入力!C10="","",入力!C10&amp;"　"&amp;入力!E10)</f>
        <v>松崎　智幸</v>
      </c>
      <c r="D9" s="261"/>
      <c r="E9" s="261"/>
      <c r="F9" s="261"/>
      <c r="G9" s="258">
        <f>IF(入力!G9="","",入力!G9)</f>
        <v>513652779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0"/>
      <c r="B10" s="250"/>
      <c r="C10" s="262"/>
      <c r="D10" s="263"/>
      <c r="E10" s="263"/>
      <c r="F10" s="263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0" t="s">
        <v>148</v>
      </c>
      <c r="B11" s="250"/>
      <c r="C11" s="260" t="str">
        <f>IF(入力!C12="","",入力!C12&amp;"　"&amp;入力!E12)</f>
        <v>松山　弥生</v>
      </c>
      <c r="D11" s="261"/>
      <c r="E11" s="261"/>
      <c r="F11" s="261"/>
      <c r="G11" s="258">
        <f>IF(入力!G11="","",入力!G11)</f>
        <v>509569210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0"/>
      <c r="B12" s="250"/>
      <c r="C12" s="262"/>
      <c r="D12" s="263"/>
      <c r="E12" s="263"/>
      <c r="F12" s="263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0" t="s">
        <v>149</v>
      </c>
      <c r="B13" s="250"/>
      <c r="C13" s="260" t="str">
        <f>IF(入力!C14="","",入力!C14&amp;"　"&amp;入力!E14)</f>
        <v>会田　智美</v>
      </c>
      <c r="D13" s="261"/>
      <c r="E13" s="261"/>
      <c r="F13" s="261"/>
      <c r="G13" s="259"/>
      <c r="H13" s="259"/>
      <c r="I13" s="259"/>
      <c r="J13" s="259"/>
      <c r="K13" s="259"/>
      <c r="L13" s="259"/>
      <c r="M13" s="259"/>
      <c r="N13" s="259"/>
      <c r="O13" s="259"/>
    </row>
    <row r="14" spans="1:15" ht="15" customHeight="1">
      <c r="A14" s="250"/>
      <c r="B14" s="250"/>
      <c r="C14" s="262"/>
      <c r="D14" s="263"/>
      <c r="E14" s="263"/>
      <c r="F14" s="263"/>
      <c r="G14" s="259"/>
      <c r="H14" s="259"/>
      <c r="I14" s="259"/>
      <c r="J14" s="259"/>
      <c r="K14" s="259"/>
      <c r="L14" s="259"/>
      <c r="M14" s="259"/>
      <c r="N14" s="259"/>
      <c r="O14" s="259"/>
    </row>
    <row r="15" spans="1:15" ht="15" customHeight="1">
      <c r="A15" s="250" t="s">
        <v>150</v>
      </c>
      <c r="B15" s="250"/>
      <c r="C15" s="260" t="str">
        <f>IF(入力!C16="","",入力!C16&amp;"　"&amp;入力!E16)</f>
        <v>会田　智美</v>
      </c>
      <c r="D15" s="261"/>
      <c r="E15" s="261"/>
      <c r="F15" s="251" t="s">
        <v>151</v>
      </c>
      <c r="G15" s="259"/>
      <c r="H15" s="259"/>
      <c r="I15" s="259"/>
      <c r="J15" s="259"/>
      <c r="K15" s="259"/>
      <c r="L15" s="259"/>
      <c r="M15" s="259"/>
      <c r="N15" s="259"/>
      <c r="O15" s="259"/>
    </row>
    <row r="16" spans="1:15" ht="15" customHeight="1">
      <c r="A16" s="250"/>
      <c r="B16" s="250"/>
      <c r="C16" s="262"/>
      <c r="D16" s="263"/>
      <c r="E16" s="263"/>
      <c r="F16" s="252"/>
      <c r="G16" s="259"/>
      <c r="H16" s="259"/>
      <c r="I16" s="259"/>
      <c r="J16" s="259"/>
      <c r="K16" s="259"/>
      <c r="L16" s="259"/>
      <c r="M16" s="259"/>
      <c r="N16" s="259"/>
      <c r="O16" s="259"/>
    </row>
    <row r="17" spans="1:15" ht="14.45" customHeight="1">
      <c r="A17" s="250" t="s">
        <v>152</v>
      </c>
      <c r="B17" s="250"/>
      <c r="C17" s="253" t="str">
        <f>IF(入力!C17="","",入力!C17&amp;"　"&amp;入力!E17)</f>
        <v>千葉県八千代市八千代台北9-12-6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0"/>
      <c r="B18" s="250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0" t="s">
        <v>153</v>
      </c>
      <c r="B19" s="250"/>
      <c r="C19" s="253" t="str">
        <f>IF(入力!C19="","",入力!C19&amp;"　"&amp;入力!E19)</f>
        <v>047-486-6775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0"/>
      <c r="B20" s="250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0" t="s">
        <v>154</v>
      </c>
      <c r="B21" s="250"/>
      <c r="C21" s="253" t="str">
        <f>IF(入力!C21="","",入力!C21&amp;"－"&amp;入力!E21&amp;"－"&amp;入力!G21)</f>
        <v>90－5527－3208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0"/>
      <c r="B22" s="250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0"/>
      <c r="B23" s="250" t="s">
        <v>155</v>
      </c>
      <c r="C23" s="250" t="s">
        <v>156</v>
      </c>
      <c r="D23" s="250"/>
      <c r="E23" s="250"/>
      <c r="F23" s="250"/>
      <c r="G23" s="250" t="s">
        <v>157</v>
      </c>
      <c r="H23" s="250"/>
      <c r="I23" s="250" t="s">
        <v>158</v>
      </c>
      <c r="J23" s="250"/>
      <c r="K23" s="250"/>
      <c r="L23" s="250"/>
      <c r="M23" s="250" t="s">
        <v>76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0" t="str">
        <f>IF(入力!C26="","",入力!C26&amp;"　"&amp;入力!E26)</f>
        <v>大木　徠愛</v>
      </c>
      <c r="D25" s="261"/>
      <c r="E25" s="261"/>
      <c r="F25" s="261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千葉市立作新小学校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512399773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2"/>
      <c r="D26" s="263"/>
      <c r="E26" s="263"/>
      <c r="F26" s="263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0" t="str">
        <f>IF(入力!C28="","",入力!C28&amp;"　"&amp;入力!E28)</f>
        <v>佐藤　葵</v>
      </c>
      <c r="D27" s="261"/>
      <c r="E27" s="261"/>
      <c r="F27" s="261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八千代市立米本南小学校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512479511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2"/>
      <c r="D28" s="263"/>
      <c r="E28" s="263"/>
      <c r="F28" s="263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0" t="str">
        <f>IF(入力!C30="","",入力!C30&amp;"　"&amp;入力!E30)</f>
        <v>松崎　心春</v>
      </c>
      <c r="D29" s="261"/>
      <c r="E29" s="261"/>
      <c r="F29" s="261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八千代市立八千代台西小学校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512597948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2"/>
      <c r="D30" s="263"/>
      <c r="E30" s="263"/>
      <c r="F30" s="263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0" t="str">
        <f>IF(入力!C32="","",入力!C32&amp;"　"&amp;入力!E32)</f>
        <v>菅野　萌</v>
      </c>
      <c r="D31" s="261"/>
      <c r="E31" s="261"/>
      <c r="F31" s="261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八千代市立八千代台西小学校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514592226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2"/>
      <c r="D32" s="263"/>
      <c r="E32" s="263"/>
      <c r="F32" s="263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0" t="str">
        <f>IF(入力!C34="","",入力!C34&amp;"　"&amp;入力!E34)</f>
        <v>遠藤　杏紗</v>
      </c>
      <c r="D33" s="261"/>
      <c r="E33" s="261"/>
      <c r="F33" s="261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八千代市立萱田小学校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512597969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2"/>
      <c r="D34" s="263"/>
      <c r="E34" s="263"/>
      <c r="F34" s="263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0" t="str">
        <f>IF(入力!C36="","",入力!C36&amp;"　"&amp;入力!E36)</f>
        <v>吉田　夏渚</v>
      </c>
      <c r="D35" s="261"/>
      <c r="E35" s="261"/>
      <c r="F35" s="261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八千代市立大和田西小学校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514858716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2"/>
      <c r="D36" s="263"/>
      <c r="E36" s="263"/>
      <c r="F36" s="263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0" t="str">
        <f>IF(入力!C38="","",入力!C38&amp;"　"&amp;入力!E38)</f>
        <v>竹澤　沙希</v>
      </c>
      <c r="D37" s="261"/>
      <c r="E37" s="261"/>
      <c r="F37" s="261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八千代市立西高津小学校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515553466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2"/>
      <c r="D38" s="263"/>
      <c r="E38" s="263"/>
      <c r="F38" s="263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0" t="str">
        <f>IF(入力!C40="","",入力!C40&amp;"　"&amp;入力!E40)</f>
        <v>高橋　香奈</v>
      </c>
      <c r="D39" s="261"/>
      <c r="E39" s="261"/>
      <c r="F39" s="261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八千代市立勝田台南小学校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514592238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2"/>
      <c r="D40" s="263"/>
      <c r="E40" s="263"/>
      <c r="F40" s="263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0" t="str">
        <f>IF(入力!C42="","",入力!C42&amp;"　"&amp;入力!E42)</f>
        <v>古川　あき</v>
      </c>
      <c r="D41" s="261"/>
      <c r="E41" s="261"/>
      <c r="F41" s="261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八千代市立大和田小学校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515553508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2"/>
      <c r="D42" s="263"/>
      <c r="E42" s="263"/>
      <c r="F42" s="263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0" t="str">
        <f>IF(入力!C44="","",入力!C44&amp;"　"&amp;入力!E44)</f>
        <v>小松　もも花</v>
      </c>
      <c r="D43" s="261"/>
      <c r="E43" s="261"/>
      <c r="F43" s="261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八千代市立八千代台西小学校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515553480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2"/>
      <c r="D44" s="263"/>
      <c r="E44" s="263"/>
      <c r="F44" s="263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0" t="str">
        <f>IF(入力!C46="","",入力!C46&amp;"　"&amp;入力!E46)</f>
        <v>石田　茉央奈</v>
      </c>
      <c r="D45" s="261"/>
      <c r="E45" s="261"/>
      <c r="F45" s="261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八千代市立大和田小学校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516040446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2"/>
      <c r="D46" s="263"/>
      <c r="E46" s="263"/>
      <c r="F46" s="263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0" t="str">
        <f>IF(入力!C48="","",入力!C48&amp;"　"&amp;入力!E48)</f>
        <v>林　更紗</v>
      </c>
      <c r="D47" s="261"/>
      <c r="E47" s="261"/>
      <c r="F47" s="261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八千代市立八千代台西小学校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515553497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2"/>
      <c r="D48" s="263"/>
      <c r="E48" s="263"/>
      <c r="F48" s="263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>
        <f>IF(入力!B49="","",入力!B49)</f>
        <v>13</v>
      </c>
      <c r="C49" s="260" t="str">
        <f>IF(入力!C50="","",入力!C50&amp;"　"&amp;入力!E50)</f>
        <v/>
      </c>
      <c r="D49" s="261"/>
      <c r="E49" s="261"/>
      <c r="F49" s="261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2"/>
      <c r="D50" s="263"/>
      <c r="E50" s="263"/>
      <c r="F50" s="263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0" t="str">
        <f>IF(入力!C52="","",入力!C52&amp;"　"&amp;入力!E52)</f>
        <v/>
      </c>
      <c r="D51" s="261"/>
      <c r="E51" s="261"/>
      <c r="F51" s="261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2"/>
      <c r="D52" s="263"/>
      <c r="E52" s="263"/>
      <c r="F52" s="263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2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27" t="s">
        <v>200</v>
      </c>
      <c r="B1" s="427"/>
      <c r="D1" s="22" t="s">
        <v>201</v>
      </c>
      <c r="E1" s="23" t="s">
        <v>202</v>
      </c>
      <c r="F1" s="24" t="s">
        <v>203</v>
      </c>
      <c r="G1" s="22" t="s">
        <v>201</v>
      </c>
      <c r="H1" s="23" t="s">
        <v>204</v>
      </c>
      <c r="I1" s="24" t="s">
        <v>205</v>
      </c>
      <c r="J1" s="22" t="s">
        <v>201</v>
      </c>
      <c r="K1" s="23" t="s">
        <v>204</v>
      </c>
      <c r="L1" s="24" t="s">
        <v>205</v>
      </c>
      <c r="M1" s="22" t="s">
        <v>201</v>
      </c>
      <c r="N1" s="23" t="s">
        <v>204</v>
      </c>
      <c r="O1" s="24" t="s">
        <v>205</v>
      </c>
      <c r="P1" s="22" t="s">
        <v>201</v>
      </c>
      <c r="Q1" s="23" t="s">
        <v>204</v>
      </c>
      <c r="R1" s="24" t="s">
        <v>205</v>
      </c>
      <c r="S1" s="22" t="s">
        <v>201</v>
      </c>
      <c r="T1" s="23" t="s">
        <v>204</v>
      </c>
      <c r="U1" s="24" t="s">
        <v>205</v>
      </c>
      <c r="V1" s="22" t="s">
        <v>201</v>
      </c>
      <c r="W1" s="23" t="s">
        <v>204</v>
      </c>
      <c r="X1" s="24" t="s">
        <v>205</v>
      </c>
      <c r="Y1" s="22" t="s">
        <v>201</v>
      </c>
      <c r="Z1" s="23" t="s">
        <v>204</v>
      </c>
      <c r="AA1" s="24" t="s">
        <v>205</v>
      </c>
      <c r="AB1" s="22" t="s">
        <v>201</v>
      </c>
      <c r="AC1" s="23" t="s">
        <v>204</v>
      </c>
      <c r="AD1" s="24" t="s">
        <v>205</v>
      </c>
      <c r="AE1" s="22" t="s">
        <v>201</v>
      </c>
      <c r="AF1" s="23" t="s">
        <v>204</v>
      </c>
      <c r="AG1" s="24" t="s">
        <v>205</v>
      </c>
      <c r="AH1" s="22" t="s">
        <v>201</v>
      </c>
      <c r="AI1" s="23" t="s">
        <v>204</v>
      </c>
      <c r="AJ1" s="24" t="s">
        <v>205</v>
      </c>
    </row>
    <row r="2" spans="1:41">
      <c r="A2" s="427"/>
      <c r="B2" s="427"/>
      <c r="C2" s="25"/>
      <c r="D2" s="26">
        <v>1</v>
      </c>
      <c r="E2" s="27" t="s">
        <v>206</v>
      </c>
      <c r="F2" s="28">
        <v>42443</v>
      </c>
      <c r="G2" s="26">
        <v>1.01</v>
      </c>
      <c r="H2" s="27" t="s">
        <v>206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17" t="s">
        <v>207</v>
      </c>
      <c r="B4" s="418"/>
      <c r="C4" s="418"/>
      <c r="D4" s="418"/>
      <c r="E4" s="418"/>
      <c r="F4" s="418"/>
      <c r="G4" s="419"/>
      <c r="H4" s="23" t="s">
        <v>208</v>
      </c>
      <c r="I4" s="23" t="s">
        <v>80</v>
      </c>
      <c r="J4" s="420" t="s">
        <v>209</v>
      </c>
      <c r="K4" s="418"/>
      <c r="L4" s="418"/>
      <c r="M4" s="418"/>
      <c r="N4" s="418"/>
      <c r="O4" s="418"/>
      <c r="P4" s="418"/>
      <c r="Q4" s="419"/>
    </row>
    <row r="5" spans="1:41" ht="72" customHeight="1">
      <c r="A5" s="421"/>
      <c r="B5" s="422"/>
      <c r="C5" s="422"/>
      <c r="D5" s="422"/>
      <c r="E5" s="422"/>
      <c r="F5" s="422"/>
      <c r="G5" s="423"/>
      <c r="H5" s="27" t="str">
        <f>IF(入力!J3="","",入力!J3)</f>
        <v>女子</v>
      </c>
      <c r="I5" s="27">
        <f>入力!Y25</f>
        <v>14</v>
      </c>
      <c r="J5" s="424" t="str">
        <f>IF(入力!A55="","",入力!A55)</f>
        <v>キャプテン大木、副キャプテン佐藤、そして松崎、菅野の６年４人それぞれが持ち味を活かして試合の流れを呼び込んでいく。頑張り屋の５年、４年はとにかく懸命にボールを繋ぎます。県大会では、全員バレーで目の前の試合に全力尽くして勝利をつかめ！！</v>
      </c>
      <c r="K5" s="425"/>
      <c r="L5" s="425"/>
      <c r="M5" s="425"/>
      <c r="N5" s="425"/>
      <c r="O5" s="425"/>
      <c r="P5" s="425"/>
      <c r="Q5" s="426"/>
    </row>
    <row r="6" spans="1:41">
      <c r="A6" s="22" t="s">
        <v>210</v>
      </c>
      <c r="B6" s="23" t="s">
        <v>9</v>
      </c>
      <c r="C6" s="23" t="s">
        <v>211</v>
      </c>
      <c r="D6" s="23" t="s">
        <v>212</v>
      </c>
      <c r="E6" s="23" t="s">
        <v>208</v>
      </c>
      <c r="F6" s="23" t="s">
        <v>213</v>
      </c>
      <c r="G6" s="23" t="s">
        <v>214</v>
      </c>
      <c r="H6" s="23" t="s">
        <v>164</v>
      </c>
      <c r="I6" s="23" t="s">
        <v>215</v>
      </c>
      <c r="J6" s="23" t="s">
        <v>216</v>
      </c>
      <c r="K6" s="23" t="s">
        <v>217</v>
      </c>
      <c r="L6" s="23" t="s">
        <v>218</v>
      </c>
      <c r="M6" s="23" t="s">
        <v>219</v>
      </c>
      <c r="N6" s="23" t="s">
        <v>220</v>
      </c>
      <c r="O6" s="23" t="s">
        <v>221</v>
      </c>
      <c r="P6" s="23" t="s">
        <v>222</v>
      </c>
      <c r="Q6" s="23" t="s">
        <v>223</v>
      </c>
      <c r="R6" s="23" t="s">
        <v>224</v>
      </c>
      <c r="S6" s="23" t="s">
        <v>225</v>
      </c>
      <c r="T6" s="23" t="s">
        <v>226</v>
      </c>
      <c r="U6" s="23" t="s">
        <v>227</v>
      </c>
      <c r="V6" s="23" t="s">
        <v>227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21009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北西支部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43006178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228</v>
      </c>
      <c r="B15" s="23" t="s">
        <v>229</v>
      </c>
      <c r="C15" s="23" t="s">
        <v>230</v>
      </c>
      <c r="D15" s="23" t="s">
        <v>231</v>
      </c>
      <c r="E15" s="23" t="s">
        <v>232</v>
      </c>
      <c r="F15" s="23" t="s">
        <v>233</v>
      </c>
      <c r="G15" s="23" t="s">
        <v>234</v>
      </c>
      <c r="H15" s="23" t="s">
        <v>235</v>
      </c>
      <c r="I15" s="23" t="s">
        <v>236</v>
      </c>
      <c r="J15" s="23" t="s">
        <v>237</v>
      </c>
      <c r="K15" s="23" t="s">
        <v>238</v>
      </c>
      <c r="L15" s="23" t="s">
        <v>33</v>
      </c>
      <c r="M15" s="23" t="s">
        <v>239</v>
      </c>
      <c r="N15" s="23" t="s">
        <v>240</v>
      </c>
      <c r="O15" s="23" t="s">
        <v>241</v>
      </c>
      <c r="P15" s="23" t="s">
        <v>242</v>
      </c>
      <c r="Q15" s="23" t="s">
        <v>243</v>
      </c>
      <c r="R15" s="23" t="s">
        <v>213</v>
      </c>
      <c r="S15" s="23" t="s">
        <v>214</v>
      </c>
      <c r="T15" s="23" t="s">
        <v>68</v>
      </c>
      <c r="U15" s="23" t="s">
        <v>244</v>
      </c>
      <c r="V15" s="23" t="s">
        <v>245</v>
      </c>
      <c r="W15" s="23" t="s">
        <v>246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57">
        <v>1</v>
      </c>
      <c r="B16" s="56" t="s">
        <v>25</v>
      </c>
      <c r="C16" s="31" t="str">
        <f>IF(入力!C8="","",入力!C8)</f>
        <v>会田</v>
      </c>
      <c r="D16" s="31" t="str">
        <f>IF(入力!E8="","",入力!E8)</f>
        <v>智美</v>
      </c>
      <c r="E16" s="31" t="str">
        <f>IF(入力!C7="","",入力!C7)</f>
        <v>アイダ</v>
      </c>
      <c r="F16" s="31" t="str">
        <f>IF(入力!E7="","",入力!E7)</f>
        <v>サトミ</v>
      </c>
      <c r="G16" s="31">
        <f>IF(入力!G7="","",入力!G7)</f>
        <v>507374491</v>
      </c>
      <c r="H16" s="31">
        <f>IF(入力!J7="","",入力!J7)</f>
        <v>18472</v>
      </c>
      <c r="I16" s="31" t="str">
        <f>IF(入力!M7="","",入力!M7)</f>
        <v/>
      </c>
      <c r="J16" s="31"/>
      <c r="K16" s="31"/>
      <c r="L16" s="31">
        <f>IF(入力!AT7="","",入力!AT7)</f>
        <v>51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0031</v>
      </c>
      <c r="T16" s="31" t="str">
        <f>IF(入力!P8="","",入力!P8)</f>
        <v>千葉県八千代市八千代台北9-12-6</v>
      </c>
      <c r="U16" s="31" t="str">
        <f>IF(入力!AL7="","",入力!AL7)</f>
        <v>090</v>
      </c>
      <c r="V16" s="31" t="str">
        <f>IF(入力!AK8="","",入力!AK8)</f>
        <v>5527</v>
      </c>
      <c r="W16" s="31" t="str">
        <f>IF(入力!AP8="","",入力!AP8)</f>
        <v>3208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57">
        <v>2</v>
      </c>
      <c r="B17" s="56" t="s">
        <v>247</v>
      </c>
      <c r="C17" s="31" t="str">
        <f>IF(入力!C10="","",入力!C10)</f>
        <v>松崎</v>
      </c>
      <c r="D17" s="31" t="str">
        <f>IF(入力!E10="","",入力!E10)</f>
        <v>智幸</v>
      </c>
      <c r="E17" s="31" t="str">
        <f>IF(入力!C9="","",入力!C9)</f>
        <v>マツザキ</v>
      </c>
      <c r="F17" s="31" t="str">
        <f>IF(入力!E9="","",入力!E9)</f>
        <v>トモユキ</v>
      </c>
      <c r="G17" s="31">
        <f>IF(入力!G9="","",入力!G9)</f>
        <v>513652779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41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0031</v>
      </c>
      <c r="T17" s="31" t="str">
        <f>IF(入力!P10="","",入力!P10)</f>
        <v>千葉県八千代市八千代台北9-13-13</v>
      </c>
      <c r="U17" s="31" t="str">
        <f>IF(入力!AL9="","",入力!AL9)</f>
        <v>047</v>
      </c>
      <c r="V17" s="31" t="str">
        <f>IF(入力!AK10="","",入力!AK10)</f>
        <v>409</v>
      </c>
      <c r="W17" s="31" t="str">
        <f>IF(入力!AP10="","",入力!AP10)</f>
        <v>7122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57">
        <v>3</v>
      </c>
      <c r="B18" s="56" t="s">
        <v>248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57">
        <v>4</v>
      </c>
      <c r="B19" s="56" t="s">
        <v>249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57">
        <v>5</v>
      </c>
      <c r="B20" s="56" t="s">
        <v>57</v>
      </c>
      <c r="C20" s="31" t="str">
        <f>IF(入力!C12="","",入力!C12)</f>
        <v>松山</v>
      </c>
      <c r="D20" s="31" t="str">
        <f>IF(入力!E12="","",入力!E12)</f>
        <v>弥生</v>
      </c>
      <c r="E20" s="31" t="str">
        <f>IF(入力!C11="","",入力!C11)</f>
        <v>マツヤマ</v>
      </c>
      <c r="F20" s="31" t="str">
        <f>IF(入力!E11="","",入力!E11)</f>
        <v>ヤヨイ</v>
      </c>
      <c r="G20" s="31">
        <f>IF(入力!G11="","",入力!G11)</f>
        <v>509569210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千葉県八千代市八千代台東5-17-10</v>
      </c>
      <c r="U20" s="31" t="str">
        <f>IF(入力!AL11="","",入力!AL11)</f>
        <v>047</v>
      </c>
      <c r="V20" s="31" t="str">
        <f>IF(入力!AK12="","",入力!AK12)</f>
        <v>486</v>
      </c>
      <c r="W20" s="31" t="str">
        <f>IF(入力!AP12="","",入力!AP12)</f>
        <v>4270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57">
        <v>6</v>
      </c>
      <c r="B21" s="56" t="s">
        <v>250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57">
        <v>7</v>
      </c>
      <c r="B22" s="56" t="s">
        <v>251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57">
        <v>8</v>
      </c>
      <c r="B23" s="56" t="s">
        <v>65</v>
      </c>
      <c r="C23" s="31" t="str">
        <f>IF(入力!$C$14="","",入力!$C$14)</f>
        <v>会田</v>
      </c>
      <c r="D23" s="31" t="str">
        <f>IF(入力!$E$14="","",入力!$E$14)</f>
        <v>智美</v>
      </c>
      <c r="E23" s="31" t="str">
        <f>IF(入力!$C$13="","",入力!$C$13)</f>
        <v>アイダ</v>
      </c>
      <c r="F23" s="31" t="str">
        <f>IF(入力!$E$13="","",入力!$E$13)</f>
        <v>サトミ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57">
        <v>9</v>
      </c>
      <c r="B24" s="56" t="s">
        <v>99</v>
      </c>
      <c r="C24" s="56" t="str">
        <f>VLOOKUP($B$51,$A$53:$F$352,3)</f>
        <v>大木</v>
      </c>
      <c r="D24" s="56" t="str">
        <f>VLOOKUP($B$51,$A$53:$F$352,4)</f>
        <v>徠愛</v>
      </c>
      <c r="E24" s="56" t="str">
        <f>VLOOKUP($B$51,$A$53:$F$352,5)</f>
        <v>オオキ</v>
      </c>
      <c r="F24" s="56" t="str">
        <f>VLOOKUP($B$51,$A$53:$F$352,6)</f>
        <v>ユキア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55" t="s">
        <v>252</v>
      </c>
      <c r="B51" s="37">
        <f>IF(入力!Y33="","",入力!Y33)</f>
        <v>1</v>
      </c>
    </row>
    <row r="52" spans="1:41">
      <c r="A52" s="38" t="s">
        <v>253</v>
      </c>
      <c r="B52" s="39" t="s">
        <v>71</v>
      </c>
      <c r="C52" s="23" t="s">
        <v>254</v>
      </c>
      <c r="D52" s="23" t="s">
        <v>255</v>
      </c>
      <c r="E52" s="23" t="s">
        <v>256</v>
      </c>
      <c r="F52" s="23" t="s">
        <v>257</v>
      </c>
      <c r="G52" s="23" t="s">
        <v>234</v>
      </c>
      <c r="H52" s="23" t="s">
        <v>75</v>
      </c>
      <c r="I52" s="23" t="s">
        <v>74</v>
      </c>
      <c r="J52" s="23" t="s">
        <v>258</v>
      </c>
      <c r="K52" s="23" t="s">
        <v>259</v>
      </c>
      <c r="L52" s="23" t="s">
        <v>260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大木</v>
      </c>
      <c r="D53" s="31" t="str">
        <f>IF(入力!E26="","",入力!E26)</f>
        <v>徠愛</v>
      </c>
      <c r="E53" s="31" t="str">
        <f>IF(入力!C25="","",入力!C25)</f>
        <v>オオキ</v>
      </c>
      <c r="F53" s="31" t="str">
        <f>IF(入力!E25="","",入力!E25)</f>
        <v>ユキア</v>
      </c>
      <c r="G53" s="31">
        <f>IF(入力!M25="","",入力!M25)</f>
        <v>512399773</v>
      </c>
      <c r="H53" s="31" t="str">
        <f>IF(入力!I25="","",入力!I25)</f>
        <v>千葉市立作新小学校</v>
      </c>
      <c r="I53" s="31">
        <f>IF(入力!G25="","",入力!G25)</f>
        <v>6</v>
      </c>
      <c r="J53" s="31">
        <f>IF(入力!P25="","",入力!P25)</f>
        <v>154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佐藤</v>
      </c>
      <c r="D54" s="31" t="str">
        <f>IF(入力!E28="","",入力!E28)</f>
        <v>葵</v>
      </c>
      <c r="E54" s="31" t="str">
        <f>IF(入力!C27="","",入力!C27)</f>
        <v>サトウ</v>
      </c>
      <c r="F54" s="31" t="str">
        <f>IF(入力!E27="","",入力!E27)</f>
        <v>アオイ</v>
      </c>
      <c r="G54" s="31">
        <f>IF(入力!M27="","",入力!M27)</f>
        <v>512479511</v>
      </c>
      <c r="H54" s="31" t="str">
        <f>IF(入力!I27="","",入力!I27)</f>
        <v>八千代市立米本南小学校</v>
      </c>
      <c r="I54" s="31">
        <f>IF(入力!G27="","",入力!G27)</f>
        <v>6</v>
      </c>
      <c r="J54" s="31">
        <f>IF(入力!P27="","",入力!P27)</f>
        <v>148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松崎</v>
      </c>
      <c r="D55" s="31" t="str">
        <f>IF(入力!E30="","",入力!E30)</f>
        <v>心春</v>
      </c>
      <c r="E55" s="31" t="str">
        <f>IF(入力!C29="","",入力!C29)</f>
        <v>マツザキ</v>
      </c>
      <c r="F55" s="31" t="str">
        <f>IF(入力!E29="","",入力!E29)</f>
        <v>コハル</v>
      </c>
      <c r="G55" s="31">
        <f>IF(入力!M29="","",入力!M29)</f>
        <v>512597948</v>
      </c>
      <c r="H55" s="31" t="str">
        <f>IF(入力!I29="","",入力!I29)</f>
        <v>八千代市立八千代台西小学校</v>
      </c>
      <c r="I55" s="31">
        <f>IF(入力!G29="","",入力!G29)</f>
        <v>6</v>
      </c>
      <c r="J55" s="31">
        <f>IF(入力!P29="","",入力!P29)</f>
        <v>147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菅野</v>
      </c>
      <c r="D56" s="31" t="str">
        <f>IF(入力!E32="","",入力!E32)</f>
        <v>萌</v>
      </c>
      <c r="E56" s="31" t="str">
        <f>IF(入力!C31="","",入力!C31)</f>
        <v>スガノ</v>
      </c>
      <c r="F56" s="31" t="str">
        <f>IF(入力!E31="","",入力!E31)</f>
        <v>モエ</v>
      </c>
      <c r="G56" s="31">
        <f>IF(入力!M31="","",入力!M31)</f>
        <v>514592226</v>
      </c>
      <c r="H56" s="31" t="str">
        <f>IF(入力!I31="","",入力!I31)</f>
        <v>八千代市立八千代台西小学校</v>
      </c>
      <c r="I56" s="31">
        <f>IF(入力!G31="","",入力!G31)</f>
        <v>6</v>
      </c>
      <c r="J56" s="31">
        <f>IF(入力!P31="","",入力!P31)</f>
        <v>158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遠藤</v>
      </c>
      <c r="D57" s="31" t="str">
        <f>IF(入力!E34="","",入力!E34)</f>
        <v>杏紗</v>
      </c>
      <c r="E57" s="31" t="str">
        <f>IF(入力!C33="","",入力!C33)</f>
        <v>エンドウ</v>
      </c>
      <c r="F57" s="31" t="str">
        <f>IF(入力!E33="","",入力!E33)</f>
        <v>アズサ</v>
      </c>
      <c r="G57" s="31">
        <f>IF(入力!M33="","",入力!M33)</f>
        <v>512597969</v>
      </c>
      <c r="H57" s="31" t="str">
        <f>IF(入力!I33="","",入力!I33)</f>
        <v>八千代市立萱田小学校</v>
      </c>
      <c r="I57" s="31">
        <f>IF(入力!G33="","",入力!G33)</f>
        <v>5</v>
      </c>
      <c r="J57" s="31">
        <f>IF(入力!P33="","",入力!P33)</f>
        <v>140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吉田</v>
      </c>
      <c r="D58" s="31" t="str">
        <f>IF(入力!E36="","",入力!E36)</f>
        <v>夏渚</v>
      </c>
      <c r="E58" s="31" t="str">
        <f>IF(入力!C35="","",入力!C35)</f>
        <v>ヨシダ</v>
      </c>
      <c r="F58" s="31" t="str">
        <f>IF(入力!E35="","",入力!E35)</f>
        <v>ナナ</v>
      </c>
      <c r="G58" s="31">
        <f>IF(入力!M35="","",入力!M35)</f>
        <v>514858716</v>
      </c>
      <c r="H58" s="31" t="str">
        <f>IF(入力!I35="","",入力!I35)</f>
        <v>八千代市立大和田西小学校</v>
      </c>
      <c r="I58" s="31">
        <f>IF(入力!G35="","",入力!G35)</f>
        <v>5</v>
      </c>
      <c r="J58" s="31">
        <f>IF(入力!P35="","",入力!P35)</f>
        <v>145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竹澤</v>
      </c>
      <c r="D59" s="31" t="str">
        <f>IF(入力!E38="","",入力!E38)</f>
        <v>沙希</v>
      </c>
      <c r="E59" s="31" t="str">
        <f>IF(入力!C37="","",入力!C37)</f>
        <v>タケザワ</v>
      </c>
      <c r="F59" s="31" t="str">
        <f>IF(入力!E37="","",入力!E37)</f>
        <v>サキ</v>
      </c>
      <c r="G59" s="31">
        <f>IF(入力!M37="","",入力!M37)</f>
        <v>515553466</v>
      </c>
      <c r="H59" s="31" t="str">
        <f>IF(入力!I37="","",入力!I37)</f>
        <v>八千代市立西高津小学校</v>
      </c>
      <c r="I59" s="31">
        <f>IF(入力!G37="","",入力!G37)</f>
        <v>5</v>
      </c>
      <c r="J59" s="31">
        <f>IF(入力!P37="","",入力!P37)</f>
        <v>150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高橋</v>
      </c>
      <c r="D60" s="31" t="str">
        <f>IF(入力!E40="","",入力!E40)</f>
        <v>香奈</v>
      </c>
      <c r="E60" s="31" t="str">
        <f>IF(入力!C39="","",入力!C39)</f>
        <v>タカハシ</v>
      </c>
      <c r="F60" s="31" t="str">
        <f>IF(入力!E39="","",入力!E39)</f>
        <v>カナ</v>
      </c>
      <c r="G60" s="31">
        <f>IF(入力!M39="","",入力!M39)</f>
        <v>514592238</v>
      </c>
      <c r="H60" s="31" t="str">
        <f>IF(入力!I39="","",入力!I39)</f>
        <v>八千代市立勝田台南小学校</v>
      </c>
      <c r="I60" s="31">
        <f>IF(入力!G39="","",入力!G39)</f>
        <v>4</v>
      </c>
      <c r="J60" s="31">
        <f>IF(入力!P39="","",入力!P39)</f>
        <v>145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古川</v>
      </c>
      <c r="D61" s="31" t="str">
        <f>IF(入力!E42="","",入力!E42)</f>
        <v>あき</v>
      </c>
      <c r="E61" s="31" t="str">
        <f>IF(入力!C41="","",入力!C41)</f>
        <v>フルカワ</v>
      </c>
      <c r="F61" s="31" t="str">
        <f>IF(入力!E41="","",入力!E41)</f>
        <v>アキ</v>
      </c>
      <c r="G61" s="31">
        <f>IF(入力!M41="","",入力!M41)</f>
        <v>515553508</v>
      </c>
      <c r="H61" s="31" t="str">
        <f>IF(入力!I41="","",入力!I41)</f>
        <v>八千代市立大和田小学校</v>
      </c>
      <c r="I61" s="31">
        <f>IF(入力!G41="","",入力!G41)</f>
        <v>4</v>
      </c>
      <c r="J61" s="31">
        <f>IF(入力!P41="","",入力!P41)</f>
        <v>138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小松</v>
      </c>
      <c r="D62" s="31" t="str">
        <f>IF(入力!E44="","",入力!E44)</f>
        <v>もも花</v>
      </c>
      <c r="E62" s="31" t="str">
        <f>IF(入力!C43="","",入力!C43)</f>
        <v>コマツ</v>
      </c>
      <c r="F62" s="31" t="str">
        <f>IF(入力!E43="","",入力!E43)</f>
        <v>モモカ</v>
      </c>
      <c r="G62" s="31">
        <f>IF(入力!M43="","",入力!M43)</f>
        <v>515553480</v>
      </c>
      <c r="H62" s="31" t="str">
        <f>IF(入力!I43="","",入力!I43)</f>
        <v>八千代市立八千代台西小学校</v>
      </c>
      <c r="I62" s="31">
        <f>IF(入力!G43="","",入力!G43)</f>
        <v>4</v>
      </c>
      <c r="J62" s="31">
        <f>IF(入力!P43="","",入力!P43)</f>
        <v>138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石田</v>
      </c>
      <c r="D63" s="31" t="str">
        <f>IF(入力!E46="","",入力!E46)</f>
        <v>茉央奈</v>
      </c>
      <c r="E63" s="31" t="str">
        <f>IF(入力!C45="","",入力!C45)</f>
        <v>イシダ</v>
      </c>
      <c r="F63" s="31" t="str">
        <f>IF(入力!E45="","",入力!E45)</f>
        <v>マオナ</v>
      </c>
      <c r="G63" s="31">
        <f>IF(入力!M45="","",入力!M45)</f>
        <v>516040446</v>
      </c>
      <c r="H63" s="31" t="str">
        <f>IF(入力!I45="","",入力!I45)</f>
        <v>八千代市立大和田小学校</v>
      </c>
      <c r="I63" s="31">
        <f>IF(入力!G45="","",入力!G45)</f>
        <v>4</v>
      </c>
      <c r="J63" s="31">
        <f>IF(入力!P45="","",入力!P45)</f>
        <v>139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>
        <f>IF(入力!B47="","",入力!B47)</f>
        <v>12</v>
      </c>
      <c r="C64" s="31" t="str">
        <f>IF(入力!C48="","",入力!C48)</f>
        <v>林</v>
      </c>
      <c r="D64" s="31" t="str">
        <f>IF(入力!E48="","",入力!E48)</f>
        <v>更紗</v>
      </c>
      <c r="E64" s="31" t="str">
        <f>IF(入力!C47="","",入力!C47)</f>
        <v>ハヤシ</v>
      </c>
      <c r="F64" s="31" t="str">
        <f>IF(入力!E47="","",入力!E47)</f>
        <v>サラサ</v>
      </c>
      <c r="G64" s="31">
        <f>IF(入力!M47="","",入力!M47)</f>
        <v>515553497</v>
      </c>
      <c r="H64" s="31" t="str">
        <f>IF(入力!I47="","",入力!I47)</f>
        <v>八千代市立八千代台西小学校</v>
      </c>
      <c r="I64" s="31">
        <f>IF(入力!G47="","",入力!G47)</f>
        <v>4</v>
      </c>
      <c r="J64" s="31">
        <f>IF(入力!P47="","",入力!P47)</f>
        <v>138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>
        <f>IF(入力!B49="","",入力!B49)</f>
        <v>13</v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>
        <f>IF(入力!P49="","",入力!P49)</f>
        <v>54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2"/>
  <pageMargins left="0.69861111111111107" right="0.69861111111111107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revision/>
  <cp:lastPrinted>1899-12-30T00:00:00Z</cp:lastPrinted>
  <dcterms:created xsi:type="dcterms:W3CDTF">2014-04-05T09:56:00Z</dcterms:created>
  <dcterms:modified xsi:type="dcterms:W3CDTF">2017-05-21T14:26:33Z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