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4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<sst xmlns="http://schemas.openxmlformats.org/spreadsheetml/2006/main" count="389" uniqueCount="254">
  <si>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</si>
  <si>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</si>
  <si>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</si>
  <si>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</si>
  <si>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</si>
  <si>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</si>
  <si>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</si>
  <si>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</si>
  <si>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</si>
  <si>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</si>
  <si>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</si>
  <si>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</si>
  <si>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</si>
  <si>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</si>
  <si>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</si>
  <si>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</si>
  <si>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</si>
  <si>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</si>
  <si>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</si>
  <si>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</si>
  <si>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</si>
  <si>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</si>
  <si>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</si>
  <si>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</si>
  <si>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</si>
  <si>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</si>
  <si>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</si>
  <si>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</si>
  <si>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</si>
  <si>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</si>
  <si>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</si>
  <si>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</si>
  <si>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</si>
  <si>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</si>
  <si>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</si>
  <si>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</si>
  <si>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</si>
  <si>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</si>
  <si>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</si>
  <si>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</si>
  <si>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</si>
  <si>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</si>
  <si>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</si>
  <si>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</si>
  <si>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</si>
  <si>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</si>
  <si>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</si>
  <si>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</si>
  <si>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</si>
  <si>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</si>
  <si>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</si>
  <si>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</si>
  <si>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</si>
  <si>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</si>
  <si>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</si>
  <si>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</si>
  <si>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</si>
  <si>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</si>
  <si>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</si>
  <si>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</si>
  <si>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</si>
  <si>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</si>
  <si>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</si>
  <si>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</si>
  <si>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</si>
  <si>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</si>
  <si>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</si>
  <si>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</si>
  <si>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</si>
  <si>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</si>
  <si>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</si>
  <si>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</si>
  <si>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</si>
  <si>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</si>
  <si>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</si>
  <si>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</si>
  <si>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</si>
  <si>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</si>
  <si>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</si>
  <si>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</si>
  <si>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</si>
  <si>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</si>
  <si>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</si>
  <si>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</si>
  <si>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</si>
  <si>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</si>
  <si>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</si>
  <si>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</si>
  <si>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</si>
  <si>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</si>
  <si>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</si>
  <si>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</si>
  <si>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</si>
  <si>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</si>
  <si>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</si>
  <si>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</si>
  <si>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</si>
  <si>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</si>
  <si>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</si>
  <si>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</si>
  <si>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</si>
  <si>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</si>
  <si>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</si>
  <si>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</si>
  <si>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</si>
  <si>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</si>
  <si>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</si>
  <si>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</si>
  <si>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</si>
  <si>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</si>
  <si>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</si>
  <si>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</si>
  <si>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</si>
  <si>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</si>
  <si>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</si>
  <si>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</si>
  <si>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</si>
  <si>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</si>
  <si>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</si>
  <si>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</si>
  <si>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</si>
  <si>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</si>
  <si>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</si>
  <si>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</si>
  <si>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</si>
  <si>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</si>
  <si>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</si>
  <si>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</si>
  <si>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</si>
  <si>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</si>
  <si>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</si>
  <si>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</si>
  <si>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</si>
  <si>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</si>
  <si>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</si>
  <si>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</si>
  <si>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</si>
  <si>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</si>
  <si>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</si>
  <si>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</si>
  <si>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</si>
  <si>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</si>
  <si>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</si>
  <si>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</si>
  <si>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</si>
  <si>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</si>
  <si>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</si>
  <si>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</si>
  <si>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</si>
  <si>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</si>
  <si>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</si>
  <si>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</si>
  <si>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</si>
  <si>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</si>
  <si>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</si>
  <si>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</si>
  <si>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</si>
  <si>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</si>
  <si>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</si>
  <si>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</si>
  <si>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</si>
  <si>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</si>
  <si>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</si>
  <si>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</si>
  <si>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</si>
  <si>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</si>
  <si>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</si>
  <si>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</si>
  <si>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</si>
  <si>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</si>
  <si>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</si>
  <si>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</si>
  <si>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</si>
  <si>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</si>
  <si>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</si>
  <si>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</si>
  <si>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</si>
  <si>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</si>
  <si>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</si>
  <si>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</si>
  <si>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</si>
  <si>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</si>
  <si>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</si>
  <si>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</si>
  <si>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</si>
  <si>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</si>
  <si>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</si>
  <si>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</si>
  <si>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</si>
  <si>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</si>
  <si>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</si>
  <si>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</si>
  <si>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</si>
  <si>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</si>
  <si>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</si>
  <si>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</si>
  <si>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</si>
  <si>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</si>
  <si>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</si>
  <si>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</si>
  <si>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千葉県船橋市湊町2-14-13-801</t>
    <rPh sb="0" eb="3">
      <t>チバケン</t>
    </rPh>
    <rPh sb="3" eb="6">
      <t>フナバシシ</t>
    </rPh>
    <rPh sb="6" eb="8">
      <t>ミナトチョウ</t>
    </rPh>
    <phoneticPr fontId="2"/>
  </si>
  <si>
    <t>047-434-5862</t>
    <phoneticPr fontId="2"/>
  </si>
  <si>
    <t>湊スーパーキッズ</t>
    <rPh sb="0" eb="1">
      <t>ミナト</t>
    </rPh>
    <phoneticPr fontId="2"/>
  </si>
  <si>
    <t>ﾐﾅﾄｽｰﾊﾟｰｷｯｽﾞ</t>
    <phoneticPr fontId="2"/>
  </si>
  <si>
    <t>船橋市</t>
    <rPh sb="0" eb="3">
      <t>フナバシシ</t>
    </rPh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</si>
  <si>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</si>
  <si>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</si>
  <si>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ﾅｶﾞﾉ</t>
    <phoneticPr fontId="2"/>
  </si>
  <si>
    <t>ﾋﾛｼ</t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</si>
  <si>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</si>
  <si>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</si>
  <si>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ｻﾄｳ</t>
    <phoneticPr fontId="2"/>
  </si>
  <si>
    <t>ｱｷｺ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</si>
  <si>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</si>
  <si>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</si>
  <si>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ｴﾀﾞ</t>
    <phoneticPr fontId="2"/>
  </si>
  <si>
    <t>ﾄﾖﾋﾄ</t>
    <phoneticPr fontId="2"/>
  </si>
  <si>
    <t>273</t>
    <phoneticPr fontId="2"/>
  </si>
  <si>
    <t>0011</t>
    <phoneticPr fontId="2"/>
  </si>
  <si>
    <t>090</t>
    <phoneticPr fontId="2"/>
  </si>
  <si>
    <t>7189</t>
    <phoneticPr fontId="2"/>
  </si>
  <si>
    <t>1237</t>
    <phoneticPr fontId="2"/>
  </si>
  <si>
    <t>永田</t>
    <rPh sb="0" eb="2">
      <t>ナガタ</t>
    </rPh>
    <phoneticPr fontId="2"/>
  </si>
  <si>
    <t>ﾅｶﾞﾀ</t>
    <phoneticPr fontId="2"/>
  </si>
  <si>
    <t>ﾏﾘﾉ</t>
    <phoneticPr fontId="2"/>
  </si>
  <si>
    <t>安珠希</t>
    <rPh sb="0" eb="1">
      <t>アン</t>
    </rPh>
    <rPh sb="1" eb="3">
      <t>タマキ</t>
    </rPh>
    <phoneticPr fontId="2"/>
  </si>
  <si>
    <t>ｴﾀﾞ</t>
    <phoneticPr fontId="2"/>
  </si>
  <si>
    <t>ｱｽﾞｷ</t>
    <phoneticPr fontId="2"/>
  </si>
  <si>
    <t>岡田</t>
    <rPh sb="0" eb="2">
      <t>オカダ</t>
    </rPh>
    <phoneticPr fontId="2"/>
  </si>
  <si>
    <t>ｵｶﾀﾞ</t>
    <phoneticPr fontId="2"/>
  </si>
  <si>
    <t>ﾓﾓｶ</t>
    <phoneticPr fontId="2"/>
  </si>
  <si>
    <t>我妻</t>
    <rPh sb="0" eb="2">
      <t>ワガツマ</t>
    </rPh>
    <phoneticPr fontId="2"/>
  </si>
  <si>
    <t>杏奈</t>
    <rPh sb="0" eb="2">
      <t>アンナ</t>
    </rPh>
    <phoneticPr fontId="2"/>
  </si>
  <si>
    <t>ﾜｶﾞﾂﾏ</t>
    <phoneticPr fontId="2"/>
  </si>
  <si>
    <t>ｱﾝﾅ</t>
    <phoneticPr fontId="2"/>
  </si>
  <si>
    <t>甲斐</t>
    <rPh sb="0" eb="2">
      <t>カイ</t>
    </rPh>
    <phoneticPr fontId="2"/>
  </si>
  <si>
    <t>美葉</t>
    <rPh sb="0" eb="1">
      <t>ビ</t>
    </rPh>
    <rPh sb="1" eb="2">
      <t>ハ</t>
    </rPh>
    <phoneticPr fontId="2"/>
  </si>
  <si>
    <t>ｶｲ</t>
    <phoneticPr fontId="2"/>
  </si>
  <si>
    <t>ﾐﾜ</t>
    <phoneticPr fontId="2"/>
  </si>
  <si>
    <t>斉藤</t>
    <rPh sb="0" eb="2">
      <t>サイトウ</t>
    </rPh>
    <phoneticPr fontId="2"/>
  </si>
  <si>
    <t>小鈴</t>
    <rPh sb="0" eb="2">
      <t>コスズ</t>
    </rPh>
    <phoneticPr fontId="2"/>
  </si>
  <si>
    <t>ｻｲﾄｳ</t>
    <phoneticPr fontId="2"/>
  </si>
  <si>
    <t>ｺｽｽﾞ</t>
    <phoneticPr fontId="2"/>
  </si>
  <si>
    <t>琴珠</t>
    <rPh sb="0" eb="1">
      <t>コト</t>
    </rPh>
    <rPh sb="1" eb="2">
      <t>シュ</t>
    </rPh>
    <phoneticPr fontId="2"/>
  </si>
  <si>
    <t>ｺﾄﾐ</t>
    <phoneticPr fontId="2"/>
  </si>
  <si>
    <t>百香</t>
    <rPh sb="0" eb="2">
      <t>モモカ</t>
    </rPh>
    <phoneticPr fontId="2"/>
  </si>
  <si>
    <t>船橋小</t>
    <rPh sb="0" eb="2">
      <t>フナバシ</t>
    </rPh>
    <rPh sb="2" eb="3">
      <t>ショウ</t>
    </rPh>
    <phoneticPr fontId="2"/>
  </si>
  <si>
    <t>南本町小</t>
    <rPh sb="0" eb="1">
      <t>ミナミ</t>
    </rPh>
    <rPh sb="1" eb="3">
      <t>ホンチョウ</t>
    </rPh>
    <rPh sb="3" eb="4">
      <t>ショウ</t>
    </rPh>
    <phoneticPr fontId="2"/>
  </si>
  <si>
    <t>谷津小</t>
    <rPh sb="0" eb="2">
      <t>ヤツ</t>
    </rPh>
    <rPh sb="2" eb="3">
      <t>ショウ</t>
    </rPh>
    <phoneticPr fontId="2"/>
  </si>
  <si>
    <t>八栄小</t>
    <rPh sb="0" eb="1">
      <t>ハチ</t>
    </rPh>
    <rPh sb="1" eb="2">
      <t>サカエ</t>
    </rPh>
    <rPh sb="2" eb="3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</si>
  <si>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</si>
  <si>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総武</t>
    <rPh sb="0" eb="2">
      <t>ソウブ</t>
    </rPh>
    <phoneticPr fontId="2"/>
  </si>
  <si>
    <t>船橋</t>
    <rPh sb="0" eb="2">
      <t>フナバシ</t>
    </rPh>
    <phoneticPr fontId="2"/>
  </si>
  <si>
    <t>磨里乃</t>
    <rPh sb="0" eb="1">
      <t>マ</t>
    </rPh>
    <rPh sb="1" eb="2">
      <t>リ</t>
    </rPh>
    <rPh sb="2" eb="3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</si>
</sst>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43" xfId="0" applyFont="1" applyFill="1" applyBorder="1" applyAlignment="1" applyProtection="1">
      <alignment horizontal="center" vertical="center" shrinkToFit="1"/>
      <protection locked="0"/>
    </xf>
    <xf numFmtId="0" fontId="12" fillId="0" borderId="44" xfId="0" applyFont="1" applyFill="1" applyBorder="1" applyAlignment="1" applyProtection="1">
      <alignment horizontal="center" vertical="center" shrinkToFit="1"/>
      <protection locked="0"/>
    </xf>
    <xf numFmtId="0" fontId="12" fillId="0" borderId="45" xfId="0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G41" sqref="G41:H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203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202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204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430718357</v>
      </c>
      <c r="D4" s="94"/>
      <c r="E4" s="94"/>
      <c r="F4" s="94"/>
      <c r="G4" s="94"/>
      <c r="H4" s="94"/>
      <c r="I4" s="95"/>
      <c r="J4" s="143" t="s">
        <v>185</v>
      </c>
      <c r="K4" s="144"/>
      <c r="L4" s="144"/>
      <c r="M4" s="144"/>
      <c r="N4" s="144"/>
      <c r="O4" s="145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6">
        <v>430718357</v>
      </c>
      <c r="K5" s="147"/>
      <c r="L5" s="147"/>
      <c r="M5" s="147"/>
      <c r="N5" s="147"/>
      <c r="O5" s="148"/>
      <c r="P5" s="200" t="s">
        <v>251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252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49" t="s">
        <v>207</v>
      </c>
      <c r="D7" s="132"/>
      <c r="E7" s="110" t="s">
        <v>208</v>
      </c>
      <c r="F7" s="111"/>
      <c r="G7" s="92">
        <v>507309510</v>
      </c>
      <c r="H7" s="92"/>
      <c r="I7" s="92"/>
      <c r="J7" s="92">
        <v>18470</v>
      </c>
      <c r="K7" s="92"/>
      <c r="L7" s="92"/>
      <c r="M7" s="92"/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0" t="s">
        <v>219</v>
      </c>
      <c r="AM7" s="150"/>
      <c r="AN7" s="150"/>
      <c r="AO7" s="150"/>
      <c r="AP7" s="150"/>
      <c r="AQ7" s="150"/>
      <c r="AR7" s="150"/>
      <c r="AS7" s="59" t="s">
        <v>75</v>
      </c>
      <c r="AT7" s="259">
        <v>58</v>
      </c>
    </row>
    <row r="8" spans="1:51" ht="18" customHeight="1">
      <c r="A8" s="99"/>
      <c r="B8" s="100"/>
      <c r="C8" s="137" t="s">
        <v>205</v>
      </c>
      <c r="D8" s="135"/>
      <c r="E8" s="138" t="s">
        <v>206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51" t="s">
        <v>200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220</v>
      </c>
      <c r="AL8" s="154"/>
      <c r="AM8" s="154"/>
      <c r="AN8" s="154"/>
      <c r="AO8" s="60" t="s">
        <v>76</v>
      </c>
      <c r="AP8" s="154" t="s">
        <v>221</v>
      </c>
      <c r="AQ8" s="154"/>
      <c r="AR8" s="154"/>
      <c r="AS8" s="155"/>
      <c r="AT8" s="259"/>
    </row>
    <row r="9" spans="1:51" ht="14.45" customHeight="1">
      <c r="A9" s="99" t="s">
        <v>150</v>
      </c>
      <c r="B9" s="100"/>
      <c r="C9" s="149" t="s">
        <v>211</v>
      </c>
      <c r="D9" s="132"/>
      <c r="E9" s="110" t="s">
        <v>212</v>
      </c>
      <c r="F9" s="111"/>
      <c r="G9" s="92">
        <v>507309945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0"/>
      <c r="AM9" s="150"/>
      <c r="AN9" s="150"/>
      <c r="AO9" s="150"/>
      <c r="AP9" s="150"/>
      <c r="AQ9" s="150"/>
      <c r="AR9" s="150"/>
      <c r="AS9" s="59" t="s">
        <v>194</v>
      </c>
      <c r="AT9" s="260"/>
    </row>
    <row r="10" spans="1:51" ht="18" customHeight="1">
      <c r="A10" s="99"/>
      <c r="B10" s="100"/>
      <c r="C10" s="137" t="s">
        <v>209</v>
      </c>
      <c r="D10" s="135"/>
      <c r="E10" s="138" t="s">
        <v>210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51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07"/>
      <c r="AK10" s="153"/>
      <c r="AL10" s="154"/>
      <c r="AM10" s="154"/>
      <c r="AN10" s="154"/>
      <c r="AO10" s="60" t="s">
        <v>195</v>
      </c>
      <c r="AP10" s="154"/>
      <c r="AQ10" s="154"/>
      <c r="AR10" s="154"/>
      <c r="AS10" s="155"/>
      <c r="AT10" s="260"/>
    </row>
    <row r="11" spans="1:51" ht="14.45" customHeight="1">
      <c r="A11" s="99" t="s">
        <v>151</v>
      </c>
      <c r="B11" s="100"/>
      <c r="C11" s="149" t="s">
        <v>215</v>
      </c>
      <c r="D11" s="132"/>
      <c r="E11" s="110" t="s">
        <v>216</v>
      </c>
      <c r="F11" s="111"/>
      <c r="G11" s="92">
        <v>500122851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0"/>
      <c r="AM11" s="150"/>
      <c r="AN11" s="150"/>
      <c r="AO11" s="150"/>
      <c r="AP11" s="150"/>
      <c r="AQ11" s="150"/>
      <c r="AR11" s="150"/>
      <c r="AS11" s="59" t="s">
        <v>194</v>
      </c>
      <c r="AT11" s="260"/>
    </row>
    <row r="12" spans="1:51" ht="18" customHeight="1">
      <c r="A12" s="99"/>
      <c r="B12" s="100"/>
      <c r="C12" s="137" t="s">
        <v>213</v>
      </c>
      <c r="D12" s="135"/>
      <c r="E12" s="138" t="s">
        <v>214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51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07"/>
      <c r="AK12" s="153"/>
      <c r="AL12" s="154"/>
      <c r="AM12" s="154"/>
      <c r="AN12" s="154"/>
      <c r="AO12" s="60" t="s">
        <v>195</v>
      </c>
      <c r="AP12" s="154"/>
      <c r="AQ12" s="154"/>
      <c r="AR12" s="154"/>
      <c r="AS12" s="155"/>
      <c r="AT12" s="260"/>
    </row>
    <row r="13" spans="1:51" ht="15" customHeight="1">
      <c r="A13" s="99" t="s">
        <v>152</v>
      </c>
      <c r="B13" s="100"/>
      <c r="C13" s="149" t="s">
        <v>207</v>
      </c>
      <c r="D13" s="132"/>
      <c r="E13" s="110" t="s">
        <v>208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37" t="s">
        <v>205</v>
      </c>
      <c r="D14" s="135"/>
      <c r="E14" s="138" t="s">
        <v>206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2" t="s">
        <v>166</v>
      </c>
      <c r="B15" s="100"/>
      <c r="C15" s="149" t="s">
        <v>207</v>
      </c>
      <c r="D15" s="132"/>
      <c r="E15" s="110" t="s">
        <v>208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0"/>
      <c r="AM15" s="150"/>
      <c r="AN15" s="150"/>
      <c r="AO15" s="150"/>
      <c r="AP15" s="150"/>
      <c r="AQ15" s="150"/>
      <c r="AR15" s="150"/>
      <c r="AS15" s="59" t="s">
        <v>194</v>
      </c>
      <c r="AT15" s="260"/>
    </row>
    <row r="16" spans="1:51" ht="18" customHeight="1">
      <c r="A16" s="99"/>
      <c r="B16" s="100"/>
      <c r="C16" s="137" t="s">
        <v>205</v>
      </c>
      <c r="D16" s="135"/>
      <c r="E16" s="138" t="s">
        <v>206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51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07"/>
      <c r="AK16" s="153"/>
      <c r="AL16" s="154"/>
      <c r="AM16" s="154"/>
      <c r="AN16" s="154"/>
      <c r="AO16" s="60" t="s">
        <v>195</v>
      </c>
      <c r="AP16" s="154"/>
      <c r="AQ16" s="154"/>
      <c r="AR16" s="154"/>
      <c r="AS16" s="155"/>
      <c r="AT16" s="260"/>
    </row>
    <row r="17" spans="1:46">
      <c r="A17" s="99" t="s">
        <v>6</v>
      </c>
      <c r="B17" s="100"/>
      <c r="C17" s="159" t="s">
        <v>200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">
        <v>201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7189</v>
      </c>
      <c r="F21" s="78"/>
      <c r="G21" s="78">
        <v>1237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61" t="s">
        <v>173</v>
      </c>
      <c r="D23" s="162"/>
      <c r="E23" s="163" t="s">
        <v>174</v>
      </c>
      <c r="F23" s="164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9" t="s">
        <v>167</v>
      </c>
      <c r="Q23" s="139"/>
      <c r="R23" s="139"/>
      <c r="S23" s="139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49" t="s">
        <v>223</v>
      </c>
      <c r="D25" s="132"/>
      <c r="E25" s="110" t="s">
        <v>224</v>
      </c>
      <c r="F25" s="111"/>
      <c r="G25" s="112">
        <v>5</v>
      </c>
      <c r="H25" s="114"/>
      <c r="I25" s="126" t="s">
        <v>246</v>
      </c>
      <c r="J25" s="113"/>
      <c r="K25" s="113"/>
      <c r="L25" s="114"/>
      <c r="M25" s="112">
        <v>512698450</v>
      </c>
      <c r="N25" s="113"/>
      <c r="O25" s="114"/>
      <c r="P25" s="112">
        <v>141</v>
      </c>
      <c r="Q25" s="113"/>
      <c r="R25" s="113"/>
      <c r="S25" s="113"/>
      <c r="T25" s="118"/>
      <c r="U25" s="1"/>
      <c r="V25" s="1"/>
      <c r="W25" s="1"/>
      <c r="X25" s="1"/>
      <c r="Y25" s="120">
        <v>6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7" t="s">
        <v>222</v>
      </c>
      <c r="D26" s="135"/>
      <c r="E26" s="138" t="s">
        <v>253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49" t="s">
        <v>226</v>
      </c>
      <c r="D27" s="132"/>
      <c r="E27" s="110" t="s">
        <v>227</v>
      </c>
      <c r="F27" s="111"/>
      <c r="G27" s="112">
        <v>4</v>
      </c>
      <c r="H27" s="114"/>
      <c r="I27" s="126" t="s">
        <v>247</v>
      </c>
      <c r="J27" s="113"/>
      <c r="K27" s="113"/>
      <c r="L27" s="114"/>
      <c r="M27" s="112">
        <v>515689697</v>
      </c>
      <c r="N27" s="113"/>
      <c r="O27" s="114"/>
      <c r="P27" s="112">
        <v>146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7" t="s">
        <v>213</v>
      </c>
      <c r="D28" s="135"/>
      <c r="E28" s="138" t="s">
        <v>225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49" t="s">
        <v>229</v>
      </c>
      <c r="D29" s="132"/>
      <c r="E29" s="110" t="s">
        <v>230</v>
      </c>
      <c r="F29" s="111"/>
      <c r="G29" s="112">
        <v>4</v>
      </c>
      <c r="H29" s="114"/>
      <c r="I29" s="126" t="s">
        <v>248</v>
      </c>
      <c r="J29" s="113"/>
      <c r="K29" s="113"/>
      <c r="L29" s="114"/>
      <c r="M29" s="112">
        <v>515814813</v>
      </c>
      <c r="N29" s="113"/>
      <c r="O29" s="114"/>
      <c r="P29" s="112">
        <v>144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7" t="s">
        <v>228</v>
      </c>
      <c r="D30" s="135"/>
      <c r="E30" s="138" t="s">
        <v>245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49" t="s">
        <v>233</v>
      </c>
      <c r="D31" s="132"/>
      <c r="E31" s="110" t="s">
        <v>234</v>
      </c>
      <c r="F31" s="111"/>
      <c r="G31" s="112">
        <v>3</v>
      </c>
      <c r="H31" s="114"/>
      <c r="I31" s="126" t="s">
        <v>247</v>
      </c>
      <c r="J31" s="113"/>
      <c r="K31" s="113"/>
      <c r="L31" s="114"/>
      <c r="M31" s="112">
        <v>515689686</v>
      </c>
      <c r="N31" s="113"/>
      <c r="O31" s="114"/>
      <c r="P31" s="112">
        <v>136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7" t="s">
        <v>231</v>
      </c>
      <c r="D32" s="135"/>
      <c r="E32" s="138" t="s">
        <v>232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49" t="s">
        <v>237</v>
      </c>
      <c r="D33" s="132"/>
      <c r="E33" s="110" t="s">
        <v>238</v>
      </c>
      <c r="F33" s="111"/>
      <c r="G33" s="112">
        <v>3</v>
      </c>
      <c r="H33" s="114"/>
      <c r="I33" s="126" t="s">
        <v>249</v>
      </c>
      <c r="J33" s="113"/>
      <c r="K33" s="113"/>
      <c r="L33" s="114"/>
      <c r="M33" s="112">
        <v>515849214</v>
      </c>
      <c r="N33" s="113"/>
      <c r="O33" s="114"/>
      <c r="P33" s="112">
        <v>135</v>
      </c>
      <c r="Q33" s="113"/>
      <c r="R33" s="113"/>
      <c r="S33" s="113"/>
      <c r="T33" s="118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7" t="s">
        <v>235</v>
      </c>
      <c r="D34" s="135"/>
      <c r="E34" s="138" t="s">
        <v>236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49" t="s">
        <v>241</v>
      </c>
      <c r="D35" s="132"/>
      <c r="E35" s="110" t="s">
        <v>242</v>
      </c>
      <c r="F35" s="111"/>
      <c r="G35" s="112">
        <v>3</v>
      </c>
      <c r="H35" s="114"/>
      <c r="I35" s="126" t="s">
        <v>250</v>
      </c>
      <c r="J35" s="113"/>
      <c r="K35" s="113"/>
      <c r="L35" s="114"/>
      <c r="M35" s="112">
        <v>515915978</v>
      </c>
      <c r="N35" s="113"/>
      <c r="O35" s="114"/>
      <c r="P35" s="112">
        <v>133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7" t="s">
        <v>239</v>
      </c>
      <c r="D36" s="135"/>
      <c r="E36" s="138" t="s">
        <v>240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49" t="s">
        <v>226</v>
      </c>
      <c r="D37" s="132"/>
      <c r="E37" s="110" t="s">
        <v>244</v>
      </c>
      <c r="F37" s="111"/>
      <c r="G37" s="112">
        <v>1</v>
      </c>
      <c r="H37" s="114"/>
      <c r="I37" s="126" t="s">
        <v>247</v>
      </c>
      <c r="J37" s="113"/>
      <c r="K37" s="113"/>
      <c r="L37" s="114"/>
      <c r="M37" s="112">
        <v>518040567</v>
      </c>
      <c r="N37" s="113"/>
      <c r="O37" s="114"/>
      <c r="P37" s="112">
        <v>134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7" t="s">
        <v>213</v>
      </c>
      <c r="D38" s="135"/>
      <c r="E38" s="138" t="s">
        <v>243</v>
      </c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11"/>
      <c r="G39" s="112"/>
      <c r="H39" s="114"/>
      <c r="I39" s="112"/>
      <c r="J39" s="113"/>
      <c r="K39" s="113"/>
      <c r="L39" s="114"/>
      <c r="M39" s="112"/>
      <c r="N39" s="113"/>
      <c r="O39" s="114"/>
      <c r="P39" s="112"/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/>
      <c r="D48" s="181"/>
      <c r="E48" s="181"/>
      <c r="F48" s="182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2">
        <f>LEN(A55)</f>
        <v>0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湊スーパーキッズ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430718357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永野　浩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507309510</v>
      </c>
      <c r="H7" s="267"/>
      <c r="I7" s="267"/>
      <c r="J7" s="267">
        <f>IF(入力!J7="","",入力!J7)</f>
        <v>18470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佐藤　亜希子</v>
      </c>
      <c r="D9" s="278"/>
      <c r="E9" s="278"/>
      <c r="F9" s="278"/>
      <c r="G9" s="267">
        <f>IF(入力!G9="","",入力!G9)</f>
        <v>507309945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江田　豊仁</v>
      </c>
      <c r="D11" s="278"/>
      <c r="E11" s="278"/>
      <c r="F11" s="278"/>
      <c r="G11" s="267">
        <f>IF(入力!G11="","",入力!G11)</f>
        <v>500122851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永野　浩</v>
      </c>
      <c r="D13" s="278"/>
      <c r="E13" s="278"/>
      <c r="F13" s="278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5"/>
      <c r="B14" s="265"/>
      <c r="C14" s="279"/>
      <c r="D14" s="280"/>
      <c r="E14" s="280"/>
      <c r="F14" s="280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5" t="s">
        <v>5</v>
      </c>
      <c r="B15" s="265"/>
      <c r="C15" s="277" t="str">
        <f>IF(入力!C16="","",入力!C16&amp;"　"&amp;入力!E16)</f>
        <v>永野　浩</v>
      </c>
      <c r="D15" s="278"/>
      <c r="E15" s="278"/>
      <c r="F15" s="275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5"/>
      <c r="B16" s="265"/>
      <c r="C16" s="279"/>
      <c r="D16" s="280"/>
      <c r="E16" s="280"/>
      <c r="F16" s="276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5" t="s">
        <v>6</v>
      </c>
      <c r="B17" s="265"/>
      <c r="C17" s="268" t="str">
        <f>IF(入力!C17="","",入力!C17&amp;"　"&amp;入力!E17)</f>
        <v>千葉県船橋市湊町2-14-13-801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047-434-5862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90－7189－1237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永田　磨里乃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船橋小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512698450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江田　安珠希</v>
      </c>
      <c r="D27" s="278"/>
      <c r="E27" s="278"/>
      <c r="F27" s="278"/>
      <c r="G27" s="265">
        <f>IF(入力!G27="","",入力!G27)</f>
        <v>4</v>
      </c>
      <c r="H27" s="265" t="str">
        <f>IF(入力!H27="","",入力!H27)</f>
        <v/>
      </c>
      <c r="I27" s="265" t="str">
        <f>IF(入力!I27="","",入力!I27)</f>
        <v>南本町小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515689697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岡田　百香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谷津小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515814813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我妻　杏奈</v>
      </c>
      <c r="D31" s="278"/>
      <c r="E31" s="278"/>
      <c r="F31" s="278"/>
      <c r="G31" s="265">
        <f>IF(入力!G31="","",入力!G31)</f>
        <v>3</v>
      </c>
      <c r="H31" s="265" t="str">
        <f>IF(入力!H31="","",入力!H31)</f>
        <v/>
      </c>
      <c r="I31" s="265" t="str">
        <f>IF(入力!I31="","",入力!I31)</f>
        <v>南本町小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515689686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甲斐　美葉</v>
      </c>
      <c r="D33" s="278"/>
      <c r="E33" s="278"/>
      <c r="F33" s="278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八栄小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515849214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斉藤　小鈴</v>
      </c>
      <c r="D35" s="278"/>
      <c r="E35" s="278"/>
      <c r="F35" s="278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行田東小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515915978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江田　琴珠</v>
      </c>
      <c r="D37" s="278"/>
      <c r="E37" s="278"/>
      <c r="F37" s="278"/>
      <c r="G37" s="265">
        <f>IF(入力!G37="","",入力!G37)</f>
        <v>1</v>
      </c>
      <c r="H37" s="265" t="str">
        <f>IF(入力!H37="","",入力!H37)</f>
        <v/>
      </c>
      <c r="I37" s="265" t="str">
        <f>IF(入力!I37="","",入力!I37)</f>
        <v>南本町小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518040567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 t="str">
        <f>IF(入力!B39="","",入力!B39)</f>
        <v/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4" t="s">
        <v>32</v>
      </c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7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3" t="s">
        <v>37</v>
      </c>
      <c r="D16" s="294"/>
      <c r="E16" s="294"/>
      <c r="F16" s="294"/>
      <c r="G16" s="295"/>
      <c r="H16" s="345" t="s">
        <v>66</v>
      </c>
      <c r="I16" s="346"/>
      <c r="J16" s="346"/>
      <c r="K16" s="294" t="str">
        <f>IF(入力!C2="","",入力!C2)</f>
        <v>ﾐﾅﾄｽｰﾊﾟｰｷｯｽﾞ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7" t="s">
        <v>38</v>
      </c>
      <c r="AK16" s="318"/>
      <c r="AL16" s="318"/>
      <c r="AM16" s="319"/>
      <c r="AN16" s="339" t="str">
        <f>IF(入力!P3="","",入力!P3)</f>
        <v>船橋市</v>
      </c>
      <c r="AO16" s="340"/>
      <c r="AP16" s="340"/>
      <c r="AQ16" s="340"/>
      <c r="AR16" s="340"/>
      <c r="AS16" s="340"/>
      <c r="AT16" s="318" t="s">
        <v>68</v>
      </c>
      <c r="AU16" s="319"/>
      <c r="AV16" s="325" t="s">
        <v>39</v>
      </c>
      <c r="AW16" s="294"/>
      <c r="AX16" s="294"/>
      <c r="AY16" s="295"/>
      <c r="AZ16" s="327" t="str">
        <f>IF(入力!P5="","",入力!P5)</f>
        <v>総武</v>
      </c>
      <c r="BA16" s="328"/>
      <c r="BB16" s="328"/>
      <c r="BC16" s="328"/>
      <c r="BD16" s="328"/>
      <c r="BE16" s="328"/>
      <c r="BF16" s="302" t="s">
        <v>40</v>
      </c>
    </row>
    <row r="17" spans="3:58" ht="4.5" customHeight="1">
      <c r="C17" s="296"/>
      <c r="D17" s="297"/>
      <c r="E17" s="297"/>
      <c r="F17" s="297"/>
      <c r="G17" s="298"/>
      <c r="H17" s="337" t="str">
        <f>IF(入力!C3="","",入力!C3)</f>
        <v>湊スーパーキッズ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7">
        <f>IF(入力!C4="","",入力!C4)</f>
        <v>430718357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0"/>
      <c r="AK17" s="321"/>
      <c r="AL17" s="321"/>
      <c r="AM17" s="322"/>
      <c r="AN17" s="341"/>
      <c r="AO17" s="342"/>
      <c r="AP17" s="342"/>
      <c r="AQ17" s="342"/>
      <c r="AR17" s="342"/>
      <c r="AS17" s="342"/>
      <c r="AT17" s="321"/>
      <c r="AU17" s="322"/>
      <c r="AV17" s="326"/>
      <c r="AW17" s="297"/>
      <c r="AX17" s="297"/>
      <c r="AY17" s="298"/>
      <c r="AZ17" s="329"/>
      <c r="BA17" s="330"/>
      <c r="BB17" s="330"/>
      <c r="BC17" s="330"/>
      <c r="BD17" s="330"/>
      <c r="BE17" s="330"/>
      <c r="BF17" s="303"/>
    </row>
    <row r="18" spans="3:58" ht="16.5" customHeight="1">
      <c r="C18" s="299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3"/>
      <c r="AK18" s="312"/>
      <c r="AL18" s="312"/>
      <c r="AM18" s="324"/>
      <c r="AN18" s="343"/>
      <c r="AO18" s="344"/>
      <c r="AP18" s="344"/>
      <c r="AQ18" s="344"/>
      <c r="AR18" s="344"/>
      <c r="AS18" s="344"/>
      <c r="AT18" s="312"/>
      <c r="AU18" s="324"/>
      <c r="AV18" s="308"/>
      <c r="AW18" s="300"/>
      <c r="AX18" s="300"/>
      <c r="AY18" s="301"/>
      <c r="AZ18" s="331" t="str">
        <f>IF(入力!AE5="","",入力!AE5)</f>
        <v>船橋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13" t="s">
        <v>42</v>
      </c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 t="s">
        <v>69</v>
      </c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 t="s">
        <v>70</v>
      </c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6"/>
    </row>
    <row r="20" spans="3:58" ht="15" customHeight="1">
      <c r="C20" s="374" t="s">
        <v>43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73">
        <f>IF(入力!J7="","",入力!J7)</f>
        <v>18470</v>
      </c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 t="str">
        <f>IF(入力!J9="","",入力!J9)</f>
        <v/>
      </c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 t="str">
        <f>IF(入力!J11="","",入力!J11)</f>
        <v/>
      </c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3"/>
      <c r="BF20" s="381"/>
    </row>
    <row r="21" spans="3:58" ht="15" customHeight="1">
      <c r="C21" s="374" t="s">
        <v>44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73" t="str">
        <f>IF(入力!M7="","",入力!M7)</f>
        <v/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 t="str">
        <f>IF(入力!M9="","",入力!M9)</f>
        <v/>
      </c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 t="str">
        <f>IF(入力!M11="","",入力!M11)</f>
        <v/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3"/>
      <c r="BE21" s="373"/>
      <c r="BF21" s="381"/>
    </row>
    <row r="22" spans="3:58" ht="12" customHeight="1">
      <c r="C22" s="361" t="s">
        <v>71</v>
      </c>
      <c r="D22" s="362"/>
      <c r="E22" s="362"/>
      <c r="F22" s="362"/>
      <c r="G22" s="363"/>
      <c r="H22" s="309" t="str">
        <f>IF(入力!C7="","",入力!C7&amp;"　"&amp;入力!E7)</f>
        <v>ﾅｶﾞﾉ　ﾋﾛｼ</v>
      </c>
      <c r="I22" s="304"/>
      <c r="J22" s="304"/>
      <c r="K22" s="304"/>
      <c r="L22" s="304"/>
      <c r="M22" s="304"/>
      <c r="N22" s="304"/>
      <c r="O22" s="304"/>
      <c r="P22" s="304"/>
      <c r="Q22" s="310"/>
      <c r="R22" s="311" t="s">
        <v>45</v>
      </c>
      <c r="S22" s="304"/>
      <c r="T22" s="375">
        <f>IF(入力!AT7="","",入力!AT7)</f>
        <v>58</v>
      </c>
      <c r="U22" s="376"/>
      <c r="V22" s="377"/>
      <c r="W22" s="311" t="s">
        <v>46</v>
      </c>
      <c r="X22" s="311"/>
      <c r="Y22" s="311"/>
      <c r="Z22" s="14" t="s">
        <v>72</v>
      </c>
      <c r="AA22" s="15"/>
      <c r="AB22" s="304" t="str">
        <f>IF(入力!R7="","",入力!R7)</f>
        <v>273</v>
      </c>
      <c r="AC22" s="304"/>
      <c r="AD22" s="304"/>
      <c r="AE22" s="304"/>
      <c r="AF22" s="16" t="s">
        <v>73</v>
      </c>
      <c r="AG22" s="304" t="str">
        <f>IF(入力!W7="","",入力!W7)</f>
        <v>0011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10"/>
      <c r="AU22" s="311" t="s">
        <v>47</v>
      </c>
      <c r="AV22" s="304"/>
      <c r="AW22" s="304"/>
      <c r="AX22" s="17" t="s">
        <v>74</v>
      </c>
      <c r="AY22" s="304" t="str">
        <f>IF(入力!AL7="","",入力!AL7)</f>
        <v>090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299" t="s">
        <v>48</v>
      </c>
      <c r="D23" s="300"/>
      <c r="E23" s="300"/>
      <c r="F23" s="300"/>
      <c r="G23" s="301"/>
      <c r="H23" s="353" t="str">
        <f>IF(入力!C8="","",入力!C8&amp;"　"&amp;入力!E8)</f>
        <v>永野　浩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0"/>
      <c r="S23" s="300"/>
      <c r="T23" s="378"/>
      <c r="U23" s="379"/>
      <c r="V23" s="380"/>
      <c r="W23" s="312"/>
      <c r="X23" s="312"/>
      <c r="Y23" s="312"/>
      <c r="Z23" s="305" t="str">
        <f>IF(入力!P8="","",入力!P8)</f>
        <v>千葉県船橋市湊町2-14-13-801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0"/>
      <c r="AV23" s="300"/>
      <c r="AW23" s="300"/>
      <c r="AX23" s="308" t="str">
        <f>IF(入力!AK8="","",入力!AK8)</f>
        <v>7189</v>
      </c>
      <c r="AY23" s="300"/>
      <c r="AZ23" s="300"/>
      <c r="BA23" s="300"/>
      <c r="BB23" s="19" t="s">
        <v>76</v>
      </c>
      <c r="BC23" s="300" t="str">
        <f>IF(入力!AP8="","",入力!AP8)</f>
        <v>1237</v>
      </c>
      <c r="BD23" s="300"/>
      <c r="BE23" s="300"/>
      <c r="BF23" s="382"/>
    </row>
    <row r="24" spans="3:58" ht="12" customHeight="1">
      <c r="C24" s="361" t="s">
        <v>77</v>
      </c>
      <c r="D24" s="362"/>
      <c r="E24" s="362"/>
      <c r="F24" s="362"/>
      <c r="G24" s="363"/>
      <c r="H24" s="309" t="str">
        <f>IF(入力!C9="","",入力!C9&amp;"　"&amp;入力!E9)</f>
        <v>ｻﾄｳ　ｱｷｺ</v>
      </c>
      <c r="I24" s="304"/>
      <c r="J24" s="304"/>
      <c r="K24" s="304"/>
      <c r="L24" s="304"/>
      <c r="M24" s="304"/>
      <c r="N24" s="304"/>
      <c r="O24" s="304"/>
      <c r="P24" s="304"/>
      <c r="Q24" s="310"/>
      <c r="R24" s="311" t="s">
        <v>45</v>
      </c>
      <c r="S24" s="304"/>
      <c r="T24" s="375" t="str">
        <f>IF(入力!AT9="","",入力!AT9)</f>
        <v/>
      </c>
      <c r="U24" s="376"/>
      <c r="V24" s="377"/>
      <c r="W24" s="311" t="s">
        <v>46</v>
      </c>
      <c r="X24" s="311"/>
      <c r="Y24" s="311"/>
      <c r="Z24" s="14" t="s">
        <v>72</v>
      </c>
      <c r="AA24" s="15"/>
      <c r="AB24" s="304" t="str">
        <f>IF(入力!R9="","",入力!R9)</f>
        <v/>
      </c>
      <c r="AC24" s="304"/>
      <c r="AD24" s="304"/>
      <c r="AE24" s="304"/>
      <c r="AF24" s="16" t="s">
        <v>73</v>
      </c>
      <c r="AG24" s="304" t="str">
        <f>IF(入力!W9="","",入力!W9)</f>
        <v/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10"/>
      <c r="AU24" s="311" t="s">
        <v>47</v>
      </c>
      <c r="AV24" s="304"/>
      <c r="AW24" s="304"/>
      <c r="AX24" s="17" t="s">
        <v>74</v>
      </c>
      <c r="AY24" s="304" t="str">
        <f>IF(入力!AL9="","",入力!AL9)</f>
        <v/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299" t="s">
        <v>78</v>
      </c>
      <c r="D25" s="300"/>
      <c r="E25" s="300"/>
      <c r="F25" s="300"/>
      <c r="G25" s="301"/>
      <c r="H25" s="353" t="str">
        <f>IF(入力!C10="","",入力!C10&amp;"　"&amp;入力!E10)</f>
        <v>佐藤　亜希子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0"/>
      <c r="S25" s="300"/>
      <c r="T25" s="378"/>
      <c r="U25" s="379"/>
      <c r="V25" s="380"/>
      <c r="W25" s="312"/>
      <c r="X25" s="312"/>
      <c r="Y25" s="312"/>
      <c r="Z25" s="305" t="str">
        <f>IF(入力!P10="","",入力!P10)</f>
        <v/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0"/>
      <c r="AV25" s="300"/>
      <c r="AW25" s="300"/>
      <c r="AX25" s="308" t="str">
        <f>IF(入力!AK10="","",入力!AK10)</f>
        <v/>
      </c>
      <c r="AY25" s="300"/>
      <c r="AZ25" s="300"/>
      <c r="BA25" s="300"/>
      <c r="BB25" s="19" t="s">
        <v>76</v>
      </c>
      <c r="BC25" s="300" t="str">
        <f>IF(入力!AP10="","",入力!AP10)</f>
        <v/>
      </c>
      <c r="BD25" s="300"/>
      <c r="BE25" s="300"/>
      <c r="BF25" s="382"/>
    </row>
    <row r="26" spans="3:58" ht="12" customHeight="1">
      <c r="C26" s="361" t="s">
        <v>71</v>
      </c>
      <c r="D26" s="362"/>
      <c r="E26" s="362"/>
      <c r="F26" s="362"/>
      <c r="G26" s="363"/>
      <c r="H26" s="309" t="str">
        <f>IF(入力!C11="","",入力!C11&amp;"　"&amp;入力!E11)</f>
        <v>ｴﾀﾞ　ﾄﾖﾋﾄ</v>
      </c>
      <c r="I26" s="304"/>
      <c r="J26" s="304"/>
      <c r="K26" s="304"/>
      <c r="L26" s="304"/>
      <c r="M26" s="304"/>
      <c r="N26" s="304"/>
      <c r="O26" s="304"/>
      <c r="P26" s="304"/>
      <c r="Q26" s="310"/>
      <c r="R26" s="311" t="s">
        <v>45</v>
      </c>
      <c r="S26" s="304"/>
      <c r="T26" s="375" t="str">
        <f>IF(入力!AT11="","",入力!AT11)</f>
        <v/>
      </c>
      <c r="U26" s="376"/>
      <c r="V26" s="377"/>
      <c r="W26" s="311" t="s">
        <v>46</v>
      </c>
      <c r="X26" s="311"/>
      <c r="Y26" s="311"/>
      <c r="Z26" s="14" t="s">
        <v>72</v>
      </c>
      <c r="AA26" s="15"/>
      <c r="AB26" s="304" t="str">
        <f>IF(入力!R11="","",入力!R11)</f>
        <v/>
      </c>
      <c r="AC26" s="304"/>
      <c r="AD26" s="304"/>
      <c r="AE26" s="304"/>
      <c r="AF26" s="16" t="s">
        <v>73</v>
      </c>
      <c r="AG26" s="304" t="str">
        <f>IF(入力!W11="","",入力!W11)</f>
        <v/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10"/>
      <c r="AU26" s="311" t="s">
        <v>47</v>
      </c>
      <c r="AV26" s="304"/>
      <c r="AW26" s="304"/>
      <c r="AX26" s="17" t="s">
        <v>74</v>
      </c>
      <c r="AY26" s="304" t="str">
        <f>IF(入力!AL11="","",入力!AL11)</f>
        <v/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299" t="s">
        <v>79</v>
      </c>
      <c r="D27" s="300"/>
      <c r="E27" s="300"/>
      <c r="F27" s="300"/>
      <c r="G27" s="301"/>
      <c r="H27" s="353" t="str">
        <f>IF(入力!C12="","",入力!C12&amp;"　"&amp;入力!E12)</f>
        <v>江田　豊仁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0"/>
      <c r="S27" s="300"/>
      <c r="T27" s="378"/>
      <c r="U27" s="379"/>
      <c r="V27" s="380"/>
      <c r="W27" s="312"/>
      <c r="X27" s="312"/>
      <c r="Y27" s="312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0"/>
      <c r="AV27" s="300"/>
      <c r="AW27" s="300"/>
      <c r="AX27" s="308" t="str">
        <f>IF(入力!AK12="","",入力!AK12)</f>
        <v/>
      </c>
      <c r="AY27" s="300"/>
      <c r="AZ27" s="300"/>
      <c r="BA27" s="300"/>
      <c r="BB27" s="19" t="s">
        <v>76</v>
      </c>
      <c r="BC27" s="300" t="str">
        <f>IF(入力!AP12="","",入力!AP12)</f>
        <v/>
      </c>
      <c r="BD27" s="300"/>
      <c r="BE27" s="300"/>
      <c r="BF27" s="382"/>
    </row>
    <row r="28" spans="3:58" ht="12" customHeight="1">
      <c r="C28" s="361" t="s">
        <v>71</v>
      </c>
      <c r="D28" s="362"/>
      <c r="E28" s="362"/>
      <c r="F28" s="362"/>
      <c r="G28" s="363"/>
      <c r="H28" s="309" t="str">
        <f>IF(入力!C15="","",入力!C15&amp;"　"&amp;入力!E15)</f>
        <v>ﾅｶﾞﾉ　ﾋﾛｼ</v>
      </c>
      <c r="I28" s="304"/>
      <c r="J28" s="304"/>
      <c r="K28" s="304"/>
      <c r="L28" s="304"/>
      <c r="M28" s="304"/>
      <c r="N28" s="304"/>
      <c r="O28" s="304"/>
      <c r="P28" s="304"/>
      <c r="Q28" s="310"/>
      <c r="R28" s="311" t="s">
        <v>45</v>
      </c>
      <c r="S28" s="304"/>
      <c r="T28" s="375" t="str">
        <f>IF(入力!AT15="","",入力!AT15)</f>
        <v/>
      </c>
      <c r="U28" s="376"/>
      <c r="V28" s="377"/>
      <c r="W28" s="311" t="s">
        <v>46</v>
      </c>
      <c r="X28" s="311"/>
      <c r="Y28" s="311"/>
      <c r="Z28" s="14" t="s">
        <v>72</v>
      </c>
      <c r="AA28" s="15"/>
      <c r="AB28" s="304" t="str">
        <f>IF(入力!R15="","",入力!R15)</f>
        <v/>
      </c>
      <c r="AC28" s="304"/>
      <c r="AD28" s="304"/>
      <c r="AE28" s="304"/>
      <c r="AF28" s="16" t="s">
        <v>73</v>
      </c>
      <c r="AG28" s="304" t="str">
        <f>IF(入力!W15="","",入力!W15)</f>
        <v/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10"/>
      <c r="AU28" s="311" t="s">
        <v>47</v>
      </c>
      <c r="AV28" s="304"/>
      <c r="AW28" s="304"/>
      <c r="AX28" s="17" t="s">
        <v>74</v>
      </c>
      <c r="AY28" s="304" t="str">
        <f>IF(入力!AL15="","",入力!AL15)</f>
        <v/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87" t="str">
        <f>IF(入力!C16="","",入力!C16&amp;"　"&amp;入力!E16)</f>
        <v>永野　浩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59"/>
      <c r="S29" s="359"/>
      <c r="T29" s="384"/>
      <c r="U29" s="385"/>
      <c r="V29" s="386"/>
      <c r="W29" s="383"/>
      <c r="X29" s="383"/>
      <c r="Y29" s="383"/>
      <c r="Z29" s="400" t="str">
        <f>IF(入力!P16="","",入力!P16)</f>
        <v/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59"/>
      <c r="AV29" s="359"/>
      <c r="AW29" s="359"/>
      <c r="AX29" s="403" t="str">
        <f>IF(入力!AK16="","",入力!AK16)</f>
        <v/>
      </c>
      <c r="AY29" s="359"/>
      <c r="AZ29" s="359"/>
      <c r="BA29" s="359"/>
      <c r="BB29" s="73" t="s">
        <v>76</v>
      </c>
      <c r="BC29" s="359" t="str">
        <f>IF(入力!AP16="","",入力!AP16)</f>
        <v/>
      </c>
      <c r="BD29" s="359"/>
      <c r="BE29" s="359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>
        <f>IF(入力!B25="","",入力!B25)</f>
        <v>1</v>
      </c>
      <c r="D34" s="419"/>
      <c r="E34" s="420"/>
      <c r="F34" s="405" t="str">
        <f>IF(入力!C26="","",入力!C25&amp;"　"&amp;入力!E25&amp;"
"&amp;入力!C26&amp;"　"&amp;入力!E26)</f>
        <v>ﾅｶﾞﾀ　ﾏﾘﾉ
永田　磨里乃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5</v>
      </c>
      <c r="R34" s="393"/>
      <c r="S34" s="394"/>
      <c r="T34" s="411" t="str">
        <f>IF(入力!I25="","",入力!I25)</f>
        <v>船橋小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512698450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141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ｴﾀﾞ　ｱｽﾞｷ
江田　安珠希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4</v>
      </c>
      <c r="R36" s="393"/>
      <c r="S36" s="394"/>
      <c r="T36" s="411" t="str">
        <f>IF(入力!I27="","",入力!I27)</f>
        <v>南本町小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515689697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146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ｵｶﾀﾞ　ﾓﾓｶ
岡田　百香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4</v>
      </c>
      <c r="R38" s="393"/>
      <c r="S38" s="394"/>
      <c r="T38" s="411" t="str">
        <f>IF(入力!I29="","",入力!I29)</f>
        <v>谷津小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515814813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144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ﾜｶﾞﾂﾏ　ｱﾝﾅ
我妻　杏奈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3</v>
      </c>
      <c r="R40" s="393"/>
      <c r="S40" s="394"/>
      <c r="T40" s="411" t="str">
        <f>IF(入力!I31="","",入力!I31)</f>
        <v>南本町小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515689686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136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ｶｲ　ﾐﾜ
甲斐　美葉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3</v>
      </c>
      <c r="R42" s="393"/>
      <c r="S42" s="394"/>
      <c r="T42" s="411" t="str">
        <f>IF(入力!I33="","",入力!I33)</f>
        <v>八栄小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515849214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135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ｻｲﾄｳ　ｺｽｽﾞ
斉藤　小鈴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3</v>
      </c>
      <c r="R44" s="393"/>
      <c r="S44" s="394"/>
      <c r="T44" s="411" t="str">
        <f>IF(入力!I35="","",入力!I35)</f>
        <v>行田東小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515915978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133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ｴﾀﾞ　ｺﾄﾐ
江田　琴珠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1</v>
      </c>
      <c r="R46" s="393"/>
      <c r="S46" s="394"/>
      <c r="T46" s="411" t="str">
        <f>IF(入力!I37="","",入力!I37)</f>
        <v>南本町小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518040567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134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 t="str">
        <f>IF(入力!B39="","",入力!B39)</f>
        <v/>
      </c>
      <c r="D48" s="419"/>
      <c r="E48" s="420"/>
      <c r="F48" s="405" t="str">
        <f>IF(入力!C40="","",入力!C39&amp;"　"&amp;入力!E39&amp;"
"&amp;入力!C40&amp;"　"&amp;入力!E40)</f>
        <v/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 t="str">
        <f>IF(入力!G39="","",入力!G39)</f>
        <v/>
      </c>
      <c r="R48" s="393"/>
      <c r="S48" s="394"/>
      <c r="T48" s="411" t="str">
        <f>IF(入力!I39="","",入力!I39)</f>
        <v/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 t="str">
        <f>IF(入力!M39="","",入力!M39)</f>
        <v/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 t="str">
        <f>IF(入力!P39="","",入力!P39)</f>
        <v/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 t="str">
        <f>IF(入力!B41="","",入力!B41)</f>
        <v/>
      </c>
      <c r="D50" s="419"/>
      <c r="E50" s="420"/>
      <c r="F50" s="405" t="str">
        <f>IF(入力!C42="","",入力!C41&amp;"　"&amp;入力!E41&amp;"
"&amp;入力!C42&amp;"　"&amp;入力!E42)</f>
        <v/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 t="str">
        <f>IF(入力!G41="","",入力!G41)</f>
        <v/>
      </c>
      <c r="R50" s="393"/>
      <c r="S50" s="394"/>
      <c r="T50" s="411" t="str">
        <f>IF(入力!I41="","",入力!I41)</f>
        <v/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 t="str">
        <f>IF(入力!M41="","",入力!M41)</f>
        <v/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 t="str">
        <f>IF(入力!P41="","",入力!P41)</f>
        <v/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 t="str">
        <f>IF(入力!B43="","",入力!B43)</f>
        <v/>
      </c>
      <c r="D52" s="419"/>
      <c r="E52" s="420"/>
      <c r="F52" s="405" t="str">
        <f>IF(入力!C44="","",入力!C43&amp;"　"&amp;入力!E43&amp;"
"&amp;入力!C44&amp;"　"&amp;入力!E44)</f>
        <v/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 t="str">
        <f>IF(入力!G43="","",入力!G43)</f>
        <v/>
      </c>
      <c r="R52" s="393"/>
      <c r="S52" s="394"/>
      <c r="T52" s="411" t="str">
        <f>IF(入力!I43="","",入力!I43)</f>
        <v/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 t="str">
        <f>IF(入力!M43="","",入力!M43)</f>
        <v/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 t="str">
        <f>IF(入力!P43="","",入力!P43)</f>
        <v/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 t="str">
        <f>IF(入力!B45="","",入力!B45)</f>
        <v/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 t="str">
        <f>IF(入力!B47="","",入力!B47)</f>
        <v/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湊スーパーキッズ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430718357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永野　浩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507309510</v>
      </c>
      <c r="H7" s="267"/>
      <c r="I7" s="267"/>
      <c r="J7" s="267">
        <f>IF(入力!J7="","",入力!J7)</f>
        <v>18470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佐藤　亜希子</v>
      </c>
      <c r="D9" s="278"/>
      <c r="E9" s="278"/>
      <c r="F9" s="278"/>
      <c r="G9" s="267">
        <f>IF(入力!G9="","",入力!G9)</f>
        <v>507309945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江田　豊仁</v>
      </c>
      <c r="D11" s="278"/>
      <c r="E11" s="278"/>
      <c r="F11" s="278"/>
      <c r="G11" s="267">
        <f>IF(入力!G11="","",入力!G11)</f>
        <v>500122851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永野　浩</v>
      </c>
      <c r="D13" s="278"/>
      <c r="E13" s="278"/>
      <c r="F13" s="278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5"/>
      <c r="B14" s="265"/>
      <c r="C14" s="279"/>
      <c r="D14" s="280"/>
      <c r="E14" s="280"/>
      <c r="F14" s="280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5" t="s">
        <v>5</v>
      </c>
      <c r="B15" s="265"/>
      <c r="C15" s="277" t="str">
        <f>IF(入力!C16="","",入力!C16&amp;"　"&amp;入力!E16)</f>
        <v>永野　浩</v>
      </c>
      <c r="D15" s="278"/>
      <c r="E15" s="278"/>
      <c r="F15" s="275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5"/>
      <c r="B16" s="265"/>
      <c r="C16" s="279"/>
      <c r="D16" s="280"/>
      <c r="E16" s="280"/>
      <c r="F16" s="276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5" t="s">
        <v>6</v>
      </c>
      <c r="B17" s="265"/>
      <c r="C17" s="268" t="str">
        <f>IF(入力!C17="","",入力!C17&amp;"　"&amp;入力!E17)</f>
        <v>千葉県船橋市湊町2-14-13-801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047-434-5862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90－7189－1237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永田　磨里乃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船橋小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512698450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江田　安珠希</v>
      </c>
      <c r="D27" s="278"/>
      <c r="E27" s="278"/>
      <c r="F27" s="278"/>
      <c r="G27" s="265">
        <f>IF(入力!G27="","",入力!G27)</f>
        <v>4</v>
      </c>
      <c r="H27" s="265" t="str">
        <f>IF(入力!H27="","",入力!H27)</f>
        <v/>
      </c>
      <c r="I27" s="265" t="str">
        <f>IF(入力!I27="","",入力!I27)</f>
        <v>南本町小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515689697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岡田　百香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谷津小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515814813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我妻　杏奈</v>
      </c>
      <c r="D31" s="278"/>
      <c r="E31" s="278"/>
      <c r="F31" s="278"/>
      <c r="G31" s="265">
        <f>IF(入力!G31="","",入力!G31)</f>
        <v>3</v>
      </c>
      <c r="H31" s="265" t="str">
        <f>IF(入力!H31="","",入力!H31)</f>
        <v/>
      </c>
      <c r="I31" s="265" t="str">
        <f>IF(入力!I31="","",入力!I31)</f>
        <v>南本町小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515689686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甲斐　美葉</v>
      </c>
      <c r="D33" s="278"/>
      <c r="E33" s="278"/>
      <c r="F33" s="278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八栄小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515849214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斉藤　小鈴</v>
      </c>
      <c r="D35" s="278"/>
      <c r="E35" s="278"/>
      <c r="F35" s="278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行田東小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515915978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江田　琴珠</v>
      </c>
      <c r="D37" s="278"/>
      <c r="E37" s="278"/>
      <c r="F37" s="278"/>
      <c r="G37" s="265">
        <f>IF(入力!G37="","",入力!G37)</f>
        <v>1</v>
      </c>
      <c r="H37" s="265" t="str">
        <f>IF(入力!H37="","",入力!H37)</f>
        <v/>
      </c>
      <c r="I37" s="265" t="str">
        <f>IF(入力!I37="","",入力!I37)</f>
        <v>南本町小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518040567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9" sqref="C29:F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湊スーパーキッズ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430718357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永野　浩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507309510</v>
      </c>
      <c r="H7" s="267"/>
      <c r="I7" s="267"/>
      <c r="J7" s="267">
        <f>IF(入力!J7="","",入力!J7)</f>
        <v>18470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佐藤　亜希子</v>
      </c>
      <c r="D9" s="278"/>
      <c r="E9" s="278"/>
      <c r="F9" s="278"/>
      <c r="G9" s="267">
        <f>IF(入力!G9="","",入力!G9)</f>
        <v>507309945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江田　豊仁</v>
      </c>
      <c r="D11" s="278"/>
      <c r="E11" s="278"/>
      <c r="F11" s="278"/>
      <c r="G11" s="267">
        <f>IF(入力!G11="","",入力!G11)</f>
        <v>500122851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永野　浩</v>
      </c>
      <c r="D13" s="278"/>
      <c r="E13" s="278"/>
      <c r="F13" s="278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5"/>
      <c r="B14" s="265"/>
      <c r="C14" s="279"/>
      <c r="D14" s="280"/>
      <c r="E14" s="280"/>
      <c r="F14" s="280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5" t="s">
        <v>5</v>
      </c>
      <c r="B15" s="265"/>
      <c r="C15" s="277" t="str">
        <f>IF(入力!C16="","",入力!C16&amp;"　"&amp;入力!E16)</f>
        <v>永野　浩</v>
      </c>
      <c r="D15" s="278"/>
      <c r="E15" s="278"/>
      <c r="F15" s="275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5"/>
      <c r="B16" s="265"/>
      <c r="C16" s="279"/>
      <c r="D16" s="280"/>
      <c r="E16" s="280"/>
      <c r="F16" s="276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5" t="s">
        <v>6</v>
      </c>
      <c r="B17" s="265"/>
      <c r="C17" s="268" t="str">
        <f>IF(入力!C17="","",入力!C17&amp;"　"&amp;入力!E17)</f>
        <v>千葉県船橋市湊町2-14-13-801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047-434-5862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90－7189－1237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永田　磨里乃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船橋小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512698450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江田　安珠希</v>
      </c>
      <c r="D27" s="278"/>
      <c r="E27" s="278"/>
      <c r="F27" s="278"/>
      <c r="G27" s="265">
        <f>IF(入力!G27="","",入力!G27)</f>
        <v>4</v>
      </c>
      <c r="H27" s="265" t="str">
        <f>IF(入力!H27="","",入力!H27)</f>
        <v/>
      </c>
      <c r="I27" s="265" t="str">
        <f>IF(入力!I27="","",入力!I27)</f>
        <v>南本町小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515689697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岡田　百香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谷津小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515814813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我妻　杏奈</v>
      </c>
      <c r="D31" s="278"/>
      <c r="E31" s="278"/>
      <c r="F31" s="278"/>
      <c r="G31" s="265">
        <f>IF(入力!G31="","",入力!G31)</f>
        <v>3</v>
      </c>
      <c r="H31" s="265" t="str">
        <f>IF(入力!H31="","",入力!H31)</f>
        <v/>
      </c>
      <c r="I31" s="265" t="str">
        <f>IF(入力!I31="","",入力!I31)</f>
        <v>南本町小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515689686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甲斐　美葉</v>
      </c>
      <c r="D33" s="278"/>
      <c r="E33" s="278"/>
      <c r="F33" s="278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八栄小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515849214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斉藤　小鈴</v>
      </c>
      <c r="D35" s="278"/>
      <c r="E35" s="278"/>
      <c r="F35" s="278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行田東小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515915978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江田　琴珠</v>
      </c>
      <c r="D37" s="278"/>
      <c r="E37" s="278"/>
      <c r="F37" s="278"/>
      <c r="G37" s="265">
        <f>IF(入力!G37="","",入力!G37)</f>
        <v>1</v>
      </c>
      <c r="H37" s="265" t="str">
        <f>IF(入力!H37="","",入力!H37)</f>
        <v/>
      </c>
      <c r="I37" s="265" t="str">
        <f>IF(入力!I37="","",入力!I37)</f>
        <v>南本町小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518040567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6</v>
      </c>
      <c r="J5" s="446" t="str">
        <f>IF(入力!A55="","",入力!A55)</f>
        <v/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430718357</v>
      </c>
      <c r="B7" s="33" t="str">
        <f>IF(入力!C3="","",入力!C3)</f>
        <v>湊スーパーキッズ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千葉県船橋市湊町2-14-13-801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江田</v>
      </c>
      <c r="D20" s="33" t="str">
        <f>IF(入力!E12="","",入力!E12)</f>
        <v>豊仁</v>
      </c>
      <c r="E20" s="33" t="str">
        <f>IF(入力!C11="","",入力!C11)</f>
        <v>ｴﾀﾞ</v>
      </c>
      <c r="F20" s="33" t="str">
        <f>IF(入力!E11="","",入力!E11)</f>
        <v>ﾄﾖﾋﾄ</v>
      </c>
      <c r="G20" s="33">
        <f>IF(入力!G11="","",入力!G11)</f>
        <v>500122851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永田</v>
      </c>
      <c r="D24" s="75" t="str">
        <f>VLOOKUP($B$51,$A$53:$F$352,4)</f>
        <v>磨里乃</v>
      </c>
      <c r="E24" s="75" t="str">
        <f>VLOOKUP($B$51,$A$53:$F$352,5)</f>
        <v>ﾅｶﾞﾀ</v>
      </c>
      <c r="F24" s="75" t="str">
        <f>VLOOKUP($B$51,$A$53:$F$352,6)</f>
        <v>ﾏﾘﾉ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永田</v>
      </c>
      <c r="D53" s="33" t="str">
        <f>IF(入力!E26="","",入力!E26)</f>
        <v>磨里乃</v>
      </c>
      <c r="E53" s="33" t="str">
        <f>IF(入力!C25="","",入力!C25)</f>
        <v>ﾅｶﾞﾀ</v>
      </c>
      <c r="F53" s="33" t="str">
        <f>IF(入力!E25="","",入力!E25)</f>
        <v>ﾏﾘﾉ</v>
      </c>
      <c r="G53" s="33">
        <f>IF(入力!M25="","",入力!M25)</f>
        <v>512698450</v>
      </c>
      <c r="H53" s="33" t="str">
        <f>IF(入力!I25="","",入力!I25)</f>
        <v>船橋小</v>
      </c>
      <c r="I53" s="33">
        <f>IF(入力!G25="","",入力!G25)</f>
        <v>5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江田</v>
      </c>
      <c r="D54" s="33" t="str">
        <f>IF(入力!E28="","",入力!E28)</f>
        <v>安珠希</v>
      </c>
      <c r="E54" s="33" t="str">
        <f>IF(入力!C27="","",入力!C27)</f>
        <v>ｴﾀﾞ</v>
      </c>
      <c r="F54" s="33" t="str">
        <f>IF(入力!E27="","",入力!E27)</f>
        <v>ｱｽﾞｷ</v>
      </c>
      <c r="G54" s="33">
        <f>IF(入力!M27="","",入力!M27)</f>
        <v>515689697</v>
      </c>
      <c r="H54" s="33" t="str">
        <f>IF(入力!I27="","",入力!I27)</f>
        <v>南本町小</v>
      </c>
      <c r="I54" s="33">
        <f>IF(入力!G27="","",入力!G27)</f>
        <v>4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岡田</v>
      </c>
      <c r="D55" s="33" t="str">
        <f>IF(入力!E30="","",入力!E30)</f>
        <v>百香</v>
      </c>
      <c r="E55" s="33" t="str">
        <f>IF(入力!C29="","",入力!C29)</f>
        <v>ｵｶﾀﾞ</v>
      </c>
      <c r="F55" s="33" t="str">
        <f>IF(入力!E29="","",入力!E29)</f>
        <v>ﾓﾓｶ</v>
      </c>
      <c r="G55" s="33">
        <f>IF(入力!M29="","",入力!M29)</f>
        <v>515814813</v>
      </c>
      <c r="H55" s="33" t="str">
        <f>IF(入力!I29="","",入力!I29)</f>
        <v>谷津小</v>
      </c>
      <c r="I55" s="33">
        <f>IF(入力!G29="","",入力!G29)</f>
        <v>4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我妻</v>
      </c>
      <c r="D56" s="33" t="str">
        <f>IF(入力!E32="","",入力!E32)</f>
        <v>杏奈</v>
      </c>
      <c r="E56" s="33" t="str">
        <f>IF(入力!C31="","",入力!C31)</f>
        <v>ﾜｶﾞﾂﾏ</v>
      </c>
      <c r="F56" s="33" t="str">
        <f>IF(入力!E31="","",入力!E31)</f>
        <v>ｱﾝﾅ</v>
      </c>
      <c r="G56" s="33">
        <f>IF(入力!M31="","",入力!M31)</f>
        <v>515689686</v>
      </c>
      <c r="H56" s="33" t="str">
        <f>IF(入力!I31="","",入力!I31)</f>
        <v>南本町小</v>
      </c>
      <c r="I56" s="33">
        <f>IF(入力!G31="","",入力!G31)</f>
        <v>3</v>
      </c>
      <c r="J56" s="33">
        <f>IF(入力!P31="","",入力!P31)</f>
        <v>136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甲斐</v>
      </c>
      <c r="D57" s="33" t="str">
        <f>IF(入力!E34="","",入力!E34)</f>
        <v>美葉</v>
      </c>
      <c r="E57" s="33" t="str">
        <f>IF(入力!C33="","",入力!C33)</f>
        <v>ｶｲ</v>
      </c>
      <c r="F57" s="33" t="str">
        <f>IF(入力!E33="","",入力!E33)</f>
        <v>ﾐﾜ</v>
      </c>
      <c r="G57" s="33">
        <f>IF(入力!M33="","",入力!M33)</f>
        <v>515849214</v>
      </c>
      <c r="H57" s="33" t="str">
        <f>IF(入力!I33="","",入力!I33)</f>
        <v>八栄小</v>
      </c>
      <c r="I57" s="33">
        <f>IF(入力!G33="","",入力!G33)</f>
        <v>3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斉藤</v>
      </c>
      <c r="D58" s="33" t="str">
        <f>IF(入力!E36="","",入力!E36)</f>
        <v>小鈴</v>
      </c>
      <c r="E58" s="33" t="str">
        <f>IF(入力!C35="","",入力!C35)</f>
        <v>ｻｲﾄｳ</v>
      </c>
      <c r="F58" s="33" t="str">
        <f>IF(入力!E35="","",入力!E35)</f>
        <v>ｺｽｽﾞ</v>
      </c>
      <c r="G58" s="33">
        <f>IF(入力!M35="","",入力!M35)</f>
        <v>515915978</v>
      </c>
      <c r="H58" s="33" t="str">
        <f>IF(入力!I35="","",入力!I35)</f>
        <v>行田東小</v>
      </c>
      <c r="I58" s="33">
        <f>IF(入力!G35="","",入力!G35)</f>
        <v>3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江田</v>
      </c>
      <c r="D59" s="33" t="str">
        <f>IF(入力!E38="","",入力!E38)</f>
        <v>琴珠</v>
      </c>
      <c r="E59" s="33" t="str">
        <f>IF(入力!C37="","",入力!C37)</f>
        <v>ｴﾀﾞ</v>
      </c>
      <c r="F59" s="33" t="str">
        <f>IF(入力!E37="","",入力!E37)</f>
        <v>ｺﾄﾐ</v>
      </c>
      <c r="G59" s="33">
        <f>IF(入力!M37="","",入力!M37)</f>
        <v>518040567</v>
      </c>
      <c r="H59" s="33" t="str">
        <f>IF(入力!I37="","",入力!I37)</f>
        <v>南本町小</v>
      </c>
      <c r="I59" s="33">
        <f>IF(入力!G37="","",入力!G37)</f>
        <v>1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永野  浩</cp:lastModifiedBy>
  <cp:lastPrinted>2016-05-09T15:17:35Z</cp:lastPrinted>
  <dcterms:created xsi:type="dcterms:W3CDTF">2014-04-05T09:56:00Z</dcterms:created>
  <dcterms:modified xsi:type="dcterms:W3CDTF">2019-01-23T22:50:19Z</dcterms:modified>
</cp:coreProperties>
</file>