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6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<sst xmlns="http://schemas.openxmlformats.org/spreadsheetml/2006/main" count="391" uniqueCount="254">
  <si>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</si>
  <si>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</si>
  <si>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</si>
  <si>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</si>
  <si>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</si>
  <si>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</si>
  <si>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</si>
  <si>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</si>
  <si>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</si>
  <si>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</si>
  <si>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</si>
  <si>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</si>
  <si>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</si>
  <si>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</si>
  <si>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</si>
  <si>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</si>
  <si>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</si>
  <si>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</si>
  <si>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</si>
  <si>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</si>
  <si>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</si>
  <si>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</si>
  <si>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</si>
  <si>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</si>
  <si>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</si>
  <si>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</si>
  <si>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</si>
  <si>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</si>
  <si>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</si>
  <si>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</si>
  <si>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</si>
  <si>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</si>
  <si>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</si>
  <si>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</si>
  <si>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</si>
  <si>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</si>
  <si>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</si>
  <si>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</si>
  <si>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</si>
  <si>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</si>
  <si>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</si>
  <si>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</si>
  <si>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</si>
  <si>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</si>
  <si>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</si>
  <si>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</si>
  <si>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</si>
  <si>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</si>
  <si>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</si>
  <si>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</si>
  <si>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</si>
  <si>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</si>
  <si>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</si>
  <si>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</si>
  <si>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</si>
  <si>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</si>
  <si>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</si>
  <si>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</si>
  <si>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</si>
  <si>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</si>
  <si>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</si>
  <si>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</si>
  <si>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</si>
  <si>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</si>
  <si>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</si>
  <si>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</si>
  <si>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</si>
  <si>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</si>
  <si>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</si>
  <si>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</si>
  <si>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</si>
  <si>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</si>
  <si>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</si>
  <si>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</si>
  <si>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</si>
  <si>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</si>
  <si>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</si>
  <si>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</si>
  <si>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</si>
  <si>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</si>
  <si>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</si>
  <si>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</si>
  <si>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</si>
  <si>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</si>
  <si>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</si>
  <si>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</si>
  <si>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</si>
  <si>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</si>
  <si>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</si>
  <si>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</si>
  <si>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</si>
  <si>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</si>
  <si>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</si>
  <si>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</si>
  <si>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</si>
  <si>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</si>
  <si>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</si>
  <si>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</si>
  <si>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</si>
  <si>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</si>
  <si>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</si>
  <si>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</si>
  <si>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</si>
  <si>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</si>
  <si>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</si>
  <si>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</si>
  <si>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</si>
  <si>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</si>
  <si>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</si>
  <si>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</si>
  <si>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</si>
  <si>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</si>
  <si>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</si>
  <si>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</si>
  <si>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</si>
  <si>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</si>
  <si>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</si>
  <si>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</si>
  <si>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</si>
  <si>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</si>
  <si>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</si>
  <si>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</si>
  <si>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</si>
  <si>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</si>
  <si>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</si>
  <si>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</si>
  <si>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</si>
  <si>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</si>
  <si>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</si>
  <si>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</si>
  <si>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</si>
  <si>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</si>
  <si>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</si>
  <si>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</si>
  <si>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</si>
  <si>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</si>
  <si>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</si>
  <si>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</si>
  <si>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</si>
  <si>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</si>
  <si>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</si>
  <si>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</si>
  <si>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</si>
  <si>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</si>
  <si>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</si>
  <si>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</si>
  <si>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</si>
  <si>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</si>
  <si>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</si>
  <si>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</si>
  <si>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</si>
  <si>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</si>
  <si>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</si>
  <si>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</si>
  <si>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</si>
  <si>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</si>
  <si>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</si>
  <si>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</si>
  <si>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</si>
  <si>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</si>
  <si>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</si>
  <si>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</si>
  <si>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</si>
  <si>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</si>
  <si>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</si>
  <si>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</si>
  <si>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</si>
  <si>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</si>
  <si>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</si>
  <si>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</si>
  <si>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</si>
  <si>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</si>
  <si>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</si>
  <si>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</si>
  <si>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</si>
  <si>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</si>
  <si>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</si>
  <si>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</si>
  <si>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</si>
  <si>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</si>
  <si>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</si>
  <si>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</si>
  <si>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</si>
  <si>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</si>
  <si>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</si>
  <si>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</si>
  <si>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</si>
  <si>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</si>
  <si>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</si>
  <si>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</si>
  <si>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</si>
  <si>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</si>
  <si>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</si>
  <si>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</si>
  <si>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</si>
  <si>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</si>
  <si>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</si>
  <si>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</si>
  <si>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</si>
  <si>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</si>
  <si>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船橋市</t>
    <rPh sb="0" eb="3">
      <t>フナバシシ</t>
    </rPh>
    <phoneticPr fontId="2"/>
  </si>
  <si>
    <t>湊スーパーキッズ</t>
    <rPh sb="0" eb="1">
      <t>ミナト</t>
    </rPh>
    <phoneticPr fontId="2"/>
  </si>
  <si>
    <t>ﾐﾅﾄｽｰﾊﾟｰｷｯｽﾞ</t>
    <phoneticPr fontId="2"/>
  </si>
  <si>
    <t>ＪＲ東日本</t>
    <rPh sb="2" eb="3">
      <t>ヒガシ</t>
    </rPh>
    <rPh sb="3" eb="5">
      <t>ニホン</t>
    </rPh>
    <phoneticPr fontId="2"/>
  </si>
  <si>
    <t>船橋</t>
    <rPh sb="0" eb="2">
      <t>フナバシ</t>
    </rPh>
    <phoneticPr fontId="2"/>
  </si>
  <si>
    <t>ﾅｶﾞﾉ</t>
  </si>
  <si>
    <t>ﾋﾛｼ</t>
  </si>
  <si>
    <t>永野</t>
    <rPh sb="0" eb="2">
      <t>ナガノ</t>
    </rPh>
    <phoneticPr fontId="2"/>
  </si>
  <si>
    <t>浩</t>
    <rPh sb="0" eb="1">
      <t>ヒロシ</t>
    </rPh>
    <phoneticPr fontId="2"/>
  </si>
  <si>
    <t>ｻﾄｳ</t>
  </si>
  <si>
    <t>ｱｷｺ</t>
  </si>
  <si>
    <t>佐藤</t>
    <rPh sb="0" eb="2">
      <t>サトウ</t>
    </rPh>
    <phoneticPr fontId="2"/>
  </si>
  <si>
    <t>亜希子</t>
    <rPh sb="0" eb="3">
      <t>アキコ</t>
    </rPh>
    <phoneticPr fontId="2"/>
  </si>
  <si>
    <t>ｴﾀﾞ</t>
  </si>
  <si>
    <t>ﾄﾖﾋﾄ</t>
  </si>
  <si>
    <t>江田</t>
    <rPh sb="0" eb="2">
      <t>エダ</t>
    </rPh>
    <phoneticPr fontId="2"/>
  </si>
  <si>
    <t>豊仁</t>
    <rPh sb="0" eb="2">
      <t>トヨヒト</t>
    </rPh>
    <phoneticPr fontId="2"/>
  </si>
  <si>
    <t>273</t>
    <phoneticPr fontId="2"/>
  </si>
  <si>
    <t>0011</t>
    <phoneticPr fontId="2"/>
  </si>
  <si>
    <t>千葉県船橋市湊町2-14-13-801</t>
    <rPh sb="0" eb="3">
      <t>チバケン</t>
    </rPh>
    <rPh sb="3" eb="6">
      <t>フナバシシ</t>
    </rPh>
    <rPh sb="6" eb="8">
      <t>ミナトチョウ</t>
    </rPh>
    <phoneticPr fontId="2"/>
  </si>
  <si>
    <t>090</t>
    <phoneticPr fontId="2"/>
  </si>
  <si>
    <t>7189</t>
    <phoneticPr fontId="2"/>
  </si>
  <si>
    <t>1237</t>
    <phoneticPr fontId="2"/>
  </si>
  <si>
    <t>047-434-5862</t>
    <phoneticPr fontId="2"/>
  </si>
  <si>
    <t>090</t>
    <phoneticPr fontId="2"/>
  </si>
  <si>
    <t>ﾅｶﾞﾀ</t>
  </si>
  <si>
    <t>ﾏﾘﾉ</t>
  </si>
  <si>
    <t>永田</t>
    <rPh sb="0" eb="2">
      <t>ナガタ</t>
    </rPh>
    <phoneticPr fontId="2"/>
  </si>
  <si>
    <t>磨里乃</t>
    <rPh sb="0" eb="1">
      <t>マ</t>
    </rPh>
    <rPh sb="1" eb="2">
      <t>リ</t>
    </rPh>
    <rPh sb="2" eb="3">
      <t>ノ</t>
    </rPh>
    <phoneticPr fontId="2"/>
  </si>
  <si>
    <t>ｱｽﾞｷ</t>
  </si>
  <si>
    <t>安珠希</t>
    <rPh sb="0" eb="1">
      <t>アン</t>
    </rPh>
    <rPh sb="1" eb="3">
      <t>タマキ</t>
    </rPh>
    <phoneticPr fontId="2"/>
  </si>
  <si>
    <t>ﾜｶﾞﾂﾏ</t>
  </si>
  <si>
    <t>ｱﾝﾅ</t>
  </si>
  <si>
    <t>我妻</t>
    <rPh sb="0" eb="2">
      <t>ワガツマ</t>
    </rPh>
    <phoneticPr fontId="2"/>
  </si>
  <si>
    <t>杏奈</t>
    <rPh sb="0" eb="2">
      <t>アンナ</t>
    </rPh>
    <phoneticPr fontId="2"/>
  </si>
  <si>
    <t>ｶｲ</t>
  </si>
  <si>
    <t>ﾐﾜ</t>
  </si>
  <si>
    <t>甲斐</t>
    <rPh sb="0" eb="2">
      <t>カイ</t>
    </rPh>
    <phoneticPr fontId="2"/>
  </si>
  <si>
    <t>美葉</t>
    <rPh sb="0" eb="1">
      <t>ビ</t>
    </rPh>
    <rPh sb="1" eb="2">
      <t>ハ</t>
    </rPh>
    <phoneticPr fontId="2"/>
  </si>
  <si>
    <t>ｻｲﾄｳ</t>
  </si>
  <si>
    <t>ｺｽｽﾞ</t>
  </si>
  <si>
    <t>斉藤</t>
    <rPh sb="0" eb="2">
      <t>サイトウ</t>
    </rPh>
    <phoneticPr fontId="2"/>
  </si>
  <si>
    <t>小鈴</t>
    <rPh sb="0" eb="2">
      <t>コスズ</t>
    </rPh>
    <phoneticPr fontId="2"/>
  </si>
  <si>
    <t>ｺﾄﾐ</t>
  </si>
  <si>
    <t>琴珠</t>
    <rPh sb="0" eb="1">
      <t>コト</t>
    </rPh>
    <rPh sb="1" eb="2">
      <t>シュ</t>
    </rPh>
    <phoneticPr fontId="2"/>
  </si>
  <si>
    <t>ｷﾀﾀﾞ</t>
    <phoneticPr fontId="2"/>
  </si>
  <si>
    <t>ﾙｶ</t>
    <phoneticPr fontId="2"/>
  </si>
  <si>
    <t>北田</t>
    <rPh sb="0" eb="2">
      <t>キタダ</t>
    </rPh>
    <phoneticPr fontId="2"/>
  </si>
  <si>
    <t>　琉華</t>
    <rPh sb="1" eb="2">
      <t>ル</t>
    </rPh>
    <rPh sb="2" eb="3">
      <t>ハナ</t>
    </rPh>
    <phoneticPr fontId="2"/>
  </si>
  <si>
    <t>船橋小</t>
    <rPh sb="0" eb="2">
      <t>フナバシ</t>
    </rPh>
    <rPh sb="2" eb="3">
      <t>ショウ</t>
    </rPh>
    <phoneticPr fontId="2"/>
  </si>
  <si>
    <t>南本町小</t>
    <rPh sb="0" eb="1">
      <t>ミナミ</t>
    </rPh>
    <rPh sb="1" eb="3">
      <t>ホンチョウ</t>
    </rPh>
    <rPh sb="3" eb="4">
      <t>ショウ</t>
    </rPh>
    <phoneticPr fontId="2"/>
  </si>
  <si>
    <t>八栄小</t>
    <rPh sb="0" eb="1">
      <t>ハチ</t>
    </rPh>
    <rPh sb="1" eb="2">
      <t>サカエ</t>
    </rPh>
    <rPh sb="2" eb="3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</si>
  <si>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</si>
  <si>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今年のチームは何か持っています。
ただそれも日々の努力があってからこそのもの。
決して上手ではありませんが一生懸命ボールをつなぐ姿をお見せしたいと思います。</t>
    <rPh sb="0" eb="2">
      <t>コトシ</t>
    </rPh>
    <rPh sb="7" eb="8">
      <t>ナニ</t>
    </rPh>
    <rPh sb="9" eb="10">
      <t>モ</t>
    </rPh>
    <rPh sb="22" eb="24">
      <t>ヒビ</t>
    </rPh>
    <rPh sb="25" eb="27">
      <t>ドリョク</t>
    </rPh>
    <rPh sb="40" eb="41">
      <t>ケッ</t>
    </rPh>
    <rPh sb="43" eb="45">
      <t>ジョウズ</t>
    </rPh>
    <rPh sb="53" eb="57">
      <t>イッショウケンメイ</t>
    </rPh>
    <rPh sb="64" eb="65">
      <t>スガタ</t>
    </rPh>
    <rPh sb="67" eb="68">
      <t>ミ</t>
    </rPh>
    <rPh sb="73" eb="74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</si>
</sst>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A20" sqref="AA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37" t="s">
        <v>189</v>
      </c>
      <c r="B2" s="138"/>
      <c r="C2" s="139" t="s">
        <v>202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7" t="s">
        <v>159</v>
      </c>
      <c r="K3" s="248"/>
      <c r="L3" s="248"/>
      <c r="M3" s="248"/>
      <c r="N3" s="248"/>
      <c r="O3" s="249"/>
      <c r="P3" s="116" t="s">
        <v>200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3" t="s">
        <v>178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430718357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430718357</v>
      </c>
      <c r="K5" s="226"/>
      <c r="L5" s="226"/>
      <c r="M5" s="226"/>
      <c r="N5" s="226"/>
      <c r="O5" s="226"/>
      <c r="P5" s="189" t="s">
        <v>203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89" t="s">
        <v>204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0" t="s">
        <v>163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164</v>
      </c>
      <c r="AL6" s="172"/>
      <c r="AM6" s="172"/>
      <c r="AN6" s="172"/>
      <c r="AO6" s="172"/>
      <c r="AP6" s="172"/>
      <c r="AQ6" s="172"/>
      <c r="AR6" s="172"/>
      <c r="AS6" s="172"/>
      <c r="AT6" s="57" t="s">
        <v>192</v>
      </c>
    </row>
    <row r="7" spans="1:51" ht="13.5" customHeight="1">
      <c r="A7" s="96"/>
      <c r="B7" s="163"/>
      <c r="C7" s="131" t="s">
        <v>205</v>
      </c>
      <c r="D7" s="132"/>
      <c r="E7" s="132" t="s">
        <v>206</v>
      </c>
      <c r="F7" s="133"/>
      <c r="G7" s="228">
        <v>507309510</v>
      </c>
      <c r="H7" s="228"/>
      <c r="I7" s="228"/>
      <c r="J7" s="228">
        <v>18470</v>
      </c>
      <c r="K7" s="228"/>
      <c r="L7" s="228"/>
      <c r="M7" s="228"/>
      <c r="N7" s="228"/>
      <c r="O7" s="228"/>
      <c r="P7" s="241" t="s">
        <v>72</v>
      </c>
      <c r="Q7" s="242"/>
      <c r="R7" s="165" t="s">
        <v>217</v>
      </c>
      <c r="S7" s="165"/>
      <c r="T7" s="165"/>
      <c r="U7" s="165"/>
      <c r="V7" s="50" t="s">
        <v>73</v>
      </c>
      <c r="W7" s="155" t="s">
        <v>218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58</v>
      </c>
    </row>
    <row r="8" spans="1:51" ht="18" customHeight="1">
      <c r="A8" s="96"/>
      <c r="B8" s="163"/>
      <c r="C8" s="134" t="s">
        <v>207</v>
      </c>
      <c r="D8" s="135"/>
      <c r="E8" s="135" t="s">
        <v>208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219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31" t="s">
        <v>209</v>
      </c>
      <c r="D9" s="132"/>
      <c r="E9" s="132" t="s">
        <v>210</v>
      </c>
      <c r="F9" s="133"/>
      <c r="G9" s="228">
        <v>507309945</v>
      </c>
      <c r="H9" s="228"/>
      <c r="I9" s="228"/>
      <c r="J9" s="228">
        <v>291136</v>
      </c>
      <c r="K9" s="228"/>
      <c r="L9" s="228"/>
      <c r="M9" s="228"/>
      <c r="N9" s="228"/>
      <c r="O9" s="228"/>
      <c r="P9" s="241" t="s">
        <v>72</v>
      </c>
      <c r="Q9" s="242"/>
      <c r="R9" s="165"/>
      <c r="S9" s="165"/>
      <c r="T9" s="165"/>
      <c r="U9" s="165"/>
      <c r="V9" s="50" t="s">
        <v>73</v>
      </c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>
        <v>48</v>
      </c>
    </row>
    <row r="10" spans="1:51" ht="18" customHeight="1">
      <c r="A10" s="96"/>
      <c r="B10" s="163"/>
      <c r="C10" s="134" t="s">
        <v>211</v>
      </c>
      <c r="D10" s="135"/>
      <c r="E10" s="135" t="s">
        <v>212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 t="s">
        <v>213</v>
      </c>
      <c r="D11" s="132"/>
      <c r="E11" s="132" t="s">
        <v>214</v>
      </c>
      <c r="F11" s="133"/>
      <c r="G11" s="228">
        <v>500122851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>
      <c r="A12" s="96"/>
      <c r="B12" s="163"/>
      <c r="C12" s="134" t="s">
        <v>215</v>
      </c>
      <c r="D12" s="135"/>
      <c r="E12" s="135" t="s">
        <v>216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 t="s">
        <v>205</v>
      </c>
      <c r="D13" s="132"/>
      <c r="E13" s="132" t="s">
        <v>206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>
      <c r="A14" s="96"/>
      <c r="B14" s="163"/>
      <c r="C14" s="134" t="s">
        <v>207</v>
      </c>
      <c r="D14" s="135"/>
      <c r="E14" s="135" t="s">
        <v>208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>
      <c r="A15" s="232" t="s">
        <v>166</v>
      </c>
      <c r="B15" s="163"/>
      <c r="C15" s="131" t="s">
        <v>205</v>
      </c>
      <c r="D15" s="132"/>
      <c r="E15" s="132" t="s">
        <v>206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/>
      <c r="S15" s="165"/>
      <c r="T15" s="165"/>
      <c r="U15" s="165"/>
      <c r="V15" s="49" t="s">
        <v>73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34" t="s">
        <v>207</v>
      </c>
      <c r="D16" s="135"/>
      <c r="E16" s="135" t="s">
        <v>208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3"/>
      <c r="C17" s="212" t="s">
        <v>219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3" t="s">
        <v>223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3" t="s">
        <v>224</v>
      </c>
      <c r="D21" s="233"/>
      <c r="E21" s="233">
        <v>7189</v>
      </c>
      <c r="F21" s="233"/>
      <c r="G21" s="233">
        <v>1237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6" t="s">
        <v>173</v>
      </c>
      <c r="D23" s="217"/>
      <c r="E23" s="218" t="s">
        <v>174</v>
      </c>
      <c r="F23" s="219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2" t="s">
        <v>171</v>
      </c>
      <c r="D24" s="203"/>
      <c r="E24" s="204" t="s">
        <v>172</v>
      </c>
      <c r="F24" s="205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31" t="s">
        <v>225</v>
      </c>
      <c r="D25" s="132"/>
      <c r="E25" s="132" t="s">
        <v>226</v>
      </c>
      <c r="F25" s="133"/>
      <c r="G25" s="119">
        <v>6</v>
      </c>
      <c r="H25" s="120"/>
      <c r="I25" s="222" t="s">
        <v>249</v>
      </c>
      <c r="J25" s="123"/>
      <c r="K25" s="123"/>
      <c r="L25" s="120"/>
      <c r="M25" s="119">
        <v>512698450</v>
      </c>
      <c r="N25" s="123"/>
      <c r="O25" s="120"/>
      <c r="P25" s="119">
        <v>143</v>
      </c>
      <c r="Q25" s="123"/>
      <c r="R25" s="123"/>
      <c r="S25" s="123"/>
      <c r="T25" s="125"/>
      <c r="U25" s="1"/>
      <c r="V25" s="1"/>
      <c r="W25" s="1"/>
      <c r="X25" s="1"/>
      <c r="Y25" s="235">
        <v>6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227</v>
      </c>
      <c r="D26" s="135"/>
      <c r="E26" s="135" t="s">
        <v>228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213</v>
      </c>
      <c r="D27" s="132"/>
      <c r="E27" s="132" t="s">
        <v>229</v>
      </c>
      <c r="F27" s="133"/>
      <c r="G27" s="119">
        <v>5</v>
      </c>
      <c r="H27" s="120"/>
      <c r="I27" s="222" t="s">
        <v>250</v>
      </c>
      <c r="J27" s="123"/>
      <c r="K27" s="123"/>
      <c r="L27" s="120"/>
      <c r="M27" s="119">
        <v>515689697</v>
      </c>
      <c r="N27" s="123"/>
      <c r="O27" s="120"/>
      <c r="P27" s="119">
        <v>148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215</v>
      </c>
      <c r="D28" s="135"/>
      <c r="E28" s="135" t="s">
        <v>230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231</v>
      </c>
      <c r="D29" s="132"/>
      <c r="E29" s="132" t="s">
        <v>232</v>
      </c>
      <c r="F29" s="133"/>
      <c r="G29" s="119">
        <v>4</v>
      </c>
      <c r="H29" s="120"/>
      <c r="I29" s="222" t="s">
        <v>250</v>
      </c>
      <c r="J29" s="123"/>
      <c r="K29" s="123"/>
      <c r="L29" s="120"/>
      <c r="M29" s="119">
        <v>515689686</v>
      </c>
      <c r="N29" s="123"/>
      <c r="O29" s="120"/>
      <c r="P29" s="119">
        <v>138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233</v>
      </c>
      <c r="D30" s="135"/>
      <c r="E30" s="135" t="s">
        <v>234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235</v>
      </c>
      <c r="D31" s="132"/>
      <c r="E31" s="132" t="s">
        <v>236</v>
      </c>
      <c r="F31" s="133"/>
      <c r="G31" s="119">
        <v>4</v>
      </c>
      <c r="H31" s="120"/>
      <c r="I31" s="222" t="s">
        <v>251</v>
      </c>
      <c r="J31" s="123"/>
      <c r="K31" s="123"/>
      <c r="L31" s="120"/>
      <c r="M31" s="119">
        <v>515849214</v>
      </c>
      <c r="N31" s="123"/>
      <c r="O31" s="120"/>
      <c r="P31" s="119">
        <v>138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237</v>
      </c>
      <c r="D32" s="135"/>
      <c r="E32" s="135" t="s">
        <v>238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239</v>
      </c>
      <c r="D33" s="132"/>
      <c r="E33" s="132" t="s">
        <v>240</v>
      </c>
      <c r="F33" s="133"/>
      <c r="G33" s="119">
        <v>4</v>
      </c>
      <c r="H33" s="120"/>
      <c r="I33" s="222" t="s">
        <v>252</v>
      </c>
      <c r="J33" s="123"/>
      <c r="K33" s="123"/>
      <c r="L33" s="120"/>
      <c r="M33" s="119">
        <v>515915978</v>
      </c>
      <c r="N33" s="123"/>
      <c r="O33" s="120"/>
      <c r="P33" s="119">
        <v>135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241</v>
      </c>
      <c r="D34" s="135"/>
      <c r="E34" s="135" t="s">
        <v>242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220" t="s">
        <v>245</v>
      </c>
      <c r="D35" s="132"/>
      <c r="E35" s="221" t="s">
        <v>246</v>
      </c>
      <c r="F35" s="133"/>
      <c r="G35" s="119">
        <v>4</v>
      </c>
      <c r="H35" s="120"/>
      <c r="I35" s="222" t="s">
        <v>252</v>
      </c>
      <c r="J35" s="123"/>
      <c r="K35" s="123"/>
      <c r="L35" s="120"/>
      <c r="M35" s="119">
        <v>519021275</v>
      </c>
      <c r="N35" s="123"/>
      <c r="O35" s="120"/>
      <c r="P35" s="119">
        <v>137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14" t="s">
        <v>247</v>
      </c>
      <c r="D36" s="135"/>
      <c r="E36" s="215" t="s">
        <v>248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213</v>
      </c>
      <c r="D37" s="132"/>
      <c r="E37" s="132" t="s">
        <v>243</v>
      </c>
      <c r="F37" s="133"/>
      <c r="G37" s="119">
        <v>2</v>
      </c>
      <c r="H37" s="120"/>
      <c r="I37" s="222" t="s">
        <v>250</v>
      </c>
      <c r="J37" s="123"/>
      <c r="K37" s="123"/>
      <c r="L37" s="120"/>
      <c r="M37" s="119">
        <v>518040567</v>
      </c>
      <c r="N37" s="123"/>
      <c r="O37" s="120"/>
      <c r="P37" s="119">
        <v>137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215</v>
      </c>
      <c r="D38" s="135"/>
      <c r="E38" s="135" t="s">
        <v>244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/>
      <c r="D48" s="210"/>
      <c r="E48" s="210"/>
      <c r="F48" s="211"/>
      <c r="G48" s="193"/>
      <c r="H48" s="206"/>
      <c r="I48" s="193"/>
      <c r="J48" s="194"/>
      <c r="K48" s="194"/>
      <c r="L48" s="206"/>
      <c r="M48" s="193"/>
      <c r="N48" s="194"/>
      <c r="O48" s="206"/>
      <c r="P48" s="193"/>
      <c r="Q48" s="194"/>
      <c r="R48" s="194"/>
      <c r="S48" s="194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9" t="s">
        <v>253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22"/>
      <c r="V55" s="80">
        <f>LEN(A55)</f>
        <v>78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湊スーパーキッズ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430718357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永野　浩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507309510</v>
      </c>
      <c r="H7" s="272"/>
      <c r="I7" s="272"/>
      <c r="J7" s="272">
        <f>IF(入力!J7="","",入力!J7)</f>
        <v>18470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佐藤　亜希子</v>
      </c>
      <c r="D9" s="266"/>
      <c r="E9" s="266"/>
      <c r="F9" s="266"/>
      <c r="G9" s="272">
        <f>IF(入力!G9="","",入力!G9)</f>
        <v>507309945</v>
      </c>
      <c r="H9" s="272"/>
      <c r="I9" s="272"/>
      <c r="J9" s="272">
        <f>IF(入力!J9="","",入力!J9)</f>
        <v>291136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江田　豊仁</v>
      </c>
      <c r="D11" s="266"/>
      <c r="E11" s="266"/>
      <c r="F11" s="266"/>
      <c r="G11" s="272">
        <f>IF(入力!G11="","",入力!G11)</f>
        <v>500122851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永野　浩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永野　浩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千葉県船橋市湊町2-14-13-801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047-434-5862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090－7189－1237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永田　磨里乃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512698450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江田　安珠希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南本町小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515689697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我妻　杏奈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南本町小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515689686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甲斐　美葉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八栄小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515849214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斉藤　小鈴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行田東小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515915978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北田　　琉華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行田東小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519021275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江田　琴珠</v>
      </c>
      <c r="D37" s="266"/>
      <c r="E37" s="266"/>
      <c r="F37" s="266"/>
      <c r="G37" s="264">
        <f>IF(入力!G37="","",入力!G37)</f>
        <v>2</v>
      </c>
      <c r="H37" s="264" t="str">
        <f>IF(入力!H37="","",入力!H37)</f>
        <v/>
      </c>
      <c r="I37" s="264" t="str">
        <f>IF(入力!I37="","",入力!I37)</f>
        <v>南本町小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518040567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ﾐﾅﾄｽｰﾊﾟｰｷｯｽﾞ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ＪＲ東日本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湊スーパーキッズ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357">
        <f>IF(入力!C4="","",入力!C4)</f>
        <v>430718357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船橋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18470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291136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/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ﾅｶﾞﾉ　ﾋﾛｼ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58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273</v>
      </c>
      <c r="AC22" s="326"/>
      <c r="AD22" s="326"/>
      <c r="AE22" s="326"/>
      <c r="AF22" s="16" t="s">
        <v>73</v>
      </c>
      <c r="AG22" s="326" t="str">
        <f>IF(入力!W7="","",入力!W7)</f>
        <v>0011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永野　浩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千葉県船橋市湊町2-14-13-801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7189</v>
      </c>
      <c r="AY23" s="322"/>
      <c r="AZ23" s="322"/>
      <c r="BA23" s="322"/>
      <c r="BB23" s="19" t="s">
        <v>76</v>
      </c>
      <c r="BC23" s="322" t="str">
        <f>IF(入力!AP8="","",入力!AP8)</f>
        <v>1237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ｻﾄｳ　ｱｷｺ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48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/>
      </c>
      <c r="AC24" s="326"/>
      <c r="AD24" s="326"/>
      <c r="AE24" s="326"/>
      <c r="AF24" s="16" t="s">
        <v>73</v>
      </c>
      <c r="AG24" s="326" t="str">
        <f>IF(入力!W9="","",入力!W9)</f>
        <v/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/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佐藤　亜希子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/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/>
      </c>
      <c r="AY25" s="322"/>
      <c r="AZ25" s="322"/>
      <c r="BA25" s="322"/>
      <c r="BB25" s="19" t="s">
        <v>76</v>
      </c>
      <c r="BC25" s="322" t="str">
        <f>IF(入力!AP10="","",入力!AP10)</f>
        <v/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ｴﾀﾞ　ﾄﾖﾋﾄ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44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/>
      </c>
      <c r="AC26" s="326"/>
      <c r="AD26" s="326"/>
      <c r="AE26" s="326"/>
      <c r="AF26" s="16" t="s">
        <v>73</v>
      </c>
      <c r="AG26" s="326" t="str">
        <f>IF(入力!W11="","",入力!W11)</f>
        <v/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/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江田　豊仁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/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ﾅｶﾞﾉ　ﾋﾛｼ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 t="str">
        <f>IF(入力!AT15="","",入力!AT15)</f>
        <v/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/>
      </c>
      <c r="AC28" s="326"/>
      <c r="AD28" s="326"/>
      <c r="AE28" s="326"/>
      <c r="AF28" s="16" t="s">
        <v>73</v>
      </c>
      <c r="AG28" s="326" t="str">
        <f>IF(入力!W15="","",入力!W15)</f>
        <v/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/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永野　浩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/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/>
      </c>
      <c r="AY29" s="328"/>
      <c r="AZ29" s="328"/>
      <c r="BA29" s="328"/>
      <c r="BB29" s="73" t="s">
        <v>76</v>
      </c>
      <c r="BC29" s="328" t="str">
        <f>IF(入力!AP16="","",入力!AP16)</f>
        <v/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>
        <f>IF(入力!B25="","",入力!B25)</f>
        <v>1</v>
      </c>
      <c r="D34" s="283"/>
      <c r="E34" s="284"/>
      <c r="F34" s="288" t="str">
        <f>IF(入力!C26="","",入力!C25&amp;"　"&amp;入力!E25&amp;"
"&amp;入力!C26&amp;"　"&amp;入力!E26)</f>
        <v>ﾅｶﾞﾀ　ﾏﾘﾉ
永田　磨里乃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船橋小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512698450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143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ｴﾀﾞ　ｱｽﾞｷ
江田　安珠希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南本町小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515689697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148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ﾜｶﾞﾂﾏ　ｱﾝﾅ
我妻　杏奈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4</v>
      </c>
      <c r="R38" s="295"/>
      <c r="S38" s="296"/>
      <c r="T38" s="300" t="str">
        <f>IF(入力!I29="","",入力!I29)</f>
        <v>南本町小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515689686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138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ｶｲ　ﾐﾜ
甲斐　美葉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4</v>
      </c>
      <c r="R40" s="295"/>
      <c r="S40" s="296"/>
      <c r="T40" s="300" t="str">
        <f>IF(入力!I31="","",入力!I31)</f>
        <v>八栄小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515849214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138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ｻｲﾄｳ　ｺｽｽﾞ
斉藤　小鈴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行田東小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515915978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135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ｷﾀﾀﾞ　ﾙｶ
北田　　琉華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行田東小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519021275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137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ｴﾀﾞ　ｺﾄﾐ
江田　琴珠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2</v>
      </c>
      <c r="R46" s="295"/>
      <c r="S46" s="296"/>
      <c r="T46" s="300" t="str">
        <f>IF(入力!I37="","",入力!I37)</f>
        <v>南本町小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518040567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137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 t="str">
        <f>IF(入力!B39="","",入力!B39)</f>
        <v/>
      </c>
      <c r="D48" s="283"/>
      <c r="E48" s="284"/>
      <c r="F48" s="288" t="str">
        <f>IF(入力!C40="","",入力!C39&amp;"　"&amp;入力!E39&amp;"
"&amp;入力!C40&amp;"　"&amp;入力!E40)</f>
        <v/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 t="str">
        <f>IF(入力!G39="","",入力!G39)</f>
        <v/>
      </c>
      <c r="R48" s="295"/>
      <c r="S48" s="296"/>
      <c r="T48" s="300" t="str">
        <f>IF(入力!I39="","",入力!I39)</f>
        <v/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 t="str">
        <f>IF(入力!M39="","",入力!M39)</f>
        <v/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湊スーパーキッズ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430718357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永野　浩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507309510</v>
      </c>
      <c r="H7" s="272"/>
      <c r="I7" s="272"/>
      <c r="J7" s="272">
        <f>IF(入力!J7="","",入力!J7)</f>
        <v>18470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佐藤　亜希子</v>
      </c>
      <c r="D9" s="266"/>
      <c r="E9" s="266"/>
      <c r="F9" s="266"/>
      <c r="G9" s="272">
        <f>IF(入力!G9="","",入力!G9)</f>
        <v>507309945</v>
      </c>
      <c r="H9" s="272"/>
      <c r="I9" s="272"/>
      <c r="J9" s="272">
        <f>IF(入力!J9="","",入力!J9)</f>
        <v>291136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江田　豊仁</v>
      </c>
      <c r="D11" s="266"/>
      <c r="E11" s="266"/>
      <c r="F11" s="266"/>
      <c r="G11" s="272">
        <f>IF(入力!G11="","",入力!G11)</f>
        <v>500122851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永野　浩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永野　浩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千葉県船橋市湊町2-14-13-801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047-434-5862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090－7189－1237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永田　磨里乃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512698450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江田　安珠希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南本町小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515689697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我妻　杏奈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南本町小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515689686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甲斐　美葉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八栄小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515849214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斉藤　小鈴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行田東小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515915978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北田　　琉華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行田東小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519021275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江田　琴珠</v>
      </c>
      <c r="D37" s="266"/>
      <c r="E37" s="266"/>
      <c r="F37" s="266"/>
      <c r="G37" s="264">
        <f>IF(入力!G37="","",入力!G37)</f>
        <v>2</v>
      </c>
      <c r="H37" s="264" t="str">
        <f>IF(入力!H37="","",入力!H37)</f>
        <v/>
      </c>
      <c r="I37" s="264" t="str">
        <f>IF(入力!I37="","",入力!I37)</f>
        <v>南本町小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518040567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湊スーパーキッズ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430718357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永野　浩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507309510</v>
      </c>
      <c r="H7" s="272"/>
      <c r="I7" s="272"/>
      <c r="J7" s="272">
        <f>IF(入力!J7="","",入力!J7)</f>
        <v>18470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佐藤　亜希子</v>
      </c>
      <c r="D9" s="266"/>
      <c r="E9" s="266"/>
      <c r="F9" s="266"/>
      <c r="G9" s="272">
        <f>IF(入力!G9="","",入力!G9)</f>
        <v>507309945</v>
      </c>
      <c r="H9" s="272"/>
      <c r="I9" s="272"/>
      <c r="J9" s="272">
        <f>IF(入力!J9="","",入力!J9)</f>
        <v>291136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江田　豊仁</v>
      </c>
      <c r="D11" s="266"/>
      <c r="E11" s="266"/>
      <c r="F11" s="266"/>
      <c r="G11" s="272">
        <f>IF(入力!G11="","",入力!G11)</f>
        <v>500122851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永野　浩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永野　浩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千葉県船橋市湊町2-14-13-801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047-434-5862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090－7189－1237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65" t="str">
        <f>IF(入力!C26="","",入力!C26&amp;"　"&amp;入力!E26)</f>
        <v>永田　磨里乃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船橋小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512698450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江田　安珠希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南本町小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515689697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我妻　杏奈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南本町小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515689686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甲斐　美葉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八栄小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515849214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斉藤　小鈴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行田東小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515915978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北田　　琉華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行田東小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519021275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江田　琴珠</v>
      </c>
      <c r="D37" s="266"/>
      <c r="E37" s="266"/>
      <c r="F37" s="266"/>
      <c r="G37" s="264">
        <f>IF(入力!G37="","",入力!G37)</f>
        <v>2</v>
      </c>
      <c r="H37" s="264" t="str">
        <f>IF(入力!H37="","",入力!H37)</f>
        <v/>
      </c>
      <c r="I37" s="264" t="str">
        <f>IF(入力!I37="","",入力!I37)</f>
        <v>南本町小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518040567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6</v>
      </c>
      <c r="J5" s="444" t="str">
        <f>IF(入力!A55="","",入力!A55)</f>
        <v>今年のチームは何か持っています。
ただそれも日々の努力があってからこそのもの。
決して上手ではありませんが一生懸命ボールをつなぐ姿をお見せしたいと思います。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430718357</v>
      </c>
      <c r="B7" s="33" t="str">
        <f>IF(入力!C3="","",入力!C3)</f>
        <v>湊スーパーキッズ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ＪＲ東日本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千葉県船橋市湊町2-14-13-801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>
        <f>IF(入力!J9="","",入力!J9)</f>
        <v>291136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江田</v>
      </c>
      <c r="D20" s="33" t="str">
        <f>IF(入力!E12="","",入力!E12)</f>
        <v>豊仁</v>
      </c>
      <c r="E20" s="33" t="str">
        <f>IF(入力!C11="","",入力!C11)</f>
        <v>ｴﾀﾞ</v>
      </c>
      <c r="F20" s="33" t="str">
        <f>IF(入力!E11="","",入力!E11)</f>
        <v>ﾄﾖﾋﾄ</v>
      </c>
      <c r="G20" s="33">
        <f>IF(入力!G11="","",入力!G11)</f>
        <v>500122851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永田</v>
      </c>
      <c r="D24" s="75" t="str">
        <f>VLOOKUP($B$51,$A$53:$F$352,4)</f>
        <v>磨里乃</v>
      </c>
      <c r="E24" s="75" t="str">
        <f>VLOOKUP($B$51,$A$53:$F$352,5)</f>
        <v>ﾅｶﾞﾀ</v>
      </c>
      <c r="F24" s="75" t="str">
        <f>VLOOKUP($B$51,$A$53:$F$352,6)</f>
        <v>ﾏﾘﾉ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永田</v>
      </c>
      <c r="D53" s="33" t="str">
        <f>IF(入力!E26="","",入力!E26)</f>
        <v>磨里乃</v>
      </c>
      <c r="E53" s="33" t="str">
        <f>IF(入力!C25="","",入力!C25)</f>
        <v>ﾅｶﾞﾀ</v>
      </c>
      <c r="F53" s="33" t="str">
        <f>IF(入力!E25="","",入力!E25)</f>
        <v>ﾏﾘﾉ</v>
      </c>
      <c r="G53" s="33">
        <f>IF(入力!M25="","",入力!M25)</f>
        <v>512698450</v>
      </c>
      <c r="H53" s="33" t="str">
        <f>IF(入力!I25="","",入力!I25)</f>
        <v>船橋小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江田</v>
      </c>
      <c r="D54" s="33" t="str">
        <f>IF(入力!E28="","",入力!E28)</f>
        <v>安珠希</v>
      </c>
      <c r="E54" s="33" t="str">
        <f>IF(入力!C27="","",入力!C27)</f>
        <v>ｴﾀﾞ</v>
      </c>
      <c r="F54" s="33" t="str">
        <f>IF(入力!E27="","",入力!E27)</f>
        <v>ｱｽﾞｷ</v>
      </c>
      <c r="G54" s="33">
        <f>IF(入力!M27="","",入力!M27)</f>
        <v>515689697</v>
      </c>
      <c r="H54" s="33" t="str">
        <f>IF(入力!I27="","",入力!I27)</f>
        <v>南本町小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我妻</v>
      </c>
      <c r="D55" s="33" t="str">
        <f>IF(入力!E30="","",入力!E30)</f>
        <v>杏奈</v>
      </c>
      <c r="E55" s="33" t="str">
        <f>IF(入力!C29="","",入力!C29)</f>
        <v>ﾜｶﾞﾂﾏ</v>
      </c>
      <c r="F55" s="33" t="str">
        <f>IF(入力!E29="","",入力!E29)</f>
        <v>ｱﾝﾅ</v>
      </c>
      <c r="G55" s="33">
        <f>IF(入力!M29="","",入力!M29)</f>
        <v>515689686</v>
      </c>
      <c r="H55" s="33" t="str">
        <f>IF(入力!I29="","",入力!I29)</f>
        <v>南本町小</v>
      </c>
      <c r="I55" s="33">
        <f>IF(入力!G29="","",入力!G29)</f>
        <v>4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甲斐</v>
      </c>
      <c r="D56" s="33" t="str">
        <f>IF(入力!E32="","",入力!E32)</f>
        <v>美葉</v>
      </c>
      <c r="E56" s="33" t="str">
        <f>IF(入力!C31="","",入力!C31)</f>
        <v>ｶｲ</v>
      </c>
      <c r="F56" s="33" t="str">
        <f>IF(入力!E31="","",入力!E31)</f>
        <v>ﾐﾜ</v>
      </c>
      <c r="G56" s="33">
        <f>IF(入力!M31="","",入力!M31)</f>
        <v>515849214</v>
      </c>
      <c r="H56" s="33" t="str">
        <f>IF(入力!I31="","",入力!I31)</f>
        <v>八栄小</v>
      </c>
      <c r="I56" s="33">
        <f>IF(入力!G31="","",入力!G31)</f>
        <v>4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斉藤</v>
      </c>
      <c r="D57" s="33" t="str">
        <f>IF(入力!E34="","",入力!E34)</f>
        <v>小鈴</v>
      </c>
      <c r="E57" s="33" t="str">
        <f>IF(入力!C33="","",入力!C33)</f>
        <v>ｻｲﾄｳ</v>
      </c>
      <c r="F57" s="33" t="str">
        <f>IF(入力!E33="","",入力!E33)</f>
        <v>ｺｽｽﾞ</v>
      </c>
      <c r="G57" s="33">
        <f>IF(入力!M33="","",入力!M33)</f>
        <v>515915978</v>
      </c>
      <c r="H57" s="33" t="str">
        <f>IF(入力!I33="","",入力!I33)</f>
        <v>行田東小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北田</v>
      </c>
      <c r="D58" s="33" t="str">
        <f>IF(入力!E36="","",入力!E36)</f>
        <v>　琉華</v>
      </c>
      <c r="E58" s="33" t="str">
        <f>IF(入力!C35="","",入力!C35)</f>
        <v>ｷﾀﾀﾞ</v>
      </c>
      <c r="F58" s="33" t="str">
        <f>IF(入力!E35="","",入力!E35)</f>
        <v>ﾙｶ</v>
      </c>
      <c r="G58" s="33">
        <f>IF(入力!M35="","",入力!M35)</f>
        <v>519021275</v>
      </c>
      <c r="H58" s="33" t="str">
        <f>IF(入力!I35="","",入力!I35)</f>
        <v>行田東小</v>
      </c>
      <c r="I58" s="33">
        <f>IF(入力!G35="","",入力!G35)</f>
        <v>4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江田</v>
      </c>
      <c r="D59" s="33" t="str">
        <f>IF(入力!E38="","",入力!E38)</f>
        <v>琴珠</v>
      </c>
      <c r="E59" s="33" t="str">
        <f>IF(入力!C37="","",入力!C37)</f>
        <v>ｴﾀﾞ</v>
      </c>
      <c r="F59" s="33" t="str">
        <f>IF(入力!E37="","",入力!E37)</f>
        <v>ｺﾄﾐ</v>
      </c>
      <c r="G59" s="33">
        <f>IF(入力!M37="","",入力!M37)</f>
        <v>518040567</v>
      </c>
      <c r="H59" s="33" t="str">
        <f>IF(入力!I37="","",入力!I37)</f>
        <v>南本町小</v>
      </c>
      <c r="I59" s="33">
        <f>IF(入力!G37="","",入力!G37)</f>
        <v>2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永野  浩</cp:lastModifiedBy>
  <cp:lastPrinted>2016-05-09T15:17:35Z</cp:lastPrinted>
  <dcterms:created xsi:type="dcterms:W3CDTF">2014-04-05T09:56:00Z</dcterms:created>
  <dcterms:modified xsi:type="dcterms:W3CDTF">2019-05-11T23:40:44Z</dcterms:modified>
</cp:coreProperties>
</file>