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aa801\Desktop\"/>
    </mc:Choice>
  </mc:AlternateContent>
  <xr:revisionPtr revIDLastSave="0" documentId="13_ncr:1_{6C78C202-CF3B-4B13-9638-ACE04388C40A}" xr6:coauthVersionLast="45" xr6:coauthVersionMax="45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4"/>
  <c r="C19" i="2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<sst xmlns="http://schemas.openxmlformats.org/spreadsheetml/2006/main" count="384" uniqueCount="246">
  <si>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</si>
  <si>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</si>
  <si>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</si>
  <si>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</si>
  <si>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</si>
  <si>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</si>
  <si>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</si>
  <si>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</si>
  <si>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</si>
  <si>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</si>
  <si>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</si>
  <si>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</si>
  <si>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</si>
  <si>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</si>
  <si>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</si>
  <si>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</si>
  <si>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</si>
  <si>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</si>
  <si>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</si>
  <si>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</si>
  <si>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</si>
  <si>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</si>
  <si>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</si>
  <si>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</si>
  <si>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</si>
  <si>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</si>
  <si>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</si>
  <si>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</si>
  <si>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</si>
  <si>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</si>
  <si>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</si>
  <si>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</si>
  <si>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</si>
  <si>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</si>
  <si>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</si>
  <si>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</si>
  <si>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</si>
  <si>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</si>
  <si>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</si>
  <si>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</si>
  <si>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</si>
  <si>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</si>
  <si>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</si>
  <si>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</si>
  <si>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</si>
  <si>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</si>
  <si>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</si>
  <si>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</si>
  <si>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</si>
  <si>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</si>
  <si>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</si>
  <si>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</si>
  <si>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</si>
  <si>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</si>
  <si>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</si>
  <si>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</si>
  <si>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</si>
  <si>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</si>
  <si>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</si>
  <si>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</si>
  <si>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</si>
  <si>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</si>
  <si>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</si>
  <si>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</si>
  <si>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</si>
  <si>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</si>
  <si>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</si>
  <si>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</si>
  <si>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</si>
  <si>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</si>
  <si>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</si>
  <si>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</si>
  <si>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</si>
  <si>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</si>
  <si>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</si>
  <si>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</si>
  <si>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</si>
  <si>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</si>
  <si>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</si>
  <si>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</si>
  <si>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</si>
  <si>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</si>
  <si>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</si>
  <si>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</si>
  <si>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</si>
  <si>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</si>
  <si>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</si>
  <si>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</si>
  <si>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</si>
  <si>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</si>
  <si>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</si>
  <si>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</si>
  <si>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</si>
  <si>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</si>
  <si>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</si>
  <si>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</si>
  <si>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</si>
  <si>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</si>
  <si>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</si>
  <si>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</si>
  <si>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</si>
  <si>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</si>
  <si>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</si>
  <si>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</si>
  <si>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</si>
  <si>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</si>
  <si>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</si>
  <si>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</si>
  <si>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</si>
  <si>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</si>
  <si>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</si>
  <si>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</si>
  <si>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</si>
  <si>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</si>
  <si>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</si>
  <si>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</si>
  <si>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</si>
  <si>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</si>
  <si>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</si>
  <si>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</si>
  <si>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</si>
  <si>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</si>
  <si>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</si>
  <si>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</si>
  <si>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</si>
  <si>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</si>
  <si>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</si>
  <si>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</si>
  <si>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</si>
  <si>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</si>
  <si>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</si>
  <si>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</si>
  <si>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</si>
  <si>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</si>
  <si>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</si>
  <si>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</si>
  <si>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</si>
  <si>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</si>
  <si>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</si>
  <si>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</si>
  <si>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</si>
  <si>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</si>
  <si>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</si>
  <si>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</si>
  <si>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</si>
  <si>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</si>
  <si>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</si>
  <si>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</si>
  <si>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</si>
  <si>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</si>
  <si>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</si>
  <si>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</si>
  <si>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</si>
  <si>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</si>
  <si>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</si>
  <si>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</si>
  <si>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</si>
  <si>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</si>
  <si>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</si>
  <si>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</si>
  <si>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</si>
  <si>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</si>
  <si>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</si>
  <si>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</si>
  <si>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</si>
  <si>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</si>
  <si>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</si>
  <si>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</si>
  <si>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</si>
  <si>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</si>
  <si>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</si>
  <si>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</si>
  <si>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</si>
  <si>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</si>
  <si>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</si>
  <si>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</si>
  <si>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</si>
  <si>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</si>
  <si>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</si>
  <si>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</si>
  <si>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</si>
  <si>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</si>
  <si>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</si>
  <si>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</si>
  <si>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</si>
  <si>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</si>
  <si>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</si>
  <si>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</si>
  <si>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</si>
  <si>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</si>
  <si>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</si>
  <si>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</si>
  <si>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</si>
  <si>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</si>
  <si>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</si>
  <si>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</si>
  <si>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</si>
  <si>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</si>
  <si>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</si>
  <si>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</si>
  <si>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千葉県船橋市湊町2-14-13-801</t>
    <rPh sb="0" eb="3">
      <t>チバケン</t>
    </rPh>
    <rPh sb="3" eb="6">
      <t>フナバシシ</t>
    </rPh>
    <rPh sb="6" eb="8">
      <t>ミナトチョウ</t>
    </rPh>
    <phoneticPr fontId="2"/>
  </si>
  <si>
    <t>047-434-5862</t>
    <phoneticPr fontId="2"/>
  </si>
  <si>
    <t>湊スーパーキッズ</t>
    <rPh sb="0" eb="1">
      <t>ミナト</t>
    </rPh>
    <phoneticPr fontId="2"/>
  </si>
  <si>
    <t>ﾐﾅﾄｽｰﾊﾟｰｷｯｽﾞ</t>
    <phoneticPr fontId="2"/>
  </si>
  <si>
    <t>船橋市</t>
    <rPh sb="0" eb="3">
      <t>フナバシシ</t>
    </rPh>
    <phoneticPr fontId="2"/>
  </si>
  <si>
    <t>永野</t>
    <rPh sb="0" eb="2">
      <t>ナガノ</t>
    </rPh>
    <phoneticPr fontId="2"/>
  </si>
  <si>
    <t>浩</t>
    <rPh sb="0" eb="1">
      <t>ヒロシ</t>
    </rPh>
    <phoneticPr fontId="2"/>
  </si>
  <si>
    <t>ﾅｶﾞﾉ</t>
    <phoneticPr fontId="2"/>
  </si>
  <si>
    <t>ﾋﾛｼ</t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</si>
  <si>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</si>
  <si>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</si>
  <si>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ｻﾄｳ</t>
    <phoneticPr fontId="2"/>
  </si>
  <si>
    <t>ｱｷｺ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</si>
  <si>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</si>
  <si>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</si>
  <si>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ｴﾀﾞ</t>
    <phoneticPr fontId="2"/>
  </si>
  <si>
    <t>ﾄﾖﾋﾄ</t>
    <phoneticPr fontId="2"/>
  </si>
  <si>
    <t>273</t>
    <phoneticPr fontId="2"/>
  </si>
  <si>
    <t>0011</t>
    <phoneticPr fontId="2"/>
  </si>
  <si>
    <t>090</t>
    <phoneticPr fontId="2"/>
  </si>
  <si>
    <t>7189</t>
    <phoneticPr fontId="2"/>
  </si>
  <si>
    <t>1237</t>
    <phoneticPr fontId="2"/>
  </si>
  <si>
    <t>安珠希</t>
    <rPh sb="0" eb="1">
      <t>アン</t>
    </rPh>
    <rPh sb="1" eb="3">
      <t>タマキ</t>
    </rPh>
    <phoneticPr fontId="2"/>
  </si>
  <si>
    <t>ｴﾀﾞ</t>
    <phoneticPr fontId="2"/>
  </si>
  <si>
    <t>ｱｽﾞｷ</t>
    <phoneticPr fontId="2"/>
  </si>
  <si>
    <t>我妻</t>
    <rPh sb="0" eb="2">
      <t>ワガツマ</t>
    </rPh>
    <phoneticPr fontId="2"/>
  </si>
  <si>
    <t>杏奈</t>
    <rPh sb="0" eb="2">
      <t>アンナ</t>
    </rPh>
    <phoneticPr fontId="2"/>
  </si>
  <si>
    <t>ﾜｶﾞﾂﾏ</t>
    <phoneticPr fontId="2"/>
  </si>
  <si>
    <t>ｱﾝﾅ</t>
    <phoneticPr fontId="2"/>
  </si>
  <si>
    <t>斉藤</t>
    <rPh sb="0" eb="2">
      <t>サイトウ</t>
    </rPh>
    <phoneticPr fontId="2"/>
  </si>
  <si>
    <t>小鈴</t>
    <rPh sb="0" eb="2">
      <t>コスズ</t>
    </rPh>
    <phoneticPr fontId="2"/>
  </si>
  <si>
    <t>ｻｲﾄｳ</t>
    <phoneticPr fontId="2"/>
  </si>
  <si>
    <t>ｺｽｽﾞ</t>
    <phoneticPr fontId="2"/>
  </si>
  <si>
    <t>琴珠</t>
    <rPh sb="0" eb="1">
      <t>コト</t>
    </rPh>
    <rPh sb="1" eb="2">
      <t>シュ</t>
    </rPh>
    <phoneticPr fontId="2"/>
  </si>
  <si>
    <t>ｺﾄﾐ</t>
    <phoneticPr fontId="2"/>
  </si>
  <si>
    <t>南本町小</t>
    <rPh sb="0" eb="1">
      <t>ミナミ</t>
    </rPh>
    <rPh sb="1" eb="3">
      <t>ホンチョウ</t>
    </rPh>
    <rPh sb="3" eb="4">
      <t>ショウ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</si>
  <si>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</si>
  <si>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総武</t>
    <rPh sb="0" eb="2">
      <t>ソウブ</t>
    </rPh>
    <phoneticPr fontId="2"/>
  </si>
  <si>
    <t>船橋</t>
    <rPh sb="0" eb="2">
      <t>フナバシ</t>
    </rPh>
    <phoneticPr fontId="2"/>
  </si>
  <si>
    <t>優梨花</t>
    <phoneticPr fontId="2"/>
  </si>
  <si>
    <t>尾形</t>
    <rPh sb="0" eb="2">
      <t>オガタ</t>
    </rPh>
    <phoneticPr fontId="2"/>
  </si>
  <si>
    <t>ｵｶﾞﾀ</t>
    <phoneticPr fontId="2"/>
  </si>
  <si>
    <t>ﾕﾘｶ</t>
    <phoneticPr fontId="2"/>
  </si>
  <si>
    <t>北田</t>
    <rPh sb="0" eb="2">
      <t>キタダ</t>
    </rPh>
    <phoneticPr fontId="2"/>
  </si>
  <si>
    <t>ﾙｶ</t>
    <phoneticPr fontId="2"/>
  </si>
  <si>
    <t>琉華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</si>
</sst>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0" fillId="6" borderId="14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43" xfId="0" applyFont="1" applyFill="1" applyBorder="1" applyAlignment="1" applyProtection="1">
      <alignment horizontal="center" vertical="center" shrinkToFit="1"/>
      <protection locked="0"/>
    </xf>
    <xf numFmtId="0" fontId="12" fillId="0" borderId="44" xfId="0" applyFont="1" applyFill="1" applyBorder="1" applyAlignment="1" applyProtection="1">
      <alignment horizontal="center" vertical="center" shrinkToFit="1"/>
      <protection locked="0"/>
    </xf>
    <xf numFmtId="0" fontId="12" fillId="0" borderId="45" xfId="0" applyFont="1" applyFill="1" applyBorder="1" applyAlignment="1" applyProtection="1">
      <alignment horizontal="center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K26" sqref="AK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2" t="s">
        <v>183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3"/>
      <c r="AD1" s="253"/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</row>
    <row r="2" spans="1:51" ht="14.45" customHeight="1">
      <c r="A2" s="143" t="s">
        <v>189</v>
      </c>
      <c r="B2" s="144"/>
      <c r="C2" s="145" t="s">
        <v>203</v>
      </c>
      <c r="D2" s="146"/>
      <c r="E2" s="146"/>
      <c r="F2" s="146"/>
      <c r="G2" s="146"/>
      <c r="H2" s="146"/>
      <c r="I2" s="147"/>
      <c r="J2" s="120" t="s">
        <v>187</v>
      </c>
      <c r="K2" s="257"/>
      <c r="L2" s="257"/>
      <c r="M2" s="257"/>
      <c r="N2" s="257"/>
      <c r="O2" s="258"/>
      <c r="P2" s="120" t="s">
        <v>165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169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8" t="s">
        <v>190</v>
      </c>
      <c r="B3" s="149"/>
      <c r="C3" s="150" t="s">
        <v>202</v>
      </c>
      <c r="D3" s="151"/>
      <c r="E3" s="151"/>
      <c r="F3" s="151"/>
      <c r="G3" s="151"/>
      <c r="H3" s="151"/>
      <c r="I3" s="152"/>
      <c r="J3" s="254" t="s">
        <v>159</v>
      </c>
      <c r="K3" s="255"/>
      <c r="L3" s="255"/>
      <c r="M3" s="255"/>
      <c r="N3" s="255"/>
      <c r="O3" s="256"/>
      <c r="P3" s="122" t="s">
        <v>204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83" t="s">
        <v>178</v>
      </c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6" t="s">
        <v>191</v>
      </c>
      <c r="B4" s="267"/>
      <c r="C4" s="259">
        <v>430718357</v>
      </c>
      <c r="D4" s="260"/>
      <c r="E4" s="260"/>
      <c r="F4" s="260"/>
      <c r="G4" s="260"/>
      <c r="H4" s="260"/>
      <c r="I4" s="261"/>
      <c r="J4" s="270" t="s">
        <v>185</v>
      </c>
      <c r="K4" s="271"/>
      <c r="L4" s="271"/>
      <c r="M4" s="271"/>
      <c r="N4" s="271"/>
      <c r="O4" s="272"/>
      <c r="P4" s="198" t="s">
        <v>162</v>
      </c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8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8" t="s">
        <v>184</v>
      </c>
      <c r="B5" s="269"/>
      <c r="C5" s="262"/>
      <c r="D5" s="263"/>
      <c r="E5" s="263"/>
      <c r="F5" s="263"/>
      <c r="G5" s="263"/>
      <c r="H5" s="263"/>
      <c r="I5" s="264"/>
      <c r="J5" s="233">
        <v>430718357</v>
      </c>
      <c r="K5" s="234"/>
      <c r="L5" s="234"/>
      <c r="M5" s="234"/>
      <c r="N5" s="234"/>
      <c r="O5" s="235"/>
      <c r="P5" s="199" t="s">
        <v>237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199" t="s">
        <v>238</v>
      </c>
      <c r="AF5" s="200"/>
      <c r="AG5" s="200"/>
      <c r="AH5" s="200"/>
      <c r="AI5" s="200"/>
      <c r="AJ5" s="200"/>
      <c r="AK5" s="201"/>
      <c r="AL5" s="201"/>
      <c r="AM5" s="201"/>
      <c r="AN5" s="201"/>
      <c r="AO5" s="201"/>
      <c r="AP5" s="201"/>
      <c r="AQ5" s="201"/>
      <c r="AR5" s="201"/>
      <c r="AS5" s="202"/>
      <c r="AT5" s="56"/>
      <c r="AV5" s="43" t="s">
        <v>161</v>
      </c>
      <c r="AW5" t="s">
        <v>186</v>
      </c>
    </row>
    <row r="6" spans="1:51" ht="22.5" customHeight="1">
      <c r="A6" s="102" t="s">
        <v>148</v>
      </c>
      <c r="B6" s="169"/>
      <c r="C6" s="172" t="s">
        <v>175</v>
      </c>
      <c r="D6" s="173"/>
      <c r="E6" s="174" t="s">
        <v>176</v>
      </c>
      <c r="F6" s="175"/>
      <c r="G6" s="236" t="s">
        <v>149</v>
      </c>
      <c r="H6" s="236"/>
      <c r="I6" s="236"/>
      <c r="J6" s="236" t="s">
        <v>14</v>
      </c>
      <c r="K6" s="236"/>
      <c r="L6" s="236"/>
      <c r="M6" s="236" t="s">
        <v>15</v>
      </c>
      <c r="N6" s="236"/>
      <c r="O6" s="236"/>
      <c r="P6" s="180" t="s">
        <v>163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7" t="s">
        <v>192</v>
      </c>
    </row>
    <row r="7" spans="1:51" ht="13.5" customHeight="1">
      <c r="A7" s="102"/>
      <c r="B7" s="169"/>
      <c r="C7" s="176" t="s">
        <v>207</v>
      </c>
      <c r="D7" s="138"/>
      <c r="E7" s="177" t="s">
        <v>208</v>
      </c>
      <c r="F7" s="139"/>
      <c r="G7" s="237">
        <v>507309510</v>
      </c>
      <c r="H7" s="237"/>
      <c r="I7" s="237"/>
      <c r="J7" s="237">
        <v>18470</v>
      </c>
      <c r="K7" s="237"/>
      <c r="L7" s="237"/>
      <c r="M7" s="237"/>
      <c r="N7" s="237"/>
      <c r="O7" s="237"/>
      <c r="P7" s="206" t="s">
        <v>72</v>
      </c>
      <c r="Q7" s="207"/>
      <c r="R7" s="171" t="s">
        <v>217</v>
      </c>
      <c r="S7" s="171"/>
      <c r="T7" s="171"/>
      <c r="U7" s="171"/>
      <c r="V7" s="50" t="s">
        <v>73</v>
      </c>
      <c r="W7" s="161" t="s">
        <v>218</v>
      </c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58" t="s">
        <v>74</v>
      </c>
      <c r="AL7" s="89" t="s">
        <v>219</v>
      </c>
      <c r="AM7" s="89"/>
      <c r="AN7" s="89"/>
      <c r="AO7" s="89"/>
      <c r="AP7" s="89"/>
      <c r="AQ7" s="89"/>
      <c r="AR7" s="89"/>
      <c r="AS7" s="59" t="s">
        <v>75</v>
      </c>
      <c r="AT7" s="83">
        <v>59</v>
      </c>
    </row>
    <row r="8" spans="1:51" ht="18" customHeight="1">
      <c r="A8" s="102"/>
      <c r="B8" s="169"/>
      <c r="C8" s="178" t="s">
        <v>205</v>
      </c>
      <c r="D8" s="141"/>
      <c r="E8" s="179" t="s">
        <v>206</v>
      </c>
      <c r="F8" s="142"/>
      <c r="G8" s="237"/>
      <c r="H8" s="237"/>
      <c r="I8" s="237"/>
      <c r="J8" s="237"/>
      <c r="K8" s="237"/>
      <c r="L8" s="237"/>
      <c r="M8" s="237"/>
      <c r="N8" s="237"/>
      <c r="O8" s="237"/>
      <c r="P8" s="163" t="s">
        <v>200</v>
      </c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90" t="s">
        <v>220</v>
      </c>
      <c r="AL8" s="91"/>
      <c r="AM8" s="91"/>
      <c r="AN8" s="91"/>
      <c r="AO8" s="60" t="s">
        <v>76</v>
      </c>
      <c r="AP8" s="91" t="s">
        <v>221</v>
      </c>
      <c r="AQ8" s="91"/>
      <c r="AR8" s="91"/>
      <c r="AS8" s="92"/>
      <c r="AT8" s="83"/>
    </row>
    <row r="9" spans="1:51" ht="14.45" customHeight="1">
      <c r="A9" s="102" t="s">
        <v>150</v>
      </c>
      <c r="B9" s="169"/>
      <c r="C9" s="176" t="s">
        <v>211</v>
      </c>
      <c r="D9" s="138"/>
      <c r="E9" s="177" t="s">
        <v>212</v>
      </c>
      <c r="F9" s="139"/>
      <c r="G9" s="237">
        <v>507309945</v>
      </c>
      <c r="H9" s="237"/>
      <c r="I9" s="237"/>
      <c r="J9" s="237">
        <v>291136</v>
      </c>
      <c r="K9" s="237"/>
      <c r="L9" s="237"/>
      <c r="M9" s="237"/>
      <c r="N9" s="237"/>
      <c r="O9" s="237"/>
      <c r="P9" s="206" t="s">
        <v>72</v>
      </c>
      <c r="Q9" s="207"/>
      <c r="R9" s="171"/>
      <c r="S9" s="171"/>
      <c r="T9" s="171"/>
      <c r="U9" s="171"/>
      <c r="V9" s="50" t="s">
        <v>73</v>
      </c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2"/>
      <c r="AK9" s="58" t="s">
        <v>193</v>
      </c>
      <c r="AL9" s="89"/>
      <c r="AM9" s="89"/>
      <c r="AN9" s="89"/>
      <c r="AO9" s="89"/>
      <c r="AP9" s="89"/>
      <c r="AQ9" s="89"/>
      <c r="AR9" s="89"/>
      <c r="AS9" s="59" t="s">
        <v>194</v>
      </c>
      <c r="AT9" s="84"/>
    </row>
    <row r="10" spans="1:51" ht="18" customHeight="1">
      <c r="A10" s="102"/>
      <c r="B10" s="169"/>
      <c r="C10" s="178" t="s">
        <v>209</v>
      </c>
      <c r="D10" s="141"/>
      <c r="E10" s="179" t="s">
        <v>210</v>
      </c>
      <c r="F10" s="142"/>
      <c r="G10" s="237"/>
      <c r="H10" s="237"/>
      <c r="I10" s="237"/>
      <c r="J10" s="237"/>
      <c r="K10" s="237"/>
      <c r="L10" s="237"/>
      <c r="M10" s="237"/>
      <c r="N10" s="237"/>
      <c r="O10" s="237"/>
      <c r="P10" s="163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5"/>
      <c r="AK10" s="90"/>
      <c r="AL10" s="91"/>
      <c r="AM10" s="91"/>
      <c r="AN10" s="91"/>
      <c r="AO10" s="60" t="s">
        <v>195</v>
      </c>
      <c r="AP10" s="91"/>
      <c r="AQ10" s="91"/>
      <c r="AR10" s="91"/>
      <c r="AS10" s="92"/>
      <c r="AT10" s="84"/>
    </row>
    <row r="11" spans="1:51" ht="14.45" customHeight="1">
      <c r="A11" s="102" t="s">
        <v>151</v>
      </c>
      <c r="B11" s="169"/>
      <c r="C11" s="176" t="s">
        <v>215</v>
      </c>
      <c r="D11" s="138"/>
      <c r="E11" s="177" t="s">
        <v>216</v>
      </c>
      <c r="F11" s="139"/>
      <c r="G11" s="237">
        <v>500122851</v>
      </c>
      <c r="H11" s="237"/>
      <c r="I11" s="237"/>
      <c r="J11" s="237"/>
      <c r="K11" s="237"/>
      <c r="L11" s="237"/>
      <c r="M11" s="237"/>
      <c r="N11" s="237"/>
      <c r="O11" s="237"/>
      <c r="P11" s="206" t="s">
        <v>72</v>
      </c>
      <c r="Q11" s="207"/>
      <c r="R11" s="171"/>
      <c r="S11" s="171"/>
      <c r="T11" s="171"/>
      <c r="U11" s="171"/>
      <c r="V11" s="50" t="s">
        <v>73</v>
      </c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2"/>
      <c r="AK11" s="58" t="s">
        <v>193</v>
      </c>
      <c r="AL11" s="89"/>
      <c r="AM11" s="89"/>
      <c r="AN11" s="89"/>
      <c r="AO11" s="89"/>
      <c r="AP11" s="89"/>
      <c r="AQ11" s="89"/>
      <c r="AR11" s="89"/>
      <c r="AS11" s="59" t="s">
        <v>194</v>
      </c>
      <c r="AT11" s="84"/>
    </row>
    <row r="12" spans="1:51" ht="18" customHeight="1">
      <c r="A12" s="102"/>
      <c r="B12" s="169"/>
      <c r="C12" s="178" t="s">
        <v>213</v>
      </c>
      <c r="D12" s="141"/>
      <c r="E12" s="179" t="s">
        <v>214</v>
      </c>
      <c r="F12" s="142"/>
      <c r="G12" s="237"/>
      <c r="H12" s="237"/>
      <c r="I12" s="237"/>
      <c r="J12" s="237"/>
      <c r="K12" s="237"/>
      <c r="L12" s="237"/>
      <c r="M12" s="237"/>
      <c r="N12" s="237"/>
      <c r="O12" s="237"/>
      <c r="P12" s="163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5"/>
      <c r="AK12" s="90"/>
      <c r="AL12" s="91"/>
      <c r="AM12" s="91"/>
      <c r="AN12" s="91"/>
      <c r="AO12" s="60" t="s">
        <v>195</v>
      </c>
      <c r="AP12" s="91"/>
      <c r="AQ12" s="91"/>
      <c r="AR12" s="91"/>
      <c r="AS12" s="92"/>
      <c r="AT12" s="84"/>
    </row>
    <row r="13" spans="1:51" ht="15" customHeight="1">
      <c r="A13" s="102" t="s">
        <v>152</v>
      </c>
      <c r="B13" s="169"/>
      <c r="C13" s="176" t="s">
        <v>207</v>
      </c>
      <c r="D13" s="138"/>
      <c r="E13" s="177" t="s">
        <v>208</v>
      </c>
      <c r="F13" s="139"/>
      <c r="G13" s="240"/>
      <c r="H13" s="240"/>
      <c r="I13" s="240"/>
      <c r="J13" s="240"/>
      <c r="K13" s="240"/>
      <c r="L13" s="240"/>
      <c r="M13" s="240"/>
      <c r="N13" s="240"/>
      <c r="O13" s="240"/>
      <c r="P13" s="45"/>
      <c r="Q13" s="46"/>
      <c r="R13" s="192"/>
      <c r="S13" s="192"/>
      <c r="T13" s="192"/>
      <c r="U13" s="192"/>
      <c r="V13" s="47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7"/>
      <c r="AK13" s="61"/>
      <c r="AL13" s="185"/>
      <c r="AM13" s="185"/>
      <c r="AN13" s="185"/>
      <c r="AO13" s="185"/>
      <c r="AP13" s="185"/>
      <c r="AQ13" s="185"/>
      <c r="AR13" s="185"/>
      <c r="AS13" s="62"/>
      <c r="AT13" s="85"/>
    </row>
    <row r="14" spans="1:51" ht="18" customHeight="1">
      <c r="A14" s="102"/>
      <c r="B14" s="169"/>
      <c r="C14" s="178" t="s">
        <v>205</v>
      </c>
      <c r="D14" s="141"/>
      <c r="E14" s="179" t="s">
        <v>206</v>
      </c>
      <c r="F14" s="142"/>
      <c r="G14" s="240"/>
      <c r="H14" s="240"/>
      <c r="I14" s="240"/>
      <c r="J14" s="240"/>
      <c r="K14" s="240"/>
      <c r="L14" s="240"/>
      <c r="M14" s="240"/>
      <c r="N14" s="240"/>
      <c r="O14" s="240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63"/>
      <c r="AP14" s="190"/>
      <c r="AQ14" s="190"/>
      <c r="AR14" s="190"/>
      <c r="AS14" s="191"/>
      <c r="AT14" s="85"/>
    </row>
    <row r="15" spans="1:51" ht="15" customHeight="1">
      <c r="A15" s="241" t="s">
        <v>166</v>
      </c>
      <c r="B15" s="169"/>
      <c r="C15" s="176" t="s">
        <v>207</v>
      </c>
      <c r="D15" s="138"/>
      <c r="E15" s="177" t="s">
        <v>208</v>
      </c>
      <c r="F15" s="139"/>
      <c r="G15" s="240"/>
      <c r="H15" s="240"/>
      <c r="I15" s="240"/>
      <c r="J15" s="240"/>
      <c r="K15" s="240"/>
      <c r="L15" s="240"/>
      <c r="M15" s="240"/>
      <c r="N15" s="240"/>
      <c r="O15" s="240"/>
      <c r="P15" s="206" t="s">
        <v>72</v>
      </c>
      <c r="Q15" s="207"/>
      <c r="R15" s="171"/>
      <c r="S15" s="171"/>
      <c r="T15" s="171"/>
      <c r="U15" s="171"/>
      <c r="V15" s="49" t="s">
        <v>73</v>
      </c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2"/>
      <c r="AK15" s="58" t="s">
        <v>193</v>
      </c>
      <c r="AL15" s="89"/>
      <c r="AM15" s="89"/>
      <c r="AN15" s="89"/>
      <c r="AO15" s="89"/>
      <c r="AP15" s="89"/>
      <c r="AQ15" s="89"/>
      <c r="AR15" s="89"/>
      <c r="AS15" s="59" t="s">
        <v>194</v>
      </c>
      <c r="AT15" s="84"/>
    </row>
    <row r="16" spans="1:51" ht="18" customHeight="1">
      <c r="A16" s="102"/>
      <c r="B16" s="169"/>
      <c r="C16" s="178" t="s">
        <v>205</v>
      </c>
      <c r="D16" s="141"/>
      <c r="E16" s="179" t="s">
        <v>206</v>
      </c>
      <c r="F16" s="142"/>
      <c r="G16" s="240"/>
      <c r="H16" s="240"/>
      <c r="I16" s="240"/>
      <c r="J16" s="240"/>
      <c r="K16" s="240"/>
      <c r="L16" s="240"/>
      <c r="M16" s="240"/>
      <c r="N16" s="240"/>
      <c r="O16" s="240"/>
      <c r="P16" s="163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5"/>
      <c r="AK16" s="90"/>
      <c r="AL16" s="91"/>
      <c r="AM16" s="91"/>
      <c r="AN16" s="91"/>
      <c r="AO16" s="60" t="s">
        <v>195</v>
      </c>
      <c r="AP16" s="91"/>
      <c r="AQ16" s="91"/>
      <c r="AR16" s="91"/>
      <c r="AS16" s="92"/>
      <c r="AT16" s="84"/>
    </row>
    <row r="17" spans="1:46">
      <c r="A17" s="102" t="s">
        <v>6</v>
      </c>
      <c r="B17" s="169"/>
      <c r="C17" s="224" t="s">
        <v>200</v>
      </c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  <c r="O17" s="225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2"/>
      <c r="B18" s="169"/>
      <c r="C18" s="225"/>
      <c r="D18" s="225"/>
      <c r="E18" s="225"/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02" t="s">
        <v>7</v>
      </c>
      <c r="B19" s="169"/>
      <c r="C19" s="225" t="s">
        <v>201</v>
      </c>
      <c r="D19" s="225"/>
      <c r="E19" s="225"/>
      <c r="F19" s="225"/>
      <c r="G19" s="225"/>
      <c r="H19" s="225"/>
      <c r="I19" s="225"/>
      <c r="J19" s="225"/>
      <c r="K19" s="225"/>
      <c r="L19" s="225"/>
      <c r="M19" s="225"/>
      <c r="N19" s="225"/>
      <c r="O19" s="225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02"/>
      <c r="B20" s="169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02" t="s">
        <v>153</v>
      </c>
      <c r="B21" s="169"/>
      <c r="C21" s="250">
        <v>90</v>
      </c>
      <c r="D21" s="242"/>
      <c r="E21" s="242">
        <v>7189</v>
      </c>
      <c r="F21" s="242"/>
      <c r="G21" s="242">
        <v>1237</v>
      </c>
      <c r="H21" s="24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5"/>
      <c r="B22" s="265"/>
      <c r="C22" s="251"/>
      <c r="D22" s="243"/>
      <c r="E22" s="243"/>
      <c r="F22" s="243"/>
      <c r="G22" s="243"/>
      <c r="H22" s="24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8" t="s">
        <v>198</v>
      </c>
      <c r="B23" s="167" t="s">
        <v>154</v>
      </c>
      <c r="C23" s="226" t="s">
        <v>173</v>
      </c>
      <c r="D23" s="227"/>
      <c r="E23" s="228" t="s">
        <v>174</v>
      </c>
      <c r="F23" s="229"/>
      <c r="G23" s="167" t="s">
        <v>155</v>
      </c>
      <c r="H23" s="167"/>
      <c r="I23" s="167" t="s">
        <v>156</v>
      </c>
      <c r="J23" s="167"/>
      <c r="K23" s="167"/>
      <c r="L23" s="167"/>
      <c r="M23" s="167" t="s">
        <v>157</v>
      </c>
      <c r="N23" s="167"/>
      <c r="O23" s="167"/>
      <c r="P23" s="166" t="s">
        <v>167</v>
      </c>
      <c r="Q23" s="167"/>
      <c r="R23" s="167"/>
      <c r="S23" s="167"/>
      <c r="T23" s="16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9"/>
      <c r="B24" s="169"/>
      <c r="C24" s="214" t="s">
        <v>171</v>
      </c>
      <c r="D24" s="215"/>
      <c r="E24" s="216" t="s">
        <v>172</v>
      </c>
      <c r="F24" s="217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70"/>
      <c r="U24" s="1"/>
      <c r="V24" s="1"/>
      <c r="W24" s="1"/>
      <c r="X24" s="1"/>
      <c r="Y24" s="153" t="s">
        <v>168</v>
      </c>
      <c r="Z24" s="121"/>
      <c r="AA24" s="121"/>
      <c r="AB24" s="121"/>
      <c r="AC24" s="121"/>
      <c r="AD24" s="121"/>
      <c r="AE24" s="121"/>
      <c r="AF24" s="121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135">
        <v>1</v>
      </c>
      <c r="C25" s="176" t="s">
        <v>215</v>
      </c>
      <c r="D25" s="138"/>
      <c r="E25" s="177" t="s">
        <v>224</v>
      </c>
      <c r="F25" s="139"/>
      <c r="G25" s="125">
        <v>5</v>
      </c>
      <c r="H25" s="126"/>
      <c r="I25" s="232" t="s">
        <v>235</v>
      </c>
      <c r="J25" s="129"/>
      <c r="K25" s="129"/>
      <c r="L25" s="126"/>
      <c r="M25" s="125">
        <v>515689697</v>
      </c>
      <c r="N25" s="129"/>
      <c r="O25" s="126"/>
      <c r="P25" s="125">
        <v>153</v>
      </c>
      <c r="Q25" s="129"/>
      <c r="R25" s="129"/>
      <c r="S25" s="129"/>
      <c r="T25" s="131"/>
      <c r="U25" s="1"/>
      <c r="V25" s="1"/>
      <c r="W25" s="1"/>
      <c r="X25" s="1"/>
      <c r="Y25" s="244">
        <v>6</v>
      </c>
      <c r="Z25" s="245"/>
      <c r="AA25" s="245"/>
      <c r="AB25" s="245"/>
      <c r="AC25" s="245"/>
      <c r="AD25" s="245"/>
      <c r="AE25" s="245"/>
      <c r="AF25" s="245"/>
      <c r="AG25" s="24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78" t="s">
        <v>213</v>
      </c>
      <c r="D26" s="141"/>
      <c r="E26" s="179" t="s">
        <v>222</v>
      </c>
      <c r="F26" s="142"/>
      <c r="G26" s="127"/>
      <c r="H26" s="128"/>
      <c r="I26" s="127"/>
      <c r="J26" s="130"/>
      <c r="K26" s="130"/>
      <c r="L26" s="128"/>
      <c r="M26" s="127"/>
      <c r="N26" s="130"/>
      <c r="O26" s="128"/>
      <c r="P26" s="127"/>
      <c r="Q26" s="130"/>
      <c r="R26" s="130"/>
      <c r="S26" s="130"/>
      <c r="T26" s="132"/>
      <c r="U26" s="1"/>
      <c r="V26" s="1"/>
      <c r="W26" s="1"/>
      <c r="X26" s="1"/>
      <c r="Y26" s="247"/>
      <c r="Z26" s="248"/>
      <c r="AA26" s="248"/>
      <c r="AB26" s="248"/>
      <c r="AC26" s="248"/>
      <c r="AD26" s="248"/>
      <c r="AE26" s="248"/>
      <c r="AF26" s="248"/>
      <c r="AG26" s="24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76" t="s">
        <v>227</v>
      </c>
      <c r="D27" s="138"/>
      <c r="E27" s="177" t="s">
        <v>228</v>
      </c>
      <c r="F27" s="139"/>
      <c r="G27" s="125">
        <v>4</v>
      </c>
      <c r="H27" s="126"/>
      <c r="I27" s="232" t="s">
        <v>235</v>
      </c>
      <c r="J27" s="129"/>
      <c r="K27" s="129"/>
      <c r="L27" s="126"/>
      <c r="M27" s="125">
        <v>515689686</v>
      </c>
      <c r="N27" s="129"/>
      <c r="O27" s="126"/>
      <c r="P27" s="125">
        <v>145</v>
      </c>
      <c r="Q27" s="129"/>
      <c r="R27" s="129"/>
      <c r="S27" s="129"/>
      <c r="T27" s="1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78" t="s">
        <v>225</v>
      </c>
      <c r="D28" s="141"/>
      <c r="E28" s="179" t="s">
        <v>226</v>
      </c>
      <c r="F28" s="142"/>
      <c r="G28" s="127"/>
      <c r="H28" s="128"/>
      <c r="I28" s="127"/>
      <c r="J28" s="130"/>
      <c r="K28" s="130"/>
      <c r="L28" s="128"/>
      <c r="M28" s="127"/>
      <c r="N28" s="130"/>
      <c r="O28" s="128"/>
      <c r="P28" s="127"/>
      <c r="Q28" s="130"/>
      <c r="R28" s="130"/>
      <c r="S28" s="130"/>
      <c r="T28" s="13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76" t="s">
        <v>231</v>
      </c>
      <c r="D29" s="138"/>
      <c r="E29" s="177" t="s">
        <v>232</v>
      </c>
      <c r="F29" s="139"/>
      <c r="G29" s="125">
        <v>4</v>
      </c>
      <c r="H29" s="126"/>
      <c r="I29" s="232" t="s">
        <v>236</v>
      </c>
      <c r="J29" s="129"/>
      <c r="K29" s="129"/>
      <c r="L29" s="126"/>
      <c r="M29" s="125">
        <v>515915978</v>
      </c>
      <c r="N29" s="129"/>
      <c r="O29" s="126"/>
      <c r="P29" s="125">
        <v>139</v>
      </c>
      <c r="Q29" s="129"/>
      <c r="R29" s="129"/>
      <c r="S29" s="129"/>
      <c r="T29" s="13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78" t="s">
        <v>229</v>
      </c>
      <c r="D30" s="141"/>
      <c r="E30" s="179" t="s">
        <v>230</v>
      </c>
      <c r="F30" s="142"/>
      <c r="G30" s="127"/>
      <c r="H30" s="128"/>
      <c r="I30" s="127"/>
      <c r="J30" s="130"/>
      <c r="K30" s="130"/>
      <c r="L30" s="128"/>
      <c r="M30" s="127"/>
      <c r="N30" s="130"/>
      <c r="O30" s="128"/>
      <c r="P30" s="127"/>
      <c r="Q30" s="130"/>
      <c r="R30" s="130"/>
      <c r="S30" s="130"/>
      <c r="T30" s="13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5</v>
      </c>
      <c r="C31" s="218" t="s">
        <v>227</v>
      </c>
      <c r="D31" s="219"/>
      <c r="E31" s="220" t="s">
        <v>244</v>
      </c>
      <c r="F31" s="221"/>
      <c r="G31" s="125">
        <v>4</v>
      </c>
      <c r="H31" s="126"/>
      <c r="I31" s="232" t="s">
        <v>236</v>
      </c>
      <c r="J31" s="129"/>
      <c r="K31" s="129"/>
      <c r="L31" s="126"/>
      <c r="M31" s="125">
        <v>519021275</v>
      </c>
      <c r="N31" s="129"/>
      <c r="O31" s="126"/>
      <c r="P31" s="125">
        <v>139</v>
      </c>
      <c r="Q31" s="129"/>
      <c r="R31" s="129"/>
      <c r="S31" s="129"/>
      <c r="T31" s="13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222" t="s">
        <v>243</v>
      </c>
      <c r="D32" s="223"/>
      <c r="E32" s="230" t="s">
        <v>245</v>
      </c>
      <c r="F32" s="231"/>
      <c r="G32" s="127"/>
      <c r="H32" s="128"/>
      <c r="I32" s="127"/>
      <c r="J32" s="130"/>
      <c r="K32" s="130"/>
      <c r="L32" s="128"/>
      <c r="M32" s="127"/>
      <c r="N32" s="130"/>
      <c r="O32" s="128"/>
      <c r="P32" s="127"/>
      <c r="Q32" s="130"/>
      <c r="R32" s="130"/>
      <c r="S32" s="130"/>
      <c r="T32" s="132"/>
      <c r="U32" s="1"/>
      <c r="V32" s="1"/>
      <c r="W32" s="1"/>
      <c r="X32" s="1"/>
      <c r="Y32" s="153" t="s">
        <v>197</v>
      </c>
      <c r="Z32" s="121"/>
      <c r="AA32" s="121"/>
      <c r="AB32" s="121"/>
      <c r="AC32" s="121"/>
      <c r="AD32" s="121"/>
      <c r="AE32" s="121"/>
      <c r="AF32" s="121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6</v>
      </c>
      <c r="C33" s="176" t="s">
        <v>223</v>
      </c>
      <c r="D33" s="138"/>
      <c r="E33" s="177" t="s">
        <v>234</v>
      </c>
      <c r="F33" s="139"/>
      <c r="G33" s="125">
        <v>2</v>
      </c>
      <c r="H33" s="126"/>
      <c r="I33" s="232" t="s">
        <v>235</v>
      </c>
      <c r="J33" s="129"/>
      <c r="K33" s="129"/>
      <c r="L33" s="126"/>
      <c r="M33" s="125">
        <v>518040567</v>
      </c>
      <c r="N33" s="129"/>
      <c r="O33" s="126"/>
      <c r="P33" s="125">
        <v>142</v>
      </c>
      <c r="Q33" s="129"/>
      <c r="R33" s="129"/>
      <c r="S33" s="129"/>
      <c r="T33" s="131"/>
      <c r="U33" s="1"/>
      <c r="V33" s="1"/>
      <c r="W33" s="1"/>
      <c r="X33" s="1"/>
      <c r="Y33" s="155">
        <v>1</v>
      </c>
      <c r="Z33" s="156"/>
      <c r="AA33" s="156"/>
      <c r="AB33" s="156"/>
      <c r="AC33" s="156"/>
      <c r="AD33" s="156"/>
      <c r="AE33" s="156"/>
      <c r="AF33" s="156"/>
      <c r="AG33" s="15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78" t="s">
        <v>213</v>
      </c>
      <c r="D34" s="141"/>
      <c r="E34" s="179" t="s">
        <v>233</v>
      </c>
      <c r="F34" s="142"/>
      <c r="G34" s="127"/>
      <c r="H34" s="128"/>
      <c r="I34" s="127"/>
      <c r="J34" s="130"/>
      <c r="K34" s="130"/>
      <c r="L34" s="128"/>
      <c r="M34" s="127"/>
      <c r="N34" s="130"/>
      <c r="O34" s="128"/>
      <c r="P34" s="127"/>
      <c r="Q34" s="130"/>
      <c r="R34" s="130"/>
      <c r="S34" s="130"/>
      <c r="T34" s="132"/>
      <c r="U34" s="1"/>
      <c r="V34" s="1"/>
      <c r="W34" s="1"/>
      <c r="X34" s="1"/>
      <c r="Y34" s="158"/>
      <c r="Z34" s="159"/>
      <c r="AA34" s="159"/>
      <c r="AB34" s="159"/>
      <c r="AC34" s="159"/>
      <c r="AD34" s="159"/>
      <c r="AE34" s="159"/>
      <c r="AF34" s="159"/>
      <c r="AG34" s="16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7</v>
      </c>
      <c r="C35" s="176" t="s">
        <v>241</v>
      </c>
      <c r="D35" s="138"/>
      <c r="E35" s="177" t="s">
        <v>242</v>
      </c>
      <c r="F35" s="139"/>
      <c r="G35" s="125">
        <v>2</v>
      </c>
      <c r="H35" s="126"/>
      <c r="I35" s="232" t="s">
        <v>235</v>
      </c>
      <c r="J35" s="129"/>
      <c r="K35" s="129"/>
      <c r="L35" s="126"/>
      <c r="M35" s="125">
        <v>519875649</v>
      </c>
      <c r="N35" s="129"/>
      <c r="O35" s="126"/>
      <c r="P35" s="125">
        <v>130</v>
      </c>
      <c r="Q35" s="129"/>
      <c r="R35" s="129"/>
      <c r="S35" s="129"/>
      <c r="T35" s="13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78" t="s">
        <v>240</v>
      </c>
      <c r="D36" s="141"/>
      <c r="E36" s="179" t="s">
        <v>239</v>
      </c>
      <c r="F36" s="142"/>
      <c r="G36" s="127"/>
      <c r="H36" s="128"/>
      <c r="I36" s="127"/>
      <c r="J36" s="130"/>
      <c r="K36" s="130"/>
      <c r="L36" s="128"/>
      <c r="M36" s="127"/>
      <c r="N36" s="130"/>
      <c r="O36" s="128"/>
      <c r="P36" s="127"/>
      <c r="Q36" s="130"/>
      <c r="R36" s="130"/>
      <c r="S36" s="130"/>
      <c r="T36" s="13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/>
      <c r="C37" s="176"/>
      <c r="D37" s="138"/>
      <c r="E37" s="177"/>
      <c r="F37" s="139"/>
      <c r="G37" s="125"/>
      <c r="H37" s="126"/>
      <c r="I37" s="232"/>
      <c r="J37" s="129"/>
      <c r="K37" s="129"/>
      <c r="L37" s="126"/>
      <c r="M37" s="125"/>
      <c r="N37" s="129"/>
      <c r="O37" s="126"/>
      <c r="P37" s="125"/>
      <c r="Q37" s="129"/>
      <c r="R37" s="129"/>
      <c r="S37" s="129"/>
      <c r="T37" s="13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78"/>
      <c r="D38" s="141"/>
      <c r="E38" s="179"/>
      <c r="F38" s="142"/>
      <c r="G38" s="127"/>
      <c r="H38" s="128"/>
      <c r="I38" s="127"/>
      <c r="J38" s="130"/>
      <c r="K38" s="130"/>
      <c r="L38" s="128"/>
      <c r="M38" s="127"/>
      <c r="N38" s="130"/>
      <c r="O38" s="128"/>
      <c r="P38" s="127"/>
      <c r="Q38" s="130"/>
      <c r="R38" s="130"/>
      <c r="S38" s="130"/>
      <c r="T38" s="13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/>
      <c r="C39" s="137"/>
      <c r="D39" s="138"/>
      <c r="E39" s="138"/>
      <c r="F39" s="139"/>
      <c r="G39" s="125"/>
      <c r="H39" s="126"/>
      <c r="I39" s="125"/>
      <c r="J39" s="129"/>
      <c r="K39" s="129"/>
      <c r="L39" s="126"/>
      <c r="M39" s="125"/>
      <c r="N39" s="129"/>
      <c r="O39" s="126"/>
      <c r="P39" s="125"/>
      <c r="Q39" s="129"/>
      <c r="R39" s="129"/>
      <c r="S39" s="129"/>
      <c r="T39" s="13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40"/>
      <c r="D40" s="141"/>
      <c r="E40" s="141"/>
      <c r="F40" s="142"/>
      <c r="G40" s="127"/>
      <c r="H40" s="128"/>
      <c r="I40" s="127"/>
      <c r="J40" s="130"/>
      <c r="K40" s="130"/>
      <c r="L40" s="128"/>
      <c r="M40" s="127"/>
      <c r="N40" s="130"/>
      <c r="O40" s="128"/>
      <c r="P40" s="127"/>
      <c r="Q40" s="130"/>
      <c r="R40" s="130"/>
      <c r="S40" s="130"/>
      <c r="T40" s="13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/>
      <c r="C41" s="137"/>
      <c r="D41" s="138"/>
      <c r="E41" s="138"/>
      <c r="F41" s="139"/>
      <c r="G41" s="125"/>
      <c r="H41" s="126"/>
      <c r="I41" s="125"/>
      <c r="J41" s="129"/>
      <c r="K41" s="129"/>
      <c r="L41" s="126"/>
      <c r="M41" s="125"/>
      <c r="N41" s="129"/>
      <c r="O41" s="126"/>
      <c r="P41" s="125"/>
      <c r="Q41" s="129"/>
      <c r="R41" s="129"/>
      <c r="S41" s="129"/>
      <c r="T41" s="13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40"/>
      <c r="D42" s="141"/>
      <c r="E42" s="141"/>
      <c r="F42" s="142"/>
      <c r="G42" s="127"/>
      <c r="H42" s="128"/>
      <c r="I42" s="127"/>
      <c r="J42" s="130"/>
      <c r="K42" s="130"/>
      <c r="L42" s="128"/>
      <c r="M42" s="127"/>
      <c r="N42" s="130"/>
      <c r="O42" s="128"/>
      <c r="P42" s="127"/>
      <c r="Q42" s="130"/>
      <c r="R42" s="130"/>
      <c r="S42" s="130"/>
      <c r="T42" s="13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/>
      <c r="C43" s="137"/>
      <c r="D43" s="138"/>
      <c r="E43" s="138"/>
      <c r="F43" s="139"/>
      <c r="G43" s="125"/>
      <c r="H43" s="126"/>
      <c r="I43" s="125"/>
      <c r="J43" s="129"/>
      <c r="K43" s="129"/>
      <c r="L43" s="126"/>
      <c r="M43" s="125"/>
      <c r="N43" s="129"/>
      <c r="O43" s="126"/>
      <c r="P43" s="125"/>
      <c r="Q43" s="129"/>
      <c r="R43" s="129"/>
      <c r="S43" s="129"/>
      <c r="T43" s="13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40"/>
      <c r="D44" s="141"/>
      <c r="E44" s="141"/>
      <c r="F44" s="142"/>
      <c r="G44" s="127"/>
      <c r="H44" s="128"/>
      <c r="I44" s="127"/>
      <c r="J44" s="130"/>
      <c r="K44" s="130"/>
      <c r="L44" s="128"/>
      <c r="M44" s="127"/>
      <c r="N44" s="130"/>
      <c r="O44" s="128"/>
      <c r="P44" s="127"/>
      <c r="Q44" s="130"/>
      <c r="R44" s="130"/>
      <c r="S44" s="130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/>
      <c r="C45" s="137"/>
      <c r="D45" s="138"/>
      <c r="E45" s="138"/>
      <c r="F45" s="139"/>
      <c r="G45" s="125"/>
      <c r="H45" s="126"/>
      <c r="I45" s="125"/>
      <c r="J45" s="129"/>
      <c r="K45" s="129"/>
      <c r="L45" s="126"/>
      <c r="M45" s="125"/>
      <c r="N45" s="129"/>
      <c r="O45" s="126"/>
      <c r="P45" s="125"/>
      <c r="Q45" s="129"/>
      <c r="R45" s="129"/>
      <c r="S45" s="129"/>
      <c r="T45" s="13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0"/>
      <c r="D46" s="141"/>
      <c r="E46" s="141"/>
      <c r="F46" s="142"/>
      <c r="G46" s="127"/>
      <c r="H46" s="128"/>
      <c r="I46" s="127"/>
      <c r="J46" s="130"/>
      <c r="K46" s="130"/>
      <c r="L46" s="128"/>
      <c r="M46" s="127"/>
      <c r="N46" s="130"/>
      <c r="O46" s="128"/>
      <c r="P46" s="127"/>
      <c r="Q46" s="130"/>
      <c r="R46" s="130"/>
      <c r="S46" s="130"/>
      <c r="T46" s="13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/>
      <c r="C47" s="137"/>
      <c r="D47" s="138"/>
      <c r="E47" s="138"/>
      <c r="F47" s="139"/>
      <c r="G47" s="125"/>
      <c r="H47" s="126"/>
      <c r="I47" s="125"/>
      <c r="J47" s="129"/>
      <c r="K47" s="129"/>
      <c r="L47" s="126"/>
      <c r="M47" s="125"/>
      <c r="N47" s="129"/>
      <c r="O47" s="126"/>
      <c r="P47" s="125"/>
      <c r="Q47" s="129"/>
      <c r="R47" s="129"/>
      <c r="S47" s="129"/>
      <c r="T47" s="13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9"/>
      <c r="B48" s="210"/>
      <c r="C48" s="211"/>
      <c r="D48" s="212"/>
      <c r="E48" s="212"/>
      <c r="F48" s="213"/>
      <c r="G48" s="203"/>
      <c r="H48" s="208"/>
      <c r="I48" s="203"/>
      <c r="J48" s="204"/>
      <c r="K48" s="204"/>
      <c r="L48" s="208"/>
      <c r="M48" s="203"/>
      <c r="N48" s="204"/>
      <c r="O48" s="208"/>
      <c r="P48" s="203"/>
      <c r="Q48" s="204"/>
      <c r="R48" s="204"/>
      <c r="S48" s="204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01">
        <v>13</v>
      </c>
      <c r="B49" s="103"/>
      <c r="C49" s="105"/>
      <c r="D49" s="106"/>
      <c r="E49" s="106"/>
      <c r="F49" s="107"/>
      <c r="G49" s="93"/>
      <c r="H49" s="95"/>
      <c r="I49" s="93"/>
      <c r="J49" s="94"/>
      <c r="K49" s="94"/>
      <c r="L49" s="95"/>
      <c r="M49" s="93"/>
      <c r="N49" s="94"/>
      <c r="O49" s="95"/>
      <c r="P49" s="93"/>
      <c r="Q49" s="94"/>
      <c r="R49" s="94"/>
      <c r="S49" s="94"/>
      <c r="T49" s="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2"/>
      <c r="B50" s="104"/>
      <c r="C50" s="108"/>
      <c r="D50" s="109"/>
      <c r="E50" s="109"/>
      <c r="F50" s="110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02">
        <v>14</v>
      </c>
      <c r="B51" s="103"/>
      <c r="C51" s="105"/>
      <c r="D51" s="106"/>
      <c r="E51" s="106"/>
      <c r="F51" s="107"/>
      <c r="G51" s="93"/>
      <c r="H51" s="95"/>
      <c r="I51" s="93"/>
      <c r="J51" s="94"/>
      <c r="K51" s="94"/>
      <c r="L51" s="95"/>
      <c r="M51" s="93"/>
      <c r="N51" s="94"/>
      <c r="O51" s="95"/>
      <c r="P51" s="93"/>
      <c r="Q51" s="94"/>
      <c r="R51" s="94"/>
      <c r="S51" s="94"/>
      <c r="T51" s="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5"/>
      <c r="B52" s="116"/>
      <c r="C52" s="117"/>
      <c r="D52" s="118"/>
      <c r="E52" s="118"/>
      <c r="F52" s="119"/>
      <c r="G52" s="111"/>
      <c r="H52" s="112"/>
      <c r="I52" s="111"/>
      <c r="J52" s="113"/>
      <c r="K52" s="113"/>
      <c r="L52" s="112"/>
      <c r="M52" s="111"/>
      <c r="N52" s="113"/>
      <c r="O52" s="112"/>
      <c r="P52" s="111"/>
      <c r="Q52" s="113"/>
      <c r="R52" s="113"/>
      <c r="S52" s="113"/>
      <c r="T52" s="1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77" t="s">
        <v>170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9"/>
      <c r="U54" s="22"/>
      <c r="V54" s="193" t="s">
        <v>188</v>
      </c>
      <c r="W54" s="194"/>
      <c r="X54" s="194"/>
      <c r="Y54" s="194"/>
      <c r="Z54" s="194"/>
      <c r="AA54" s="194"/>
      <c r="AB54" s="194"/>
      <c r="AC54" s="194"/>
      <c r="AD54" s="194"/>
      <c r="AE54" s="194"/>
      <c r="AF54" s="195"/>
      <c r="AG54" s="196"/>
      <c r="AH54" s="196"/>
      <c r="AI54" s="196"/>
      <c r="AJ54" s="19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2"/>
      <c r="U55" s="22"/>
      <c r="V55" s="86">
        <f>LEN(A55)</f>
        <v>0</v>
      </c>
      <c r="W55" s="87"/>
      <c r="X55" s="87"/>
      <c r="Y55" s="87"/>
      <c r="Z55" s="87"/>
      <c r="AA55" s="87"/>
      <c r="AB55" s="87"/>
      <c r="AC55" s="87"/>
      <c r="AD55" s="87"/>
      <c r="AE55" s="87"/>
      <c r="AF55" s="8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mergeCells count="267">
    <mergeCell ref="A21:B22"/>
    <mergeCell ref="A4:B4"/>
    <mergeCell ref="A5:B5"/>
    <mergeCell ref="W7:AJ7"/>
    <mergeCell ref="R11:U11"/>
    <mergeCell ref="W11:AJ11"/>
    <mergeCell ref="E13:F13"/>
    <mergeCell ref="J4:O4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9:T40"/>
    <mergeCell ref="P41:T4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33:D33"/>
    <mergeCell ref="P25:T26"/>
    <mergeCell ref="C13:D13"/>
    <mergeCell ref="C24:D24"/>
    <mergeCell ref="E24:F24"/>
    <mergeCell ref="C25:D25"/>
    <mergeCell ref="E25:F25"/>
    <mergeCell ref="C31:D31"/>
    <mergeCell ref="E31:F31"/>
    <mergeCell ref="C32:D32"/>
    <mergeCell ref="P31:T32"/>
    <mergeCell ref="C15:D15"/>
    <mergeCell ref="E15:F15"/>
    <mergeCell ref="C16:D16"/>
    <mergeCell ref="M25:O26"/>
    <mergeCell ref="C17:O18"/>
    <mergeCell ref="C19:O20"/>
    <mergeCell ref="G23:H24"/>
    <mergeCell ref="I23:L24"/>
    <mergeCell ref="C21:D22"/>
    <mergeCell ref="E21:F2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数字だけを入力してください。" sqref="Y25" xr:uid="{00000000-0002-0000-0000-000002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3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4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5000000}"/>
    <dataValidation allowBlank="1" showInputMessage="1" showErrorMessage="1" prompt="背番号ではなく、_x000a_【選手No】を半角数字で入力してください。" sqref="Y33:AG34" xr:uid="{00000000-0002-0000-0000-000006000000}"/>
    <dataValidation allowBlank="1" showInputMessage="1" showErrorMessage="1" prompt="男女混合の時は男子のチームＩＤとともに女子のチームＩＤも一緒に入力してください。" sqref="C5:I5" xr:uid="{00000000-0002-0000-0000-000007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10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3" t="s">
        <v>24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15">
      <c r="A2" s="274" t="s">
        <v>0</v>
      </c>
      <c r="B2" s="274"/>
      <c r="C2" s="285" t="str">
        <f>IF(入力!C3="","",入力!C3)</f>
        <v>湊スーパーキッズ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13</v>
      </c>
      <c r="B4" s="274"/>
      <c r="C4" s="286">
        <f>IF(入力!C4="","",IF(入力!C5="",入力!C4,入力!C4&amp;"　　"&amp;入力!C5))</f>
        <v>430718357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永野　浩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507309510</v>
      </c>
      <c r="H7" s="282"/>
      <c r="I7" s="282"/>
      <c r="J7" s="282">
        <f>IF(入力!J7="","",入力!J7)</f>
        <v>18470</v>
      </c>
      <c r="K7" s="282"/>
      <c r="L7" s="282"/>
      <c r="M7" s="282" t="str">
        <f>IF(入力!M7="","",入力!M7)</f>
        <v/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2</v>
      </c>
      <c r="B9" s="274"/>
      <c r="C9" s="275" t="str">
        <f>IF(入力!C10="","",入力!C10&amp;"　"&amp;入力!E10)</f>
        <v>佐藤　亜希子</v>
      </c>
      <c r="D9" s="276"/>
      <c r="E9" s="276"/>
      <c r="F9" s="276"/>
      <c r="G9" s="282">
        <f>IF(入力!G9="","",入力!G9)</f>
        <v>507309945</v>
      </c>
      <c r="H9" s="282"/>
      <c r="I9" s="282"/>
      <c r="J9" s="282">
        <f>IF(入力!J9="","",入力!J9)</f>
        <v>291136</v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3</v>
      </c>
      <c r="B11" s="274"/>
      <c r="C11" s="275" t="str">
        <f>IF(入力!C12="","",入力!C12&amp;"　"&amp;入力!E12)</f>
        <v>江田　豊仁</v>
      </c>
      <c r="D11" s="276"/>
      <c r="E11" s="276"/>
      <c r="F11" s="276"/>
      <c r="G11" s="282">
        <f>IF(入力!G11="","",入力!G11)</f>
        <v>500122851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永野　浩</v>
      </c>
      <c r="D13" s="276"/>
      <c r="E13" s="276"/>
      <c r="F13" s="276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4"/>
      <c r="B14" s="274"/>
      <c r="C14" s="279"/>
      <c r="D14" s="280"/>
      <c r="E14" s="280"/>
      <c r="F14" s="28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4" t="s">
        <v>5</v>
      </c>
      <c r="B15" s="274"/>
      <c r="C15" s="275" t="str">
        <f>IF(入力!C16="","",入力!C16&amp;"　"&amp;入力!E16)</f>
        <v>永野　浩</v>
      </c>
      <c r="D15" s="276"/>
      <c r="E15" s="276"/>
      <c r="F15" s="283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4"/>
      <c r="B16" s="274"/>
      <c r="C16" s="279"/>
      <c r="D16" s="280"/>
      <c r="E16" s="280"/>
      <c r="F16" s="284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>
      <c r="A17" s="274" t="s">
        <v>6</v>
      </c>
      <c r="B17" s="274"/>
      <c r="C17" s="285" t="str">
        <f>IF(入力!C17="","",入力!C17&amp;"　"&amp;入力!E17)</f>
        <v>千葉県船橋市湊町2-14-13-801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047-434-5862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90－7189－1237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>
      <c r="A25" s="274">
        <v>1</v>
      </c>
      <c r="B25" s="274">
        <f>IF(入力!B25="","",入力!B25)</f>
        <v>1</v>
      </c>
      <c r="C25" s="275" t="str">
        <f>IF(入力!C26="","",入力!C26&amp;"　"&amp;入力!E26)</f>
        <v>江田　安珠希</v>
      </c>
      <c r="D25" s="276"/>
      <c r="E25" s="276"/>
      <c r="F25" s="276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南本町小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515689697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我妻　杏奈</v>
      </c>
      <c r="D27" s="276"/>
      <c r="E27" s="276"/>
      <c r="F27" s="276"/>
      <c r="G27" s="274">
        <f>IF(入力!G27="","",入力!G27)</f>
        <v>4</v>
      </c>
      <c r="H27" s="274" t="str">
        <f>IF(入力!H27="","",入力!H27)</f>
        <v/>
      </c>
      <c r="I27" s="274" t="str">
        <f>IF(入力!I27="","",入力!I27)</f>
        <v>南本町小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515689686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斉藤　小鈴</v>
      </c>
      <c r="D29" s="276"/>
      <c r="E29" s="276"/>
      <c r="F29" s="276"/>
      <c r="G29" s="274">
        <f>IF(入力!G29="","",入力!G29)</f>
        <v>4</v>
      </c>
      <c r="H29" s="274" t="str">
        <f>IF(入力!H29="","",入力!H29)</f>
        <v/>
      </c>
      <c r="I29" s="274" t="str">
        <f>IF(入力!I29="","",入力!I29)</f>
        <v>行田東小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515915978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>
      <c r="A31" s="274">
        <v>4</v>
      </c>
      <c r="B31" s="274">
        <f>IF(入力!B31="","",入力!B31)</f>
        <v>5</v>
      </c>
      <c r="C31" s="275" t="str">
        <f>IF(入力!C32="","",入力!C32&amp;"　"&amp;入力!E32)</f>
        <v>北田　琉華</v>
      </c>
      <c r="D31" s="276"/>
      <c r="E31" s="276"/>
      <c r="F31" s="276"/>
      <c r="G31" s="274">
        <f>IF(入力!G31="","",入力!G31)</f>
        <v>4</v>
      </c>
      <c r="H31" s="274" t="str">
        <f>IF(入力!H31="","",入力!H31)</f>
        <v/>
      </c>
      <c r="I31" s="274" t="str">
        <f>IF(入力!I31="","",入力!I31)</f>
        <v>行田東小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519021275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>
      <c r="A33" s="274">
        <v>5</v>
      </c>
      <c r="B33" s="274">
        <f>IF(入力!B33="","",入力!B33)</f>
        <v>6</v>
      </c>
      <c r="C33" s="275" t="str">
        <f>IF(入力!C34="","",入力!C34&amp;"　"&amp;入力!E34)</f>
        <v>江田　琴珠</v>
      </c>
      <c r="D33" s="276"/>
      <c r="E33" s="276"/>
      <c r="F33" s="276"/>
      <c r="G33" s="274">
        <f>IF(入力!G33="","",入力!G33)</f>
        <v>2</v>
      </c>
      <c r="H33" s="274" t="str">
        <f>IF(入力!H33="","",入力!H33)</f>
        <v/>
      </c>
      <c r="I33" s="274" t="str">
        <f>IF(入力!I33="","",入力!I33)</f>
        <v>南本町小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518040567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>
      <c r="A35" s="274">
        <v>6</v>
      </c>
      <c r="B35" s="274">
        <f>IF(入力!B35="","",入力!B35)</f>
        <v>7</v>
      </c>
      <c r="C35" s="275" t="str">
        <f>IF(入力!C36="","",入力!C36&amp;"　"&amp;入力!E36)</f>
        <v>尾形　優梨花</v>
      </c>
      <c r="D35" s="276"/>
      <c r="E35" s="276"/>
      <c r="F35" s="276"/>
      <c r="G35" s="274">
        <f>IF(入力!G35="","",入力!G35)</f>
        <v>2</v>
      </c>
      <c r="H35" s="274" t="str">
        <f>IF(入力!H35="","",入力!H35)</f>
        <v/>
      </c>
      <c r="I35" s="274" t="str">
        <f>IF(入力!I35="","",入力!I35)</f>
        <v>南本町小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519875649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>
      <c r="A37" s="274">
        <v>7</v>
      </c>
      <c r="B37" s="274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74" t="str">
        <f>IF(入力!G37="","",入力!G37)</f>
        <v/>
      </c>
      <c r="H37" s="274" t="str">
        <f>IF(入力!H37="","",入力!H37)</f>
        <v/>
      </c>
      <c r="I37" s="274" t="str">
        <f>IF(入力!I37="","",入力!I37)</f>
        <v/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 t="str">
        <f>IF(入力!M37="","",入力!M37)</f>
        <v/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>
      <c r="A39" s="274">
        <v>8</v>
      </c>
      <c r="B39" s="274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>
      <c r="A41" s="274">
        <v>9</v>
      </c>
      <c r="B41" s="274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>
      <c r="A43" s="274">
        <v>10</v>
      </c>
      <c r="B43" s="274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>
      <c r="A45" s="274">
        <v>11</v>
      </c>
      <c r="B45" s="274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>
      <c r="A47" s="274">
        <v>12</v>
      </c>
      <c r="B47" s="274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16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5"/>
      <c r="AW1" s="375"/>
      <c r="AX1" s="4" t="s">
        <v>28</v>
      </c>
      <c r="AY1" s="5"/>
      <c r="AZ1" s="375"/>
      <c r="BA1" s="375"/>
      <c r="BB1" s="4" t="s">
        <v>29</v>
      </c>
      <c r="BC1" s="5"/>
      <c r="BD1" s="375"/>
      <c r="BE1" s="3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6" t="s">
        <v>65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9" t="s">
        <v>32</v>
      </c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2"/>
      <c r="D9" s="433"/>
      <c r="E9" s="433"/>
      <c r="F9" s="433"/>
      <c r="G9" s="433"/>
      <c r="H9" s="433"/>
      <c r="I9" s="433"/>
      <c r="J9" s="433"/>
      <c r="K9" s="433"/>
      <c r="L9" s="433"/>
      <c r="M9" s="433"/>
      <c r="N9" s="433"/>
      <c r="O9" s="433"/>
      <c r="P9" s="433"/>
      <c r="Q9" s="4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5"/>
      <c r="D10" s="436"/>
      <c r="E10" s="436"/>
      <c r="F10" s="436"/>
      <c r="G10" s="436"/>
      <c r="H10" s="436"/>
      <c r="I10" s="436"/>
      <c r="J10" s="436"/>
      <c r="K10" s="436"/>
      <c r="L10" s="436"/>
      <c r="M10" s="436"/>
      <c r="N10" s="436"/>
      <c r="O10" s="436"/>
      <c r="P10" s="436"/>
      <c r="Q10" s="4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2">
        <v>36</v>
      </c>
      <c r="I12" s="413"/>
      <c r="J12" s="414"/>
      <c r="K12" s="4"/>
    </row>
    <row r="13" spans="1:60" ht="13.5" customHeight="1">
      <c r="F13" s="4" t="s">
        <v>35</v>
      </c>
      <c r="G13" s="4"/>
      <c r="H13" s="415"/>
      <c r="I13" s="416"/>
      <c r="J13" s="4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2"/>
      <c r="I14" s="373"/>
      <c r="J14" s="37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8" t="s">
        <v>37</v>
      </c>
      <c r="D16" s="388"/>
      <c r="E16" s="388"/>
      <c r="F16" s="388"/>
      <c r="G16" s="389"/>
      <c r="H16" s="410" t="s">
        <v>66</v>
      </c>
      <c r="I16" s="411"/>
      <c r="J16" s="411"/>
      <c r="K16" s="388" t="str">
        <f>IF(入力!C2="","",入力!C2)</f>
        <v>ﾐﾅﾄｽｰﾊﾟｰｷｯｽﾞ</v>
      </c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9"/>
      <c r="Y16" s="420" t="s">
        <v>67</v>
      </c>
      <c r="Z16" s="421"/>
      <c r="AA16" s="421"/>
      <c r="AB16" s="421"/>
      <c r="AC16" s="421"/>
      <c r="AD16" s="421"/>
      <c r="AE16" s="421"/>
      <c r="AF16" s="421"/>
      <c r="AG16" s="421"/>
      <c r="AH16" s="421"/>
      <c r="AI16" s="422"/>
      <c r="AJ16" s="379" t="s">
        <v>38</v>
      </c>
      <c r="AK16" s="380"/>
      <c r="AL16" s="380"/>
      <c r="AM16" s="381"/>
      <c r="AN16" s="404" t="str">
        <f>IF(入力!P3="","",入力!P3)</f>
        <v>船橋市</v>
      </c>
      <c r="AO16" s="405"/>
      <c r="AP16" s="405"/>
      <c r="AQ16" s="405"/>
      <c r="AR16" s="405"/>
      <c r="AS16" s="405"/>
      <c r="AT16" s="380" t="s">
        <v>68</v>
      </c>
      <c r="AU16" s="381"/>
      <c r="AV16" s="387" t="s">
        <v>39</v>
      </c>
      <c r="AW16" s="388"/>
      <c r="AX16" s="388"/>
      <c r="AY16" s="389"/>
      <c r="AZ16" s="392" t="str">
        <f>IF(入力!P5="","",入力!P5)</f>
        <v>総武</v>
      </c>
      <c r="BA16" s="393"/>
      <c r="BB16" s="393"/>
      <c r="BC16" s="393"/>
      <c r="BD16" s="393"/>
      <c r="BE16" s="393"/>
      <c r="BF16" s="440" t="s">
        <v>40</v>
      </c>
    </row>
    <row r="17" spans="3:58" ht="4.5" customHeight="1">
      <c r="C17" s="439"/>
      <c r="D17" s="331"/>
      <c r="E17" s="331"/>
      <c r="F17" s="331"/>
      <c r="G17" s="391"/>
      <c r="H17" s="402" t="str">
        <f>IF(入力!C3="","",入力!C3)</f>
        <v>湊スーパーキッズ</v>
      </c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398" t="str">
        <f>IF(入力!J3="","","("&amp;入力!J3&amp;")")</f>
        <v>(女子)</v>
      </c>
      <c r="V17" s="398"/>
      <c r="W17" s="398"/>
      <c r="X17" s="399"/>
      <c r="Y17" s="423">
        <f>IF(入力!C4="","",入力!C4)</f>
        <v>430718357</v>
      </c>
      <c r="Z17" s="424"/>
      <c r="AA17" s="424"/>
      <c r="AB17" s="424"/>
      <c r="AC17" s="424"/>
      <c r="AD17" s="424"/>
      <c r="AE17" s="424"/>
      <c r="AF17" s="424"/>
      <c r="AG17" s="424"/>
      <c r="AH17" s="424"/>
      <c r="AI17" s="425"/>
      <c r="AJ17" s="382"/>
      <c r="AK17" s="383"/>
      <c r="AL17" s="383"/>
      <c r="AM17" s="384"/>
      <c r="AN17" s="406"/>
      <c r="AO17" s="407"/>
      <c r="AP17" s="407"/>
      <c r="AQ17" s="407"/>
      <c r="AR17" s="407"/>
      <c r="AS17" s="407"/>
      <c r="AT17" s="383"/>
      <c r="AU17" s="384"/>
      <c r="AV17" s="390"/>
      <c r="AW17" s="331"/>
      <c r="AX17" s="331"/>
      <c r="AY17" s="391"/>
      <c r="AZ17" s="394"/>
      <c r="BA17" s="395"/>
      <c r="BB17" s="395"/>
      <c r="BC17" s="395"/>
      <c r="BD17" s="395"/>
      <c r="BE17" s="395"/>
      <c r="BF17" s="441"/>
    </row>
    <row r="18" spans="3:58" ht="16.5" customHeight="1">
      <c r="C18" s="369"/>
      <c r="D18" s="332"/>
      <c r="E18" s="332"/>
      <c r="F18" s="332"/>
      <c r="G18" s="370"/>
      <c r="H18" s="353"/>
      <c r="I18" s="354"/>
      <c r="J18" s="354"/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400"/>
      <c r="V18" s="400"/>
      <c r="W18" s="400"/>
      <c r="X18" s="401"/>
      <c r="Y18" s="426"/>
      <c r="Z18" s="427"/>
      <c r="AA18" s="427"/>
      <c r="AB18" s="427"/>
      <c r="AC18" s="427"/>
      <c r="AD18" s="427"/>
      <c r="AE18" s="427"/>
      <c r="AF18" s="427"/>
      <c r="AG18" s="427"/>
      <c r="AH18" s="427"/>
      <c r="AI18" s="428"/>
      <c r="AJ18" s="385"/>
      <c r="AK18" s="360"/>
      <c r="AL18" s="360"/>
      <c r="AM18" s="386"/>
      <c r="AN18" s="408"/>
      <c r="AO18" s="409"/>
      <c r="AP18" s="409"/>
      <c r="AQ18" s="409"/>
      <c r="AR18" s="409"/>
      <c r="AS18" s="409"/>
      <c r="AT18" s="360"/>
      <c r="AU18" s="386"/>
      <c r="AV18" s="356"/>
      <c r="AW18" s="332"/>
      <c r="AX18" s="332"/>
      <c r="AY18" s="370"/>
      <c r="AZ18" s="396" t="str">
        <f>IF(入力!AE5="","",入力!AE5)</f>
        <v>船橋</v>
      </c>
      <c r="BA18" s="397"/>
      <c r="BB18" s="397"/>
      <c r="BC18" s="397"/>
      <c r="BD18" s="397"/>
      <c r="BE18" s="397"/>
      <c r="BF18" s="13" t="s">
        <v>41</v>
      </c>
    </row>
    <row r="19" spans="3:58" ht="15" customHeight="1">
      <c r="C19" s="418"/>
      <c r="D19" s="419"/>
      <c r="E19" s="419"/>
      <c r="F19" s="419"/>
      <c r="G19" s="419"/>
      <c r="H19" s="419"/>
      <c r="I19" s="419"/>
      <c r="J19" s="419"/>
      <c r="K19" s="419"/>
      <c r="L19" s="419"/>
      <c r="M19" s="419"/>
      <c r="N19" s="419"/>
      <c r="O19" s="377" t="s">
        <v>42</v>
      </c>
      <c r="P19" s="377"/>
      <c r="Q19" s="377"/>
      <c r="R19" s="377"/>
      <c r="S19" s="377"/>
      <c r="T19" s="377"/>
      <c r="U19" s="377"/>
      <c r="V19" s="377"/>
      <c r="W19" s="377"/>
      <c r="X19" s="377"/>
      <c r="Y19" s="377"/>
      <c r="Z19" s="377"/>
      <c r="AA19" s="377"/>
      <c r="AB19" s="377"/>
      <c r="AC19" s="377"/>
      <c r="AD19" s="377" t="s">
        <v>69</v>
      </c>
      <c r="AE19" s="377"/>
      <c r="AF19" s="377"/>
      <c r="AG19" s="377"/>
      <c r="AH19" s="377"/>
      <c r="AI19" s="377"/>
      <c r="AJ19" s="377"/>
      <c r="AK19" s="377"/>
      <c r="AL19" s="377"/>
      <c r="AM19" s="377"/>
      <c r="AN19" s="377"/>
      <c r="AO19" s="377"/>
      <c r="AP19" s="377"/>
      <c r="AQ19" s="377"/>
      <c r="AR19" s="377"/>
      <c r="AS19" s="377" t="s">
        <v>70</v>
      </c>
      <c r="AT19" s="377"/>
      <c r="AU19" s="377"/>
      <c r="AV19" s="377"/>
      <c r="AW19" s="377"/>
      <c r="AX19" s="377"/>
      <c r="AY19" s="377"/>
      <c r="AZ19" s="377"/>
      <c r="BA19" s="377"/>
      <c r="BB19" s="377"/>
      <c r="BC19" s="377"/>
      <c r="BD19" s="377"/>
      <c r="BE19" s="377"/>
      <c r="BF19" s="378"/>
    </row>
    <row r="20" spans="3:58" ht="15" customHeight="1">
      <c r="C20" s="443" t="s">
        <v>43</v>
      </c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442">
        <f>IF(入力!J7="","",入力!J7)</f>
        <v>18470</v>
      </c>
      <c r="P20" s="442"/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>
        <f>IF(入力!J9="","",入力!J9)</f>
        <v>291136</v>
      </c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 t="str">
        <f>IF(入力!J11="","",入力!J11)</f>
        <v/>
      </c>
      <c r="AT20" s="442"/>
      <c r="AU20" s="442"/>
      <c r="AV20" s="442"/>
      <c r="AW20" s="442"/>
      <c r="AX20" s="442"/>
      <c r="AY20" s="442"/>
      <c r="AZ20" s="442"/>
      <c r="BA20" s="442"/>
      <c r="BB20" s="442"/>
      <c r="BC20" s="442"/>
      <c r="BD20" s="442"/>
      <c r="BE20" s="442"/>
      <c r="BF20" s="444"/>
    </row>
    <row r="21" spans="3:58" ht="15" customHeight="1">
      <c r="C21" s="443" t="s">
        <v>44</v>
      </c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442" t="str">
        <f>IF(入力!M7="","",入力!M7)</f>
        <v/>
      </c>
      <c r="P21" s="442"/>
      <c r="Q21" s="442"/>
      <c r="R21" s="442"/>
      <c r="S21" s="442"/>
      <c r="T21" s="442"/>
      <c r="U21" s="442"/>
      <c r="V21" s="442"/>
      <c r="W21" s="442"/>
      <c r="X21" s="442"/>
      <c r="Y21" s="442"/>
      <c r="Z21" s="442"/>
      <c r="AA21" s="442"/>
      <c r="AB21" s="442"/>
      <c r="AC21" s="442"/>
      <c r="AD21" s="442" t="str">
        <f>IF(入力!M9="","",入力!M9)</f>
        <v/>
      </c>
      <c r="AE21" s="442"/>
      <c r="AF21" s="442"/>
      <c r="AG21" s="442"/>
      <c r="AH21" s="442"/>
      <c r="AI21" s="442"/>
      <c r="AJ21" s="442"/>
      <c r="AK21" s="442"/>
      <c r="AL21" s="442"/>
      <c r="AM21" s="442"/>
      <c r="AN21" s="442"/>
      <c r="AO21" s="442"/>
      <c r="AP21" s="442"/>
      <c r="AQ21" s="442"/>
      <c r="AR21" s="442"/>
      <c r="AS21" s="442" t="str">
        <f>IF(入力!M11="","",入力!M11)</f>
        <v/>
      </c>
      <c r="AT21" s="442"/>
      <c r="AU21" s="442"/>
      <c r="AV21" s="442"/>
      <c r="AW21" s="442"/>
      <c r="AX21" s="442"/>
      <c r="AY21" s="442"/>
      <c r="AZ21" s="442"/>
      <c r="BA21" s="442"/>
      <c r="BB21" s="442"/>
      <c r="BC21" s="442"/>
      <c r="BD21" s="442"/>
      <c r="BE21" s="442"/>
      <c r="BF21" s="444"/>
    </row>
    <row r="22" spans="3:58" ht="12" customHeight="1">
      <c r="C22" s="366" t="s">
        <v>71</v>
      </c>
      <c r="D22" s="367"/>
      <c r="E22" s="367"/>
      <c r="F22" s="367"/>
      <c r="G22" s="368"/>
      <c r="H22" s="371" t="str">
        <f>IF(入力!C7="","",入力!C7&amp;"　"&amp;入力!E7)</f>
        <v>ﾅｶﾞﾉ　ﾋﾛｼ</v>
      </c>
      <c r="I22" s="336"/>
      <c r="J22" s="336"/>
      <c r="K22" s="336"/>
      <c r="L22" s="336"/>
      <c r="M22" s="336"/>
      <c r="N22" s="336"/>
      <c r="O22" s="336"/>
      <c r="P22" s="336"/>
      <c r="Q22" s="345"/>
      <c r="R22" s="337" t="s">
        <v>45</v>
      </c>
      <c r="S22" s="336"/>
      <c r="T22" s="346">
        <f>IF(入力!AT7="","",入力!AT7)</f>
        <v>59</v>
      </c>
      <c r="U22" s="347"/>
      <c r="V22" s="348"/>
      <c r="W22" s="337" t="s">
        <v>46</v>
      </c>
      <c r="X22" s="337"/>
      <c r="Y22" s="337"/>
      <c r="Z22" s="14" t="s">
        <v>72</v>
      </c>
      <c r="AA22" s="15"/>
      <c r="AB22" s="336" t="str">
        <f>IF(入力!R7="","",入力!R7)</f>
        <v>273</v>
      </c>
      <c r="AC22" s="336"/>
      <c r="AD22" s="336"/>
      <c r="AE22" s="336"/>
      <c r="AF22" s="16" t="s">
        <v>73</v>
      </c>
      <c r="AG22" s="336" t="str">
        <f>IF(入力!W7="","",入力!W7)</f>
        <v>0011</v>
      </c>
      <c r="AH22" s="336"/>
      <c r="AI22" s="336"/>
      <c r="AJ22" s="336"/>
      <c r="AK22" s="336"/>
      <c r="AL22" s="336"/>
      <c r="AM22" s="336"/>
      <c r="AN22" s="336"/>
      <c r="AO22" s="336"/>
      <c r="AP22" s="336"/>
      <c r="AQ22" s="336"/>
      <c r="AR22" s="336"/>
      <c r="AS22" s="336"/>
      <c r="AT22" s="345"/>
      <c r="AU22" s="337" t="s">
        <v>47</v>
      </c>
      <c r="AV22" s="336"/>
      <c r="AW22" s="336"/>
      <c r="AX22" s="17" t="s">
        <v>74</v>
      </c>
      <c r="AY22" s="336" t="str">
        <f>IF(入力!AL7="","",入力!AL7)</f>
        <v>090</v>
      </c>
      <c r="AZ22" s="336"/>
      <c r="BA22" s="336"/>
      <c r="BB22" s="336"/>
      <c r="BC22" s="336"/>
      <c r="BD22" s="336"/>
      <c r="BE22" s="336"/>
      <c r="BF22" s="18" t="s">
        <v>75</v>
      </c>
    </row>
    <row r="23" spans="3:58" ht="19.5" customHeight="1">
      <c r="C23" s="369" t="s">
        <v>48</v>
      </c>
      <c r="D23" s="332"/>
      <c r="E23" s="332"/>
      <c r="F23" s="332"/>
      <c r="G23" s="370"/>
      <c r="H23" s="372" t="str">
        <f>IF(入力!C8="","",入力!C8&amp;"　"&amp;入力!E8)</f>
        <v>永野　浩</v>
      </c>
      <c r="I23" s="373"/>
      <c r="J23" s="373"/>
      <c r="K23" s="373"/>
      <c r="L23" s="373"/>
      <c r="M23" s="373"/>
      <c r="N23" s="373"/>
      <c r="O23" s="373"/>
      <c r="P23" s="373"/>
      <c r="Q23" s="374"/>
      <c r="R23" s="332"/>
      <c r="S23" s="332"/>
      <c r="T23" s="361"/>
      <c r="U23" s="362"/>
      <c r="V23" s="363"/>
      <c r="W23" s="360"/>
      <c r="X23" s="360"/>
      <c r="Y23" s="360"/>
      <c r="Z23" s="353" t="str">
        <f>IF(入力!P8="","",入力!P8)</f>
        <v>千葉県船橋市湊町2-14-13-801</v>
      </c>
      <c r="AA23" s="354"/>
      <c r="AB23" s="354"/>
      <c r="AC23" s="354"/>
      <c r="AD23" s="354"/>
      <c r="AE23" s="354"/>
      <c r="AF23" s="354"/>
      <c r="AG23" s="354"/>
      <c r="AH23" s="354"/>
      <c r="AI23" s="354"/>
      <c r="AJ23" s="354"/>
      <c r="AK23" s="354"/>
      <c r="AL23" s="354"/>
      <c r="AM23" s="354"/>
      <c r="AN23" s="354"/>
      <c r="AO23" s="354"/>
      <c r="AP23" s="354"/>
      <c r="AQ23" s="354"/>
      <c r="AR23" s="354"/>
      <c r="AS23" s="354"/>
      <c r="AT23" s="355"/>
      <c r="AU23" s="332"/>
      <c r="AV23" s="332"/>
      <c r="AW23" s="332"/>
      <c r="AX23" s="356" t="str">
        <f>IF(入力!AK8="","",入力!AK8)</f>
        <v>7189</v>
      </c>
      <c r="AY23" s="332"/>
      <c r="AZ23" s="332"/>
      <c r="BA23" s="332"/>
      <c r="BB23" s="19" t="s">
        <v>76</v>
      </c>
      <c r="BC23" s="332" t="str">
        <f>IF(入力!AP8="","",入力!AP8)</f>
        <v>1237</v>
      </c>
      <c r="BD23" s="332"/>
      <c r="BE23" s="332"/>
      <c r="BF23" s="352"/>
    </row>
    <row r="24" spans="3:58" ht="12" customHeight="1">
      <c r="C24" s="366" t="s">
        <v>77</v>
      </c>
      <c r="D24" s="367"/>
      <c r="E24" s="367"/>
      <c r="F24" s="367"/>
      <c r="G24" s="368"/>
      <c r="H24" s="371" t="str">
        <f>IF(入力!C9="","",入力!C9&amp;"　"&amp;入力!E9)</f>
        <v>ｻﾄｳ　ｱｷｺ</v>
      </c>
      <c r="I24" s="336"/>
      <c r="J24" s="336"/>
      <c r="K24" s="336"/>
      <c r="L24" s="336"/>
      <c r="M24" s="336"/>
      <c r="N24" s="336"/>
      <c r="O24" s="336"/>
      <c r="P24" s="336"/>
      <c r="Q24" s="345"/>
      <c r="R24" s="337" t="s">
        <v>45</v>
      </c>
      <c r="S24" s="336"/>
      <c r="T24" s="346" t="str">
        <f>IF(入力!AT9="","",入力!AT9)</f>
        <v/>
      </c>
      <c r="U24" s="347"/>
      <c r="V24" s="348"/>
      <c r="W24" s="337" t="s">
        <v>46</v>
      </c>
      <c r="X24" s="337"/>
      <c r="Y24" s="337"/>
      <c r="Z24" s="14" t="s">
        <v>72</v>
      </c>
      <c r="AA24" s="15"/>
      <c r="AB24" s="336" t="str">
        <f>IF(入力!R9="","",入力!R9)</f>
        <v/>
      </c>
      <c r="AC24" s="336"/>
      <c r="AD24" s="336"/>
      <c r="AE24" s="336"/>
      <c r="AF24" s="16" t="s">
        <v>73</v>
      </c>
      <c r="AG24" s="336" t="str">
        <f>IF(入力!W9="","",入力!W9)</f>
        <v/>
      </c>
      <c r="AH24" s="336"/>
      <c r="AI24" s="336"/>
      <c r="AJ24" s="336"/>
      <c r="AK24" s="336"/>
      <c r="AL24" s="336"/>
      <c r="AM24" s="336"/>
      <c r="AN24" s="336"/>
      <c r="AO24" s="336"/>
      <c r="AP24" s="336"/>
      <c r="AQ24" s="336"/>
      <c r="AR24" s="336"/>
      <c r="AS24" s="336"/>
      <c r="AT24" s="345"/>
      <c r="AU24" s="337" t="s">
        <v>47</v>
      </c>
      <c r="AV24" s="336"/>
      <c r="AW24" s="336"/>
      <c r="AX24" s="17" t="s">
        <v>74</v>
      </c>
      <c r="AY24" s="336" t="str">
        <f>IF(入力!AL9="","",入力!AL9)</f>
        <v/>
      </c>
      <c r="AZ24" s="336"/>
      <c r="BA24" s="336"/>
      <c r="BB24" s="336"/>
      <c r="BC24" s="336"/>
      <c r="BD24" s="336"/>
      <c r="BE24" s="336"/>
      <c r="BF24" s="18" t="s">
        <v>75</v>
      </c>
    </row>
    <row r="25" spans="3:58" ht="19.5" customHeight="1">
      <c r="C25" s="369" t="s">
        <v>78</v>
      </c>
      <c r="D25" s="332"/>
      <c r="E25" s="332"/>
      <c r="F25" s="332"/>
      <c r="G25" s="370"/>
      <c r="H25" s="372" t="str">
        <f>IF(入力!C10="","",入力!C10&amp;"　"&amp;入力!E10)</f>
        <v>佐藤　亜希子</v>
      </c>
      <c r="I25" s="373"/>
      <c r="J25" s="373"/>
      <c r="K25" s="373"/>
      <c r="L25" s="373"/>
      <c r="M25" s="373"/>
      <c r="N25" s="373"/>
      <c r="O25" s="373"/>
      <c r="P25" s="373"/>
      <c r="Q25" s="374"/>
      <c r="R25" s="332"/>
      <c r="S25" s="332"/>
      <c r="T25" s="361"/>
      <c r="U25" s="362"/>
      <c r="V25" s="363"/>
      <c r="W25" s="360"/>
      <c r="X25" s="360"/>
      <c r="Y25" s="360"/>
      <c r="Z25" s="353" t="str">
        <f>IF(入力!P10="","",入力!P10)</f>
        <v/>
      </c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4"/>
      <c r="AP25" s="354"/>
      <c r="AQ25" s="354"/>
      <c r="AR25" s="354"/>
      <c r="AS25" s="354"/>
      <c r="AT25" s="355"/>
      <c r="AU25" s="332"/>
      <c r="AV25" s="332"/>
      <c r="AW25" s="332"/>
      <c r="AX25" s="356" t="str">
        <f>IF(入力!AK10="","",入力!AK10)</f>
        <v/>
      </c>
      <c r="AY25" s="332"/>
      <c r="AZ25" s="332"/>
      <c r="BA25" s="332"/>
      <c r="BB25" s="19" t="s">
        <v>76</v>
      </c>
      <c r="BC25" s="332" t="str">
        <f>IF(入力!AP10="","",入力!AP10)</f>
        <v/>
      </c>
      <c r="BD25" s="332"/>
      <c r="BE25" s="332"/>
      <c r="BF25" s="352"/>
    </row>
    <row r="26" spans="3:58" ht="12" customHeight="1">
      <c r="C26" s="366" t="s">
        <v>71</v>
      </c>
      <c r="D26" s="367"/>
      <c r="E26" s="367"/>
      <c r="F26" s="367"/>
      <c r="G26" s="368"/>
      <c r="H26" s="371" t="str">
        <f>IF(入力!C11="","",入力!C11&amp;"　"&amp;入力!E11)</f>
        <v>ｴﾀﾞ　ﾄﾖﾋﾄ</v>
      </c>
      <c r="I26" s="336"/>
      <c r="J26" s="336"/>
      <c r="K26" s="336"/>
      <c r="L26" s="336"/>
      <c r="M26" s="336"/>
      <c r="N26" s="336"/>
      <c r="O26" s="336"/>
      <c r="P26" s="336"/>
      <c r="Q26" s="345"/>
      <c r="R26" s="337" t="s">
        <v>45</v>
      </c>
      <c r="S26" s="336"/>
      <c r="T26" s="346" t="str">
        <f>IF(入力!AT11="","",入力!AT11)</f>
        <v/>
      </c>
      <c r="U26" s="347"/>
      <c r="V26" s="348"/>
      <c r="W26" s="337" t="s">
        <v>46</v>
      </c>
      <c r="X26" s="337"/>
      <c r="Y26" s="337"/>
      <c r="Z26" s="14" t="s">
        <v>72</v>
      </c>
      <c r="AA26" s="15"/>
      <c r="AB26" s="336" t="str">
        <f>IF(入力!R11="","",入力!R11)</f>
        <v/>
      </c>
      <c r="AC26" s="336"/>
      <c r="AD26" s="336"/>
      <c r="AE26" s="336"/>
      <c r="AF26" s="16" t="s">
        <v>73</v>
      </c>
      <c r="AG26" s="336" t="str">
        <f>IF(入力!W11="","",入力!W11)</f>
        <v/>
      </c>
      <c r="AH26" s="336"/>
      <c r="AI26" s="336"/>
      <c r="AJ26" s="336"/>
      <c r="AK26" s="336"/>
      <c r="AL26" s="336"/>
      <c r="AM26" s="336"/>
      <c r="AN26" s="336"/>
      <c r="AO26" s="336"/>
      <c r="AP26" s="336"/>
      <c r="AQ26" s="336"/>
      <c r="AR26" s="336"/>
      <c r="AS26" s="336"/>
      <c r="AT26" s="345"/>
      <c r="AU26" s="337" t="s">
        <v>47</v>
      </c>
      <c r="AV26" s="336"/>
      <c r="AW26" s="336"/>
      <c r="AX26" s="17" t="s">
        <v>74</v>
      </c>
      <c r="AY26" s="336" t="str">
        <f>IF(入力!AL11="","",入力!AL11)</f>
        <v/>
      </c>
      <c r="AZ26" s="336"/>
      <c r="BA26" s="336"/>
      <c r="BB26" s="336"/>
      <c r="BC26" s="336"/>
      <c r="BD26" s="336"/>
      <c r="BE26" s="336"/>
      <c r="BF26" s="18" t="s">
        <v>75</v>
      </c>
    </row>
    <row r="27" spans="3:58" ht="19.5" customHeight="1">
      <c r="C27" s="369" t="s">
        <v>79</v>
      </c>
      <c r="D27" s="332"/>
      <c r="E27" s="332"/>
      <c r="F27" s="332"/>
      <c r="G27" s="370"/>
      <c r="H27" s="372" t="str">
        <f>IF(入力!C12="","",入力!C12&amp;"　"&amp;入力!E12)</f>
        <v>江田　豊仁</v>
      </c>
      <c r="I27" s="373"/>
      <c r="J27" s="373"/>
      <c r="K27" s="373"/>
      <c r="L27" s="373"/>
      <c r="M27" s="373"/>
      <c r="N27" s="373"/>
      <c r="O27" s="373"/>
      <c r="P27" s="373"/>
      <c r="Q27" s="374"/>
      <c r="R27" s="332"/>
      <c r="S27" s="332"/>
      <c r="T27" s="361"/>
      <c r="U27" s="362"/>
      <c r="V27" s="363"/>
      <c r="W27" s="360"/>
      <c r="X27" s="360"/>
      <c r="Y27" s="360"/>
      <c r="Z27" s="353" t="str">
        <f>IF(入力!P12="","",入力!P12)</f>
        <v/>
      </c>
      <c r="AA27" s="354"/>
      <c r="AB27" s="354"/>
      <c r="AC27" s="354"/>
      <c r="AD27" s="354"/>
      <c r="AE27" s="354"/>
      <c r="AF27" s="354"/>
      <c r="AG27" s="354"/>
      <c r="AH27" s="354"/>
      <c r="AI27" s="354"/>
      <c r="AJ27" s="354"/>
      <c r="AK27" s="354"/>
      <c r="AL27" s="354"/>
      <c r="AM27" s="354"/>
      <c r="AN27" s="354"/>
      <c r="AO27" s="354"/>
      <c r="AP27" s="354"/>
      <c r="AQ27" s="354"/>
      <c r="AR27" s="354"/>
      <c r="AS27" s="354"/>
      <c r="AT27" s="355"/>
      <c r="AU27" s="332"/>
      <c r="AV27" s="332"/>
      <c r="AW27" s="332"/>
      <c r="AX27" s="356" t="str">
        <f>IF(入力!AK12="","",入力!AK12)</f>
        <v/>
      </c>
      <c r="AY27" s="332"/>
      <c r="AZ27" s="332"/>
      <c r="BA27" s="332"/>
      <c r="BB27" s="19" t="s">
        <v>76</v>
      </c>
      <c r="BC27" s="332" t="str">
        <f>IF(入力!AP12="","",入力!AP12)</f>
        <v/>
      </c>
      <c r="BD27" s="332"/>
      <c r="BE27" s="332"/>
      <c r="BF27" s="352"/>
    </row>
    <row r="28" spans="3:58" ht="12" customHeight="1">
      <c r="C28" s="366" t="s">
        <v>71</v>
      </c>
      <c r="D28" s="367"/>
      <c r="E28" s="367"/>
      <c r="F28" s="367"/>
      <c r="G28" s="368"/>
      <c r="H28" s="371" t="str">
        <f>IF(入力!C15="","",入力!C15&amp;"　"&amp;入力!E15)</f>
        <v>ﾅｶﾞﾉ　ﾋﾛｼ</v>
      </c>
      <c r="I28" s="336"/>
      <c r="J28" s="336"/>
      <c r="K28" s="336"/>
      <c r="L28" s="336"/>
      <c r="M28" s="336"/>
      <c r="N28" s="336"/>
      <c r="O28" s="336"/>
      <c r="P28" s="336"/>
      <c r="Q28" s="345"/>
      <c r="R28" s="337" t="s">
        <v>45</v>
      </c>
      <c r="S28" s="336"/>
      <c r="T28" s="346" t="str">
        <f>IF(入力!AT15="","",入力!AT15)</f>
        <v/>
      </c>
      <c r="U28" s="347"/>
      <c r="V28" s="348"/>
      <c r="W28" s="337" t="s">
        <v>46</v>
      </c>
      <c r="X28" s="337"/>
      <c r="Y28" s="337"/>
      <c r="Z28" s="14" t="s">
        <v>72</v>
      </c>
      <c r="AA28" s="15"/>
      <c r="AB28" s="336" t="str">
        <f>IF(入力!R15="","",入力!R15)</f>
        <v/>
      </c>
      <c r="AC28" s="336"/>
      <c r="AD28" s="336"/>
      <c r="AE28" s="336"/>
      <c r="AF28" s="16" t="s">
        <v>73</v>
      </c>
      <c r="AG28" s="336" t="str">
        <f>IF(入力!W15="","",入力!W15)</f>
        <v/>
      </c>
      <c r="AH28" s="336"/>
      <c r="AI28" s="336"/>
      <c r="AJ28" s="336"/>
      <c r="AK28" s="336"/>
      <c r="AL28" s="336"/>
      <c r="AM28" s="336"/>
      <c r="AN28" s="336"/>
      <c r="AO28" s="336"/>
      <c r="AP28" s="336"/>
      <c r="AQ28" s="336"/>
      <c r="AR28" s="336"/>
      <c r="AS28" s="336"/>
      <c r="AT28" s="345"/>
      <c r="AU28" s="337" t="s">
        <v>47</v>
      </c>
      <c r="AV28" s="336"/>
      <c r="AW28" s="336"/>
      <c r="AX28" s="17" t="s">
        <v>74</v>
      </c>
      <c r="AY28" s="336" t="str">
        <f>IF(入力!AL15="","",入力!AL15)</f>
        <v/>
      </c>
      <c r="AZ28" s="336"/>
      <c r="BA28" s="336"/>
      <c r="BB28" s="336"/>
      <c r="BC28" s="336"/>
      <c r="BD28" s="336"/>
      <c r="BE28" s="336"/>
      <c r="BF28" s="18" t="s">
        <v>75</v>
      </c>
    </row>
    <row r="29" spans="3:58" ht="19.5" customHeight="1" thickBot="1">
      <c r="C29" s="364" t="s">
        <v>49</v>
      </c>
      <c r="D29" s="338"/>
      <c r="E29" s="338"/>
      <c r="F29" s="338"/>
      <c r="G29" s="365"/>
      <c r="H29" s="357" t="str">
        <f>IF(入力!C16="","",入力!C16&amp;"　"&amp;入力!E16)</f>
        <v>永野　浩</v>
      </c>
      <c r="I29" s="358"/>
      <c r="J29" s="358"/>
      <c r="K29" s="358"/>
      <c r="L29" s="358"/>
      <c r="M29" s="358"/>
      <c r="N29" s="358"/>
      <c r="O29" s="358"/>
      <c r="P29" s="358"/>
      <c r="Q29" s="359"/>
      <c r="R29" s="338"/>
      <c r="S29" s="338"/>
      <c r="T29" s="349"/>
      <c r="U29" s="350"/>
      <c r="V29" s="351"/>
      <c r="W29" s="344"/>
      <c r="X29" s="344"/>
      <c r="Y29" s="344"/>
      <c r="Z29" s="339" t="str">
        <f>IF(入力!P16="","",入力!P16)</f>
        <v/>
      </c>
      <c r="AA29" s="340"/>
      <c r="AB29" s="340"/>
      <c r="AC29" s="340"/>
      <c r="AD29" s="340"/>
      <c r="AE29" s="340"/>
      <c r="AF29" s="340"/>
      <c r="AG29" s="340"/>
      <c r="AH29" s="340"/>
      <c r="AI29" s="340"/>
      <c r="AJ29" s="340"/>
      <c r="AK29" s="340"/>
      <c r="AL29" s="340"/>
      <c r="AM29" s="340"/>
      <c r="AN29" s="340"/>
      <c r="AO29" s="340"/>
      <c r="AP29" s="340"/>
      <c r="AQ29" s="340"/>
      <c r="AR29" s="340"/>
      <c r="AS29" s="340"/>
      <c r="AT29" s="341"/>
      <c r="AU29" s="338"/>
      <c r="AV29" s="338"/>
      <c r="AW29" s="338"/>
      <c r="AX29" s="342" t="str">
        <f>IF(入力!AK16="","",入力!AK16)</f>
        <v/>
      </c>
      <c r="AY29" s="338"/>
      <c r="AZ29" s="338"/>
      <c r="BA29" s="338"/>
      <c r="BB29" s="73" t="s">
        <v>76</v>
      </c>
      <c r="BC29" s="338" t="str">
        <f>IF(入力!AP16="","",入力!AP16)</f>
        <v/>
      </c>
      <c r="BD29" s="338"/>
      <c r="BE29" s="338"/>
      <c r="BF29" s="34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3" t="s">
        <v>52</v>
      </c>
      <c r="D33" s="334"/>
      <c r="E33" s="334"/>
      <c r="F33" s="334" t="s">
        <v>53</v>
      </c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 t="s">
        <v>54</v>
      </c>
      <c r="R33" s="334"/>
      <c r="S33" s="334"/>
      <c r="T33" s="334" t="s">
        <v>55</v>
      </c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 t="s">
        <v>56</v>
      </c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 t="s">
        <v>57</v>
      </c>
      <c r="BA33" s="334"/>
      <c r="BB33" s="334"/>
      <c r="BC33" s="334"/>
      <c r="BD33" s="334"/>
      <c r="BE33" s="334"/>
      <c r="BF33" s="335"/>
    </row>
    <row r="34" spans="3:58" ht="15" customHeight="1">
      <c r="C34" s="292">
        <f>IF(入力!B25="","",入力!B25)</f>
        <v>1</v>
      </c>
      <c r="D34" s="293"/>
      <c r="E34" s="294"/>
      <c r="F34" s="298" t="str">
        <f>IF(入力!C26="","",入力!C25&amp;"　"&amp;入力!E25&amp;"
"&amp;入力!C26&amp;"　"&amp;入力!E26)</f>
        <v>ｴﾀﾞ　ｱｽﾞｷ
江田　安珠希</v>
      </c>
      <c r="G34" s="299"/>
      <c r="H34" s="299"/>
      <c r="I34" s="299"/>
      <c r="J34" s="299"/>
      <c r="K34" s="299"/>
      <c r="L34" s="299"/>
      <c r="M34" s="299"/>
      <c r="N34" s="299"/>
      <c r="O34" s="299"/>
      <c r="P34" s="300"/>
      <c r="Q34" s="304">
        <f>IF(入力!G25="","",入力!G25)</f>
        <v>5</v>
      </c>
      <c r="R34" s="305"/>
      <c r="S34" s="306"/>
      <c r="T34" s="310" t="str">
        <f>IF(入力!I25="","",入力!I25)</f>
        <v>南本町小</v>
      </c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2"/>
      <c r="AJ34" s="304">
        <f>IF(入力!M25="","",入力!M25)</f>
        <v>515689697</v>
      </c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6"/>
      <c r="AZ34" s="304">
        <f>IF(入力!P25="","",入力!P25)</f>
        <v>153</v>
      </c>
      <c r="BA34" s="305"/>
      <c r="BB34" s="305"/>
      <c r="BC34" s="305"/>
      <c r="BD34" s="305"/>
      <c r="BE34" s="305"/>
      <c r="BF34" s="316"/>
    </row>
    <row r="35" spans="3:58" ht="15" customHeight="1">
      <c r="C35" s="318"/>
      <c r="D35" s="319"/>
      <c r="E35" s="320"/>
      <c r="F35" s="321"/>
      <c r="G35" s="322"/>
      <c r="H35" s="322"/>
      <c r="I35" s="322"/>
      <c r="J35" s="322"/>
      <c r="K35" s="322"/>
      <c r="L35" s="322"/>
      <c r="M35" s="322"/>
      <c r="N35" s="322"/>
      <c r="O35" s="322"/>
      <c r="P35" s="323"/>
      <c r="Q35" s="324"/>
      <c r="R35" s="325"/>
      <c r="S35" s="326"/>
      <c r="T35" s="327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9"/>
      <c r="AJ35" s="324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6"/>
      <c r="AZ35" s="324"/>
      <c r="BA35" s="325"/>
      <c r="BB35" s="325"/>
      <c r="BC35" s="325"/>
      <c r="BD35" s="325"/>
      <c r="BE35" s="325"/>
      <c r="BF35" s="330"/>
    </row>
    <row r="36" spans="3:58" ht="15" customHeight="1">
      <c r="C36" s="292">
        <f>IF(入力!B27="","",入力!B27)</f>
        <v>2</v>
      </c>
      <c r="D36" s="293"/>
      <c r="E36" s="294"/>
      <c r="F36" s="298" t="str">
        <f>IF(入力!C28="","",入力!C27&amp;"　"&amp;入力!E27&amp;"
"&amp;入力!C28&amp;"　"&amp;入力!E28)</f>
        <v>ﾜｶﾞﾂﾏ　ｱﾝﾅ
我妻　杏奈</v>
      </c>
      <c r="G36" s="299"/>
      <c r="H36" s="299"/>
      <c r="I36" s="299"/>
      <c r="J36" s="299"/>
      <c r="K36" s="299"/>
      <c r="L36" s="299"/>
      <c r="M36" s="299"/>
      <c r="N36" s="299"/>
      <c r="O36" s="299"/>
      <c r="P36" s="300"/>
      <c r="Q36" s="304">
        <f>IF(入力!G27="","",入力!G27)</f>
        <v>4</v>
      </c>
      <c r="R36" s="305"/>
      <c r="S36" s="306"/>
      <c r="T36" s="310" t="str">
        <f>IF(入力!I27="","",入力!I27)</f>
        <v>南本町小</v>
      </c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2"/>
      <c r="AJ36" s="304">
        <f>IF(入力!M27="","",入力!M27)</f>
        <v>515689686</v>
      </c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6"/>
      <c r="AZ36" s="304">
        <f>IF(入力!P27="","",入力!P27)</f>
        <v>145</v>
      </c>
      <c r="BA36" s="305"/>
      <c r="BB36" s="305"/>
      <c r="BC36" s="305"/>
      <c r="BD36" s="305"/>
      <c r="BE36" s="305"/>
      <c r="BF36" s="316"/>
    </row>
    <row r="37" spans="3:58" ht="15" customHeight="1">
      <c r="C37" s="318"/>
      <c r="D37" s="319"/>
      <c r="E37" s="320"/>
      <c r="F37" s="321"/>
      <c r="G37" s="322"/>
      <c r="H37" s="322"/>
      <c r="I37" s="322"/>
      <c r="J37" s="322"/>
      <c r="K37" s="322"/>
      <c r="L37" s="322"/>
      <c r="M37" s="322"/>
      <c r="N37" s="322"/>
      <c r="O37" s="322"/>
      <c r="P37" s="323"/>
      <c r="Q37" s="324"/>
      <c r="R37" s="325"/>
      <c r="S37" s="326"/>
      <c r="T37" s="327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9"/>
      <c r="AJ37" s="324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6"/>
      <c r="AZ37" s="324"/>
      <c r="BA37" s="325"/>
      <c r="BB37" s="325"/>
      <c r="BC37" s="325"/>
      <c r="BD37" s="325"/>
      <c r="BE37" s="325"/>
      <c r="BF37" s="330"/>
    </row>
    <row r="38" spans="3:58" ht="15" customHeight="1">
      <c r="C38" s="292">
        <f>IF(入力!B29="","",入力!B29)</f>
        <v>3</v>
      </c>
      <c r="D38" s="293"/>
      <c r="E38" s="294"/>
      <c r="F38" s="298" t="str">
        <f>IF(入力!C30="","",入力!C29&amp;"　"&amp;入力!E29&amp;"
"&amp;入力!C30&amp;"　"&amp;入力!E30)</f>
        <v>ｻｲﾄｳ　ｺｽｽﾞ
斉藤　小鈴</v>
      </c>
      <c r="G38" s="299"/>
      <c r="H38" s="299"/>
      <c r="I38" s="299"/>
      <c r="J38" s="299"/>
      <c r="K38" s="299"/>
      <c r="L38" s="299"/>
      <c r="M38" s="299"/>
      <c r="N38" s="299"/>
      <c r="O38" s="299"/>
      <c r="P38" s="300"/>
      <c r="Q38" s="304">
        <f>IF(入力!G29="","",入力!G29)</f>
        <v>4</v>
      </c>
      <c r="R38" s="305"/>
      <c r="S38" s="306"/>
      <c r="T38" s="310" t="str">
        <f>IF(入力!I29="","",入力!I29)</f>
        <v>行田東小</v>
      </c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2"/>
      <c r="AJ38" s="304">
        <f>IF(入力!M29="","",入力!M29)</f>
        <v>515915978</v>
      </c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6"/>
      <c r="AZ38" s="304">
        <f>IF(入力!P29="","",入力!P29)</f>
        <v>139</v>
      </c>
      <c r="BA38" s="305"/>
      <c r="BB38" s="305"/>
      <c r="BC38" s="305"/>
      <c r="BD38" s="305"/>
      <c r="BE38" s="305"/>
      <c r="BF38" s="316"/>
    </row>
    <row r="39" spans="3:58" ht="15" customHeight="1">
      <c r="C39" s="318"/>
      <c r="D39" s="319"/>
      <c r="E39" s="320"/>
      <c r="F39" s="321"/>
      <c r="G39" s="322"/>
      <c r="H39" s="322"/>
      <c r="I39" s="322"/>
      <c r="J39" s="322"/>
      <c r="K39" s="322"/>
      <c r="L39" s="322"/>
      <c r="M39" s="322"/>
      <c r="N39" s="322"/>
      <c r="O39" s="322"/>
      <c r="P39" s="323"/>
      <c r="Q39" s="324"/>
      <c r="R39" s="325"/>
      <c r="S39" s="326"/>
      <c r="T39" s="327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9"/>
      <c r="AJ39" s="324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6"/>
      <c r="AZ39" s="324"/>
      <c r="BA39" s="325"/>
      <c r="BB39" s="325"/>
      <c r="BC39" s="325"/>
      <c r="BD39" s="325"/>
      <c r="BE39" s="325"/>
      <c r="BF39" s="330"/>
    </row>
    <row r="40" spans="3:58" ht="15" customHeight="1">
      <c r="C40" s="292">
        <f>IF(入力!B31="","",入力!B31)</f>
        <v>5</v>
      </c>
      <c r="D40" s="293"/>
      <c r="E40" s="294"/>
      <c r="F40" s="298" t="str">
        <f>IF(入力!C32="","",入力!C31&amp;"　"&amp;入力!E31&amp;"
"&amp;入力!C32&amp;"　"&amp;入力!E32)</f>
        <v>ﾜｶﾞﾂﾏ　ﾙｶ
北田　琉華</v>
      </c>
      <c r="G40" s="299"/>
      <c r="H40" s="299"/>
      <c r="I40" s="299"/>
      <c r="J40" s="299"/>
      <c r="K40" s="299"/>
      <c r="L40" s="299"/>
      <c r="M40" s="299"/>
      <c r="N40" s="299"/>
      <c r="O40" s="299"/>
      <c r="P40" s="300"/>
      <c r="Q40" s="304">
        <f>IF(入力!G31="","",入力!G31)</f>
        <v>4</v>
      </c>
      <c r="R40" s="305"/>
      <c r="S40" s="306"/>
      <c r="T40" s="310" t="str">
        <f>IF(入力!I31="","",入力!I31)</f>
        <v>行田東小</v>
      </c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2"/>
      <c r="AJ40" s="304">
        <f>IF(入力!M31="","",入力!M31)</f>
        <v>519021275</v>
      </c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6"/>
      <c r="AZ40" s="304">
        <f>IF(入力!P31="","",入力!P31)</f>
        <v>139</v>
      </c>
      <c r="BA40" s="305"/>
      <c r="BB40" s="305"/>
      <c r="BC40" s="305"/>
      <c r="BD40" s="305"/>
      <c r="BE40" s="305"/>
      <c r="BF40" s="316"/>
    </row>
    <row r="41" spans="3:58" ht="15" customHeight="1">
      <c r="C41" s="318"/>
      <c r="D41" s="319"/>
      <c r="E41" s="320"/>
      <c r="F41" s="321"/>
      <c r="G41" s="322"/>
      <c r="H41" s="322"/>
      <c r="I41" s="322"/>
      <c r="J41" s="322"/>
      <c r="K41" s="322"/>
      <c r="L41" s="322"/>
      <c r="M41" s="322"/>
      <c r="N41" s="322"/>
      <c r="O41" s="322"/>
      <c r="P41" s="323"/>
      <c r="Q41" s="324"/>
      <c r="R41" s="325"/>
      <c r="S41" s="326"/>
      <c r="T41" s="327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9"/>
      <c r="AJ41" s="324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6"/>
      <c r="AZ41" s="324"/>
      <c r="BA41" s="325"/>
      <c r="BB41" s="325"/>
      <c r="BC41" s="325"/>
      <c r="BD41" s="325"/>
      <c r="BE41" s="325"/>
      <c r="BF41" s="330"/>
    </row>
    <row r="42" spans="3:58" ht="15" customHeight="1">
      <c r="C42" s="292">
        <f>IF(入力!B33="","",入力!B33)</f>
        <v>6</v>
      </c>
      <c r="D42" s="293"/>
      <c r="E42" s="294"/>
      <c r="F42" s="298" t="str">
        <f>IF(入力!C34="","",入力!C33&amp;"　"&amp;入力!E33&amp;"
"&amp;入力!C34&amp;"　"&amp;入力!E34)</f>
        <v>ｴﾀﾞ　ｺﾄﾐ
江田　琴珠</v>
      </c>
      <c r="G42" s="299"/>
      <c r="H42" s="299"/>
      <c r="I42" s="299"/>
      <c r="J42" s="299"/>
      <c r="K42" s="299"/>
      <c r="L42" s="299"/>
      <c r="M42" s="299"/>
      <c r="N42" s="299"/>
      <c r="O42" s="299"/>
      <c r="P42" s="300"/>
      <c r="Q42" s="304">
        <f>IF(入力!G33="","",入力!G33)</f>
        <v>2</v>
      </c>
      <c r="R42" s="305"/>
      <c r="S42" s="306"/>
      <c r="T42" s="310" t="str">
        <f>IF(入力!I33="","",入力!I33)</f>
        <v>南本町小</v>
      </c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2"/>
      <c r="AJ42" s="304">
        <f>IF(入力!M33="","",入力!M33)</f>
        <v>518040567</v>
      </c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6"/>
      <c r="AZ42" s="304">
        <f>IF(入力!P33="","",入力!P33)</f>
        <v>142</v>
      </c>
      <c r="BA42" s="305"/>
      <c r="BB42" s="305"/>
      <c r="BC42" s="305"/>
      <c r="BD42" s="305"/>
      <c r="BE42" s="305"/>
      <c r="BF42" s="316"/>
    </row>
    <row r="43" spans="3:58" ht="15" customHeight="1">
      <c r="C43" s="318"/>
      <c r="D43" s="319"/>
      <c r="E43" s="320"/>
      <c r="F43" s="321"/>
      <c r="G43" s="322"/>
      <c r="H43" s="322"/>
      <c r="I43" s="322"/>
      <c r="J43" s="322"/>
      <c r="K43" s="322"/>
      <c r="L43" s="322"/>
      <c r="M43" s="322"/>
      <c r="N43" s="322"/>
      <c r="O43" s="322"/>
      <c r="P43" s="323"/>
      <c r="Q43" s="324"/>
      <c r="R43" s="325"/>
      <c r="S43" s="326"/>
      <c r="T43" s="327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9"/>
      <c r="AJ43" s="324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6"/>
      <c r="AZ43" s="324"/>
      <c r="BA43" s="325"/>
      <c r="BB43" s="325"/>
      <c r="BC43" s="325"/>
      <c r="BD43" s="325"/>
      <c r="BE43" s="325"/>
      <c r="BF43" s="330"/>
    </row>
    <row r="44" spans="3:58" ht="15" customHeight="1">
      <c r="C44" s="292">
        <f>IF(入力!B35="","",入力!B35)</f>
        <v>7</v>
      </c>
      <c r="D44" s="293"/>
      <c r="E44" s="294"/>
      <c r="F44" s="298" t="str">
        <f>IF(入力!C36="","",入力!C35&amp;"　"&amp;入力!E35&amp;"
"&amp;入力!C36&amp;"　"&amp;入力!E36)</f>
        <v>ｵｶﾞﾀ　ﾕﾘｶ
尾形　優梨花</v>
      </c>
      <c r="G44" s="299"/>
      <c r="H44" s="299"/>
      <c r="I44" s="299"/>
      <c r="J44" s="299"/>
      <c r="K44" s="299"/>
      <c r="L44" s="299"/>
      <c r="M44" s="299"/>
      <c r="N44" s="299"/>
      <c r="O44" s="299"/>
      <c r="P44" s="300"/>
      <c r="Q44" s="304">
        <f>IF(入力!G35="","",入力!G35)</f>
        <v>2</v>
      </c>
      <c r="R44" s="305"/>
      <c r="S44" s="306"/>
      <c r="T44" s="310" t="str">
        <f>IF(入力!I35="","",入力!I35)</f>
        <v>南本町小</v>
      </c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2"/>
      <c r="AJ44" s="304">
        <f>IF(入力!M35="","",入力!M35)</f>
        <v>519875649</v>
      </c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6"/>
      <c r="AZ44" s="304">
        <f>IF(入力!P35="","",入力!P35)</f>
        <v>130</v>
      </c>
      <c r="BA44" s="305"/>
      <c r="BB44" s="305"/>
      <c r="BC44" s="305"/>
      <c r="BD44" s="305"/>
      <c r="BE44" s="305"/>
      <c r="BF44" s="316"/>
    </row>
    <row r="45" spans="3:58" ht="15" customHeight="1">
      <c r="C45" s="318"/>
      <c r="D45" s="319"/>
      <c r="E45" s="320"/>
      <c r="F45" s="321"/>
      <c r="G45" s="322"/>
      <c r="H45" s="322"/>
      <c r="I45" s="322"/>
      <c r="J45" s="322"/>
      <c r="K45" s="322"/>
      <c r="L45" s="322"/>
      <c r="M45" s="322"/>
      <c r="N45" s="322"/>
      <c r="O45" s="322"/>
      <c r="P45" s="323"/>
      <c r="Q45" s="324"/>
      <c r="R45" s="325"/>
      <c r="S45" s="326"/>
      <c r="T45" s="327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9"/>
      <c r="AJ45" s="324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6"/>
      <c r="AZ45" s="324"/>
      <c r="BA45" s="325"/>
      <c r="BB45" s="325"/>
      <c r="BC45" s="325"/>
      <c r="BD45" s="325"/>
      <c r="BE45" s="325"/>
      <c r="BF45" s="330"/>
    </row>
    <row r="46" spans="3:58" ht="15" customHeight="1">
      <c r="C46" s="292" t="str">
        <f>IF(入力!B37="","",入力!B37)</f>
        <v/>
      </c>
      <c r="D46" s="293"/>
      <c r="E46" s="294"/>
      <c r="F46" s="298" t="str">
        <f>IF(入力!C38="","",入力!C37&amp;"　"&amp;入力!E37&amp;"
"&amp;入力!C38&amp;"　"&amp;入力!E38)</f>
        <v/>
      </c>
      <c r="G46" s="299"/>
      <c r="H46" s="299"/>
      <c r="I46" s="299"/>
      <c r="J46" s="299"/>
      <c r="K46" s="299"/>
      <c r="L46" s="299"/>
      <c r="M46" s="299"/>
      <c r="N46" s="299"/>
      <c r="O46" s="299"/>
      <c r="P46" s="300"/>
      <c r="Q46" s="304" t="str">
        <f>IF(入力!G37="","",入力!G37)</f>
        <v/>
      </c>
      <c r="R46" s="305"/>
      <c r="S46" s="306"/>
      <c r="T46" s="310" t="str">
        <f>IF(入力!I37="","",入力!I37)</f>
        <v/>
      </c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2"/>
      <c r="AJ46" s="304" t="str">
        <f>IF(入力!M37="","",入力!M37)</f>
        <v/>
      </c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6"/>
      <c r="AZ46" s="304" t="str">
        <f>IF(入力!P37="","",入力!P37)</f>
        <v/>
      </c>
      <c r="BA46" s="305"/>
      <c r="BB46" s="305"/>
      <c r="BC46" s="305"/>
      <c r="BD46" s="305"/>
      <c r="BE46" s="305"/>
      <c r="BF46" s="316"/>
    </row>
    <row r="47" spans="3:58" ht="15" customHeight="1">
      <c r="C47" s="318"/>
      <c r="D47" s="319"/>
      <c r="E47" s="320"/>
      <c r="F47" s="321"/>
      <c r="G47" s="322"/>
      <c r="H47" s="322"/>
      <c r="I47" s="322"/>
      <c r="J47" s="322"/>
      <c r="K47" s="322"/>
      <c r="L47" s="322"/>
      <c r="M47" s="322"/>
      <c r="N47" s="322"/>
      <c r="O47" s="322"/>
      <c r="P47" s="323"/>
      <c r="Q47" s="324"/>
      <c r="R47" s="325"/>
      <c r="S47" s="326"/>
      <c r="T47" s="327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9"/>
      <c r="AJ47" s="324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6"/>
      <c r="AZ47" s="324"/>
      <c r="BA47" s="325"/>
      <c r="BB47" s="325"/>
      <c r="BC47" s="325"/>
      <c r="BD47" s="325"/>
      <c r="BE47" s="325"/>
      <c r="BF47" s="330"/>
    </row>
    <row r="48" spans="3:58" ht="15" customHeight="1">
      <c r="C48" s="292" t="str">
        <f>IF(入力!B39="","",入力!B39)</f>
        <v/>
      </c>
      <c r="D48" s="293"/>
      <c r="E48" s="294"/>
      <c r="F48" s="298" t="str">
        <f>IF(入力!C40="","",入力!C39&amp;"　"&amp;入力!E39&amp;"
"&amp;入力!C40&amp;"　"&amp;入力!E40)</f>
        <v/>
      </c>
      <c r="G48" s="299"/>
      <c r="H48" s="299"/>
      <c r="I48" s="299"/>
      <c r="J48" s="299"/>
      <c r="K48" s="299"/>
      <c r="L48" s="299"/>
      <c r="M48" s="299"/>
      <c r="N48" s="299"/>
      <c r="O48" s="299"/>
      <c r="P48" s="300"/>
      <c r="Q48" s="304" t="str">
        <f>IF(入力!G39="","",入力!G39)</f>
        <v/>
      </c>
      <c r="R48" s="305"/>
      <c r="S48" s="306"/>
      <c r="T48" s="310" t="str">
        <f>IF(入力!I39="","",入力!I39)</f>
        <v/>
      </c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2"/>
      <c r="AJ48" s="304" t="str">
        <f>IF(入力!M39="","",入力!M39)</f>
        <v/>
      </c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6"/>
      <c r="AZ48" s="304" t="str">
        <f>IF(入力!P39="","",入力!P39)</f>
        <v/>
      </c>
      <c r="BA48" s="305"/>
      <c r="BB48" s="305"/>
      <c r="BC48" s="305"/>
      <c r="BD48" s="305"/>
      <c r="BE48" s="305"/>
      <c r="BF48" s="316"/>
    </row>
    <row r="49" spans="3:58" ht="15" customHeight="1">
      <c r="C49" s="318"/>
      <c r="D49" s="319"/>
      <c r="E49" s="320"/>
      <c r="F49" s="321"/>
      <c r="G49" s="322"/>
      <c r="H49" s="322"/>
      <c r="I49" s="322"/>
      <c r="J49" s="322"/>
      <c r="K49" s="322"/>
      <c r="L49" s="322"/>
      <c r="M49" s="322"/>
      <c r="N49" s="322"/>
      <c r="O49" s="322"/>
      <c r="P49" s="323"/>
      <c r="Q49" s="324"/>
      <c r="R49" s="325"/>
      <c r="S49" s="326"/>
      <c r="T49" s="327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9"/>
      <c r="AJ49" s="324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6"/>
      <c r="AZ49" s="324"/>
      <c r="BA49" s="325"/>
      <c r="BB49" s="325"/>
      <c r="BC49" s="325"/>
      <c r="BD49" s="325"/>
      <c r="BE49" s="325"/>
      <c r="BF49" s="330"/>
    </row>
    <row r="50" spans="3:58" ht="15" customHeight="1">
      <c r="C50" s="292" t="str">
        <f>IF(入力!B41="","",入力!B41)</f>
        <v/>
      </c>
      <c r="D50" s="293"/>
      <c r="E50" s="294"/>
      <c r="F50" s="298" t="str">
        <f>IF(入力!C42="","",入力!C41&amp;"　"&amp;入力!E41&amp;"
"&amp;入力!C42&amp;"　"&amp;入力!E42)</f>
        <v/>
      </c>
      <c r="G50" s="299"/>
      <c r="H50" s="299"/>
      <c r="I50" s="299"/>
      <c r="J50" s="299"/>
      <c r="K50" s="299"/>
      <c r="L50" s="299"/>
      <c r="M50" s="299"/>
      <c r="N50" s="299"/>
      <c r="O50" s="299"/>
      <c r="P50" s="300"/>
      <c r="Q50" s="304" t="str">
        <f>IF(入力!G41="","",入力!G41)</f>
        <v/>
      </c>
      <c r="R50" s="305"/>
      <c r="S50" s="306"/>
      <c r="T50" s="310" t="str">
        <f>IF(入力!I41="","",入力!I41)</f>
        <v/>
      </c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2"/>
      <c r="AJ50" s="304" t="str">
        <f>IF(入力!M41="","",入力!M41)</f>
        <v/>
      </c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6"/>
      <c r="AZ50" s="304" t="str">
        <f>IF(入力!P41="","",入力!P41)</f>
        <v/>
      </c>
      <c r="BA50" s="305"/>
      <c r="BB50" s="305"/>
      <c r="BC50" s="305"/>
      <c r="BD50" s="305"/>
      <c r="BE50" s="305"/>
      <c r="BF50" s="316"/>
    </row>
    <row r="51" spans="3:58" ht="15" customHeight="1">
      <c r="C51" s="318"/>
      <c r="D51" s="319"/>
      <c r="E51" s="320"/>
      <c r="F51" s="321"/>
      <c r="G51" s="322"/>
      <c r="H51" s="322"/>
      <c r="I51" s="322"/>
      <c r="J51" s="322"/>
      <c r="K51" s="322"/>
      <c r="L51" s="322"/>
      <c r="M51" s="322"/>
      <c r="N51" s="322"/>
      <c r="O51" s="322"/>
      <c r="P51" s="323"/>
      <c r="Q51" s="324"/>
      <c r="R51" s="325"/>
      <c r="S51" s="326"/>
      <c r="T51" s="327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9"/>
      <c r="AJ51" s="324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6"/>
      <c r="AZ51" s="324"/>
      <c r="BA51" s="325"/>
      <c r="BB51" s="325"/>
      <c r="BC51" s="325"/>
      <c r="BD51" s="325"/>
      <c r="BE51" s="325"/>
      <c r="BF51" s="330"/>
    </row>
    <row r="52" spans="3:58" ht="15" customHeight="1">
      <c r="C52" s="292" t="str">
        <f>IF(入力!B43="","",入力!B43)</f>
        <v/>
      </c>
      <c r="D52" s="293"/>
      <c r="E52" s="294"/>
      <c r="F52" s="298" t="str">
        <f>IF(入力!C44="","",入力!C43&amp;"　"&amp;入力!E43&amp;"
"&amp;入力!C44&amp;"　"&amp;入力!E44)</f>
        <v/>
      </c>
      <c r="G52" s="299"/>
      <c r="H52" s="299"/>
      <c r="I52" s="299"/>
      <c r="J52" s="299"/>
      <c r="K52" s="299"/>
      <c r="L52" s="299"/>
      <c r="M52" s="299"/>
      <c r="N52" s="299"/>
      <c r="O52" s="299"/>
      <c r="P52" s="300"/>
      <c r="Q52" s="304" t="str">
        <f>IF(入力!G43="","",入力!G43)</f>
        <v/>
      </c>
      <c r="R52" s="305"/>
      <c r="S52" s="306"/>
      <c r="T52" s="310" t="str">
        <f>IF(入力!I43="","",入力!I43)</f>
        <v/>
      </c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2"/>
      <c r="AJ52" s="304" t="str">
        <f>IF(入力!M43="","",入力!M43)</f>
        <v/>
      </c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6"/>
      <c r="AZ52" s="304" t="str">
        <f>IF(入力!P43="","",入力!P43)</f>
        <v/>
      </c>
      <c r="BA52" s="305"/>
      <c r="BB52" s="305"/>
      <c r="BC52" s="305"/>
      <c r="BD52" s="305"/>
      <c r="BE52" s="305"/>
      <c r="BF52" s="316"/>
    </row>
    <row r="53" spans="3:58" ht="15" customHeight="1">
      <c r="C53" s="318"/>
      <c r="D53" s="319"/>
      <c r="E53" s="320"/>
      <c r="F53" s="321"/>
      <c r="G53" s="322"/>
      <c r="H53" s="322"/>
      <c r="I53" s="322"/>
      <c r="J53" s="322"/>
      <c r="K53" s="322"/>
      <c r="L53" s="322"/>
      <c r="M53" s="322"/>
      <c r="N53" s="322"/>
      <c r="O53" s="322"/>
      <c r="P53" s="323"/>
      <c r="Q53" s="324"/>
      <c r="R53" s="325"/>
      <c r="S53" s="326"/>
      <c r="T53" s="327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9"/>
      <c r="AJ53" s="324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6"/>
      <c r="AZ53" s="324"/>
      <c r="BA53" s="325"/>
      <c r="BB53" s="325"/>
      <c r="BC53" s="325"/>
      <c r="BD53" s="325"/>
      <c r="BE53" s="325"/>
      <c r="BF53" s="330"/>
    </row>
    <row r="54" spans="3:58" ht="15" customHeight="1">
      <c r="C54" s="292" t="str">
        <f>IF(入力!B45="","",入力!B45)</f>
        <v/>
      </c>
      <c r="D54" s="293"/>
      <c r="E54" s="294"/>
      <c r="F54" s="298" t="str">
        <f>IF(入力!C46="","",入力!C45&amp;"　"&amp;入力!E45&amp;"
"&amp;入力!C46&amp;"　"&amp;入力!E46)</f>
        <v/>
      </c>
      <c r="G54" s="299"/>
      <c r="H54" s="299"/>
      <c r="I54" s="299"/>
      <c r="J54" s="299"/>
      <c r="K54" s="299"/>
      <c r="L54" s="299"/>
      <c r="M54" s="299"/>
      <c r="N54" s="299"/>
      <c r="O54" s="299"/>
      <c r="P54" s="300"/>
      <c r="Q54" s="304" t="str">
        <f>IF(入力!G45="","",入力!G45)</f>
        <v/>
      </c>
      <c r="R54" s="305"/>
      <c r="S54" s="306"/>
      <c r="T54" s="310" t="str">
        <f>IF(入力!I45="","",入力!I45)</f>
        <v/>
      </c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2"/>
      <c r="AJ54" s="304" t="str">
        <f>IF(入力!M45="","",入力!M45)</f>
        <v/>
      </c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6"/>
      <c r="AZ54" s="304" t="str">
        <f>IF(入力!P45="","",入力!P45)</f>
        <v/>
      </c>
      <c r="BA54" s="305"/>
      <c r="BB54" s="305"/>
      <c r="BC54" s="305"/>
      <c r="BD54" s="305"/>
      <c r="BE54" s="305"/>
      <c r="BF54" s="316"/>
    </row>
    <row r="55" spans="3:58" ht="15" customHeight="1">
      <c r="C55" s="318"/>
      <c r="D55" s="319"/>
      <c r="E55" s="320"/>
      <c r="F55" s="321"/>
      <c r="G55" s="322"/>
      <c r="H55" s="322"/>
      <c r="I55" s="322"/>
      <c r="J55" s="322"/>
      <c r="K55" s="322"/>
      <c r="L55" s="322"/>
      <c r="M55" s="322"/>
      <c r="N55" s="322"/>
      <c r="O55" s="322"/>
      <c r="P55" s="323"/>
      <c r="Q55" s="324"/>
      <c r="R55" s="325"/>
      <c r="S55" s="326"/>
      <c r="T55" s="327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9"/>
      <c r="AJ55" s="324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6"/>
      <c r="AZ55" s="324"/>
      <c r="BA55" s="325"/>
      <c r="BB55" s="325"/>
      <c r="BC55" s="325"/>
      <c r="BD55" s="325"/>
      <c r="BE55" s="325"/>
      <c r="BF55" s="330"/>
    </row>
    <row r="56" spans="3:58" ht="15" customHeight="1">
      <c r="C56" s="292" t="str">
        <f>IF(入力!B47="","",入力!B47)</f>
        <v/>
      </c>
      <c r="D56" s="293"/>
      <c r="E56" s="294"/>
      <c r="F56" s="298" t="str">
        <f>IF(入力!C48="","",入力!C47&amp;"　"&amp;入力!E47&amp;"
"&amp;入力!C48&amp;"　"&amp;入力!E48)</f>
        <v/>
      </c>
      <c r="G56" s="299"/>
      <c r="H56" s="299"/>
      <c r="I56" s="299"/>
      <c r="J56" s="299"/>
      <c r="K56" s="299"/>
      <c r="L56" s="299"/>
      <c r="M56" s="299"/>
      <c r="N56" s="299"/>
      <c r="O56" s="299"/>
      <c r="P56" s="300"/>
      <c r="Q56" s="304" t="str">
        <f>IF(入力!G47="","",入力!G47)</f>
        <v/>
      </c>
      <c r="R56" s="305"/>
      <c r="S56" s="306"/>
      <c r="T56" s="310" t="str">
        <f>IF(入力!I47="","",入力!I47)</f>
        <v/>
      </c>
      <c r="U56" s="311"/>
      <c r="V56" s="311"/>
      <c r="W56" s="311"/>
      <c r="X56" s="311"/>
      <c r="Y56" s="311"/>
      <c r="Z56" s="311"/>
      <c r="AA56" s="311"/>
      <c r="AB56" s="311"/>
      <c r="AC56" s="311"/>
      <c r="AD56" s="311"/>
      <c r="AE56" s="311"/>
      <c r="AF56" s="311"/>
      <c r="AG56" s="311"/>
      <c r="AH56" s="311"/>
      <c r="AI56" s="312"/>
      <c r="AJ56" s="304" t="str">
        <f>IF(入力!M47="","",入力!M47)</f>
        <v/>
      </c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6"/>
      <c r="AZ56" s="304" t="str">
        <f>IF(入力!P47="","",入力!P47)</f>
        <v/>
      </c>
      <c r="BA56" s="305"/>
      <c r="BB56" s="305"/>
      <c r="BC56" s="305"/>
      <c r="BD56" s="305"/>
      <c r="BE56" s="305"/>
      <c r="BF56" s="316"/>
    </row>
    <row r="57" spans="3:58" ht="15" customHeight="1" thickBot="1">
      <c r="C57" s="295"/>
      <c r="D57" s="296"/>
      <c r="E57" s="297"/>
      <c r="F57" s="301"/>
      <c r="G57" s="302"/>
      <c r="H57" s="302"/>
      <c r="I57" s="302"/>
      <c r="J57" s="302"/>
      <c r="K57" s="302"/>
      <c r="L57" s="302"/>
      <c r="M57" s="302"/>
      <c r="N57" s="302"/>
      <c r="O57" s="302"/>
      <c r="P57" s="303"/>
      <c r="Q57" s="307"/>
      <c r="R57" s="308"/>
      <c r="S57" s="309"/>
      <c r="T57" s="313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5"/>
      <c r="AJ57" s="307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9"/>
      <c r="AZ57" s="307"/>
      <c r="BA57" s="308"/>
      <c r="BB57" s="308"/>
      <c r="BC57" s="308"/>
      <c r="BD57" s="308"/>
      <c r="BE57" s="308"/>
      <c r="BF57" s="31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63</v>
      </c>
      <c r="BF63" s="33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7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25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4" t="s">
        <v>0</v>
      </c>
      <c r="B2" s="274"/>
      <c r="C2" s="285" t="str">
        <f>IF(入力!C3="","",入力!C3)</f>
        <v>湊スーパーキッズ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86">
        <f>IF(入力!C4="","",IF(入力!C5="",入力!C4,入力!C4&amp;"　　"&amp;入力!C5))</f>
        <v>430718357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永野　浩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507309510</v>
      </c>
      <c r="H7" s="282"/>
      <c r="I7" s="282"/>
      <c r="J7" s="282">
        <f>IF(入力!J7="","",入力!J7)</f>
        <v>18470</v>
      </c>
      <c r="K7" s="282"/>
      <c r="L7" s="282"/>
      <c r="M7" s="282" t="str">
        <f>IF(入力!M7="","",入力!M7)</f>
        <v/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19</v>
      </c>
      <c r="B9" s="274"/>
      <c r="C9" s="275" t="str">
        <f>IF(入力!C10="","",入力!C10&amp;"　"&amp;入力!E10)</f>
        <v>佐藤　亜希子</v>
      </c>
      <c r="D9" s="276"/>
      <c r="E9" s="276"/>
      <c r="F9" s="276"/>
      <c r="G9" s="282">
        <f>IF(入力!G9="","",入力!G9)</f>
        <v>507309945</v>
      </c>
      <c r="H9" s="282"/>
      <c r="I9" s="282"/>
      <c r="J9" s="282">
        <f>IF(入力!J9="","",入力!J9)</f>
        <v>291136</v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20</v>
      </c>
      <c r="B11" s="274"/>
      <c r="C11" s="275" t="str">
        <f>IF(入力!C12="","",入力!C12&amp;"　"&amp;入力!E12)</f>
        <v>江田　豊仁</v>
      </c>
      <c r="D11" s="276"/>
      <c r="E11" s="276"/>
      <c r="F11" s="276"/>
      <c r="G11" s="282">
        <f>IF(入力!G11="","",入力!G11)</f>
        <v>500122851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永野　浩</v>
      </c>
      <c r="D13" s="276"/>
      <c r="E13" s="276"/>
      <c r="F13" s="276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4"/>
      <c r="B14" s="274"/>
      <c r="C14" s="279"/>
      <c r="D14" s="280"/>
      <c r="E14" s="280"/>
      <c r="F14" s="28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4" t="s">
        <v>5</v>
      </c>
      <c r="B15" s="274"/>
      <c r="C15" s="275" t="str">
        <f>IF(入力!C16="","",入力!C16&amp;"　"&amp;入力!E16)</f>
        <v>永野　浩</v>
      </c>
      <c r="D15" s="276"/>
      <c r="E15" s="276"/>
      <c r="F15" s="283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4"/>
      <c r="B16" s="274"/>
      <c r="C16" s="279"/>
      <c r="D16" s="280"/>
      <c r="E16" s="280"/>
      <c r="F16" s="284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74" t="s">
        <v>6</v>
      </c>
      <c r="B17" s="274"/>
      <c r="C17" s="285" t="str">
        <f>IF(入力!C17="","",入力!C17&amp;"　"&amp;入力!E17)</f>
        <v>千葉県船橋市湊町2-14-13-801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047-434-5862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90－7189－1237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>
        <f>IF(入力!B25="","",入力!B25)</f>
        <v>1</v>
      </c>
      <c r="C25" s="275" t="str">
        <f>IF(入力!C26="","",入力!C26&amp;"　"&amp;入力!E26)</f>
        <v>江田　安珠希</v>
      </c>
      <c r="D25" s="276"/>
      <c r="E25" s="276"/>
      <c r="F25" s="276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南本町小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515689697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我妻　杏奈</v>
      </c>
      <c r="D27" s="276"/>
      <c r="E27" s="276"/>
      <c r="F27" s="276"/>
      <c r="G27" s="274">
        <f>IF(入力!G27="","",入力!G27)</f>
        <v>4</v>
      </c>
      <c r="H27" s="274" t="str">
        <f>IF(入力!H27="","",入力!H27)</f>
        <v/>
      </c>
      <c r="I27" s="274" t="str">
        <f>IF(入力!I27="","",入力!I27)</f>
        <v>南本町小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515689686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斉藤　小鈴</v>
      </c>
      <c r="D29" s="276"/>
      <c r="E29" s="276"/>
      <c r="F29" s="276"/>
      <c r="G29" s="274">
        <f>IF(入力!G29="","",入力!G29)</f>
        <v>4</v>
      </c>
      <c r="H29" s="274" t="str">
        <f>IF(入力!H29="","",入力!H29)</f>
        <v/>
      </c>
      <c r="I29" s="274" t="str">
        <f>IF(入力!I29="","",入力!I29)</f>
        <v>行田東小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515915978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5</v>
      </c>
      <c r="C31" s="275" t="str">
        <f>IF(入力!C32="","",入力!C32&amp;"　"&amp;入力!E32)</f>
        <v>北田　琉華</v>
      </c>
      <c r="D31" s="276"/>
      <c r="E31" s="276"/>
      <c r="F31" s="276"/>
      <c r="G31" s="274">
        <f>IF(入力!G31="","",入力!G31)</f>
        <v>4</v>
      </c>
      <c r="H31" s="274" t="str">
        <f>IF(入力!H31="","",入力!H31)</f>
        <v/>
      </c>
      <c r="I31" s="274" t="str">
        <f>IF(入力!I31="","",入力!I31)</f>
        <v>行田東小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519021275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6</v>
      </c>
      <c r="C33" s="275" t="str">
        <f>IF(入力!C34="","",入力!C34&amp;"　"&amp;入力!E34)</f>
        <v>江田　琴珠</v>
      </c>
      <c r="D33" s="276"/>
      <c r="E33" s="276"/>
      <c r="F33" s="276"/>
      <c r="G33" s="274">
        <f>IF(入力!G33="","",入力!G33)</f>
        <v>2</v>
      </c>
      <c r="H33" s="274" t="str">
        <f>IF(入力!H33="","",入力!H33)</f>
        <v/>
      </c>
      <c r="I33" s="274" t="str">
        <f>IF(入力!I33="","",入力!I33)</f>
        <v>南本町小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518040567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7</v>
      </c>
      <c r="C35" s="275" t="str">
        <f>IF(入力!C36="","",入力!C36&amp;"　"&amp;入力!E36)</f>
        <v>尾形　優梨花</v>
      </c>
      <c r="D35" s="276"/>
      <c r="E35" s="276"/>
      <c r="F35" s="276"/>
      <c r="G35" s="274">
        <f>IF(入力!G35="","",入力!G35)</f>
        <v>2</v>
      </c>
      <c r="H35" s="274" t="str">
        <f>IF(入力!H35="","",入力!H35)</f>
        <v/>
      </c>
      <c r="I35" s="274" t="str">
        <f>IF(入力!I35="","",入力!I35)</f>
        <v>南本町小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519875649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74" t="str">
        <f>IF(入力!G37="","",入力!G37)</f>
        <v/>
      </c>
      <c r="H37" s="274" t="str">
        <f>IF(入力!H37="","",入力!H37)</f>
        <v/>
      </c>
      <c r="I37" s="274" t="str">
        <f>IF(入力!I37="","",入力!I37)</f>
        <v/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 t="str">
        <f>IF(入力!M37="","",入力!M37)</f>
        <v/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13" zoomScaleNormal="100" workbookViewId="0">
      <selection activeCell="C25" sqref="C25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5" t="s">
        <v>26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</row>
    <row r="2" spans="1:15" ht="14.45" customHeight="1">
      <c r="A2" s="274" t="s">
        <v>0</v>
      </c>
      <c r="B2" s="274"/>
      <c r="C2" s="285" t="str">
        <f>IF(入力!C3="","",入力!C3)</f>
        <v>湊スーパーキッズ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86">
        <f>IF(入力!C4="","",IF(入力!C5="",入力!C4,入力!C4&amp;"　　"&amp;入力!C5))</f>
        <v>430718357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永野　浩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507309510</v>
      </c>
      <c r="H7" s="282"/>
      <c r="I7" s="282"/>
      <c r="J7" s="282">
        <f>IF(入力!J7="","",入力!J7)</f>
        <v>18470</v>
      </c>
      <c r="K7" s="282"/>
      <c r="L7" s="282"/>
      <c r="M7" s="282" t="str">
        <f>IF(入力!M7="","",入力!M7)</f>
        <v/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19</v>
      </c>
      <c r="B9" s="274"/>
      <c r="C9" s="275" t="str">
        <f>IF(入力!C10="","",入力!C10&amp;"　"&amp;入力!E10)</f>
        <v>佐藤　亜希子</v>
      </c>
      <c r="D9" s="276"/>
      <c r="E9" s="276"/>
      <c r="F9" s="276"/>
      <c r="G9" s="282">
        <f>IF(入力!G9="","",入力!G9)</f>
        <v>507309945</v>
      </c>
      <c r="H9" s="282"/>
      <c r="I9" s="282"/>
      <c r="J9" s="282">
        <f>IF(入力!J9="","",入力!J9)</f>
        <v>291136</v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20</v>
      </c>
      <c r="B11" s="274"/>
      <c r="C11" s="275" t="str">
        <f>IF(入力!C12="","",入力!C12&amp;"　"&amp;入力!E12)</f>
        <v>江田　豊仁</v>
      </c>
      <c r="D11" s="276"/>
      <c r="E11" s="276"/>
      <c r="F11" s="276"/>
      <c r="G11" s="282">
        <f>IF(入力!G11="","",入力!G11)</f>
        <v>500122851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永野　浩</v>
      </c>
      <c r="D13" s="276"/>
      <c r="E13" s="276"/>
      <c r="F13" s="276"/>
      <c r="G13" s="240"/>
      <c r="H13" s="240"/>
      <c r="I13" s="240"/>
      <c r="J13" s="240"/>
      <c r="K13" s="240"/>
      <c r="L13" s="240"/>
      <c r="M13" s="240"/>
      <c r="N13" s="240"/>
      <c r="O13" s="240"/>
    </row>
    <row r="14" spans="1:15" ht="15" customHeight="1">
      <c r="A14" s="274"/>
      <c r="B14" s="274"/>
      <c r="C14" s="279"/>
      <c r="D14" s="280"/>
      <c r="E14" s="280"/>
      <c r="F14" s="280"/>
      <c r="G14" s="240"/>
      <c r="H14" s="240"/>
      <c r="I14" s="240"/>
      <c r="J14" s="240"/>
      <c r="K14" s="240"/>
      <c r="L14" s="240"/>
      <c r="M14" s="240"/>
      <c r="N14" s="240"/>
      <c r="O14" s="240"/>
    </row>
    <row r="15" spans="1:15" ht="15" customHeight="1">
      <c r="A15" s="274" t="s">
        <v>5</v>
      </c>
      <c r="B15" s="274"/>
      <c r="C15" s="275" t="str">
        <f>IF(入力!C16="","",入力!C16&amp;"　"&amp;入力!E16)</f>
        <v>永野　浩</v>
      </c>
      <c r="D15" s="276"/>
      <c r="E15" s="276"/>
      <c r="F15" s="283" t="s">
        <v>22</v>
      </c>
      <c r="G15" s="240"/>
      <c r="H15" s="240"/>
      <c r="I15" s="240"/>
      <c r="J15" s="240"/>
      <c r="K15" s="240"/>
      <c r="L15" s="240"/>
      <c r="M15" s="240"/>
      <c r="N15" s="240"/>
      <c r="O15" s="240"/>
    </row>
    <row r="16" spans="1:15" ht="15" customHeight="1">
      <c r="A16" s="274"/>
      <c r="B16" s="274"/>
      <c r="C16" s="279"/>
      <c r="D16" s="280"/>
      <c r="E16" s="280"/>
      <c r="F16" s="284"/>
      <c r="G16" s="240"/>
      <c r="H16" s="240"/>
      <c r="I16" s="240"/>
      <c r="J16" s="240"/>
      <c r="K16" s="240"/>
      <c r="L16" s="240"/>
      <c r="M16" s="240"/>
      <c r="N16" s="240"/>
      <c r="O16" s="240"/>
    </row>
    <row r="17" spans="1:15" ht="14.45" customHeight="1">
      <c r="A17" s="274" t="s">
        <v>6</v>
      </c>
      <c r="B17" s="274"/>
      <c r="C17" s="285" t="str">
        <f>IF(入力!C17="","",入力!C17&amp;"　"&amp;入力!E17)</f>
        <v>千葉県船橋市湊町2-14-13-801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047-434-5862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90－7189－1237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>
        <f>IF(入力!B25="","",入力!B25)</f>
        <v>1</v>
      </c>
      <c r="C25" s="275" t="str">
        <f>IF(入力!C26="","",入力!C26&amp;"　"&amp;入力!E26)</f>
        <v>江田　安珠希</v>
      </c>
      <c r="D25" s="276"/>
      <c r="E25" s="276"/>
      <c r="F25" s="276"/>
      <c r="G25" s="274">
        <f>IF(入力!G25="","",入力!G25)</f>
        <v>5</v>
      </c>
      <c r="H25" s="274" t="str">
        <f>IF(入力!H25="","",入力!H25)</f>
        <v/>
      </c>
      <c r="I25" s="274" t="str">
        <f>IF(入力!I25="","",入力!I25)</f>
        <v>南本町小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515689697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我妻　杏奈</v>
      </c>
      <c r="D27" s="276"/>
      <c r="E27" s="276"/>
      <c r="F27" s="276"/>
      <c r="G27" s="274">
        <f>IF(入力!G27="","",入力!G27)</f>
        <v>4</v>
      </c>
      <c r="H27" s="274" t="str">
        <f>IF(入力!H27="","",入力!H27)</f>
        <v/>
      </c>
      <c r="I27" s="274" t="str">
        <f>IF(入力!I27="","",入力!I27)</f>
        <v>南本町小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515689686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斉藤　小鈴</v>
      </c>
      <c r="D29" s="276"/>
      <c r="E29" s="276"/>
      <c r="F29" s="276"/>
      <c r="G29" s="274">
        <f>IF(入力!G29="","",入力!G29)</f>
        <v>4</v>
      </c>
      <c r="H29" s="274" t="str">
        <f>IF(入力!H29="","",入力!H29)</f>
        <v/>
      </c>
      <c r="I29" s="274" t="str">
        <f>IF(入力!I29="","",入力!I29)</f>
        <v>行田東小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515915978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5</v>
      </c>
      <c r="C31" s="275" t="str">
        <f>IF(入力!C32="","",入力!C32&amp;"　"&amp;入力!E32)</f>
        <v>北田　琉華</v>
      </c>
      <c r="D31" s="276"/>
      <c r="E31" s="276"/>
      <c r="F31" s="276"/>
      <c r="G31" s="274">
        <f>IF(入力!G31="","",入力!G31)</f>
        <v>4</v>
      </c>
      <c r="H31" s="274" t="str">
        <f>IF(入力!H31="","",入力!H31)</f>
        <v/>
      </c>
      <c r="I31" s="274" t="str">
        <f>IF(入力!I31="","",入力!I31)</f>
        <v>行田東小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519021275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6</v>
      </c>
      <c r="C33" s="275" t="str">
        <f>IF(入力!C34="","",入力!C34&amp;"　"&amp;入力!E34)</f>
        <v>江田　琴珠</v>
      </c>
      <c r="D33" s="276"/>
      <c r="E33" s="276"/>
      <c r="F33" s="276"/>
      <c r="G33" s="274">
        <f>IF(入力!G33="","",入力!G33)</f>
        <v>2</v>
      </c>
      <c r="H33" s="274" t="str">
        <f>IF(入力!H33="","",入力!H33)</f>
        <v/>
      </c>
      <c r="I33" s="274" t="str">
        <f>IF(入力!I33="","",入力!I33)</f>
        <v>南本町小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518040567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7</v>
      </c>
      <c r="C35" s="275" t="str">
        <f>IF(入力!C36="","",入力!C36&amp;"　"&amp;入力!E36)</f>
        <v>尾形　優梨花</v>
      </c>
      <c r="D35" s="276"/>
      <c r="E35" s="276"/>
      <c r="F35" s="276"/>
      <c r="G35" s="274">
        <f>IF(入力!G35="","",入力!G35)</f>
        <v>2</v>
      </c>
      <c r="H35" s="274" t="str">
        <f>IF(入力!H35="","",入力!H35)</f>
        <v/>
      </c>
      <c r="I35" s="274" t="str">
        <f>IF(入力!I35="","",入力!I35)</f>
        <v>南本町小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519875649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 t="str">
        <f>IF(入力!B37="","",入力!B37)</f>
        <v/>
      </c>
      <c r="C37" s="275" t="str">
        <f>IF(入力!C38="","",入力!C38&amp;"　"&amp;入力!E38)</f>
        <v/>
      </c>
      <c r="D37" s="276"/>
      <c r="E37" s="276"/>
      <c r="F37" s="276"/>
      <c r="G37" s="274" t="str">
        <f>IF(入力!G37="","",入力!G37)</f>
        <v/>
      </c>
      <c r="H37" s="274" t="str">
        <f>IF(入力!H37="","",入力!H37)</f>
        <v/>
      </c>
      <c r="I37" s="274" t="str">
        <f>IF(入力!I37="","",入力!I37)</f>
        <v/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 t="str">
        <f>IF(入力!M37="","",入力!M37)</f>
        <v/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 t="str">
        <f>IF(入力!B39="","",入力!B39)</f>
        <v/>
      </c>
      <c r="C39" s="275" t="str">
        <f>IF(入力!C40="","",入力!C40&amp;"　"&amp;入力!E40)</f>
        <v/>
      </c>
      <c r="D39" s="276"/>
      <c r="E39" s="276"/>
      <c r="F39" s="276"/>
      <c r="G39" s="274" t="str">
        <f>IF(入力!G39="","",入力!G39)</f>
        <v/>
      </c>
      <c r="H39" s="274" t="str">
        <f>IF(入力!H39="","",入力!H39)</f>
        <v/>
      </c>
      <c r="I39" s="274" t="str">
        <f>IF(入力!I39="","",入力!I39)</f>
        <v/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 t="str">
        <f>IF(入力!M39="","",入力!M39)</f>
        <v/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74" t="str">
        <f>IF(入力!G41="","",入力!G41)</f>
        <v/>
      </c>
      <c r="H41" s="274" t="str">
        <f>IF(入力!H41="","",入力!H41)</f>
        <v/>
      </c>
      <c r="I41" s="274" t="str">
        <f>IF(入力!I41="","",入力!I41)</f>
        <v/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 t="str">
        <f>IF(入力!M41="","",入力!M41)</f>
        <v/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74" t="str">
        <f>IF(入力!G43="","",入力!G43)</f>
        <v/>
      </c>
      <c r="H43" s="274" t="str">
        <f>IF(入力!H43="","",入力!H43)</f>
        <v/>
      </c>
      <c r="I43" s="274" t="str">
        <f>IF(入力!I43="","",入力!I43)</f>
        <v/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 t="str">
        <f>IF(入力!M43="","",入力!M43)</f>
        <v/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74" t="str">
        <f>IF(入力!G45="","",入力!G45)</f>
        <v/>
      </c>
      <c r="H45" s="274" t="str">
        <f>IF(入力!H45="","",入力!H45)</f>
        <v/>
      </c>
      <c r="I45" s="274" t="str">
        <f>IF(入力!I45="","",入力!I45)</f>
        <v/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 t="str">
        <f>IF(入力!M45="","",入力!M45)</f>
        <v/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74" t="str">
        <f>IF(入力!G47="","",入力!G47)</f>
        <v/>
      </c>
      <c r="H47" s="274" t="str">
        <f>IF(入力!H47="","",入力!H47)</f>
        <v/>
      </c>
      <c r="I47" s="274" t="str">
        <f>IF(入力!I47="","",入力!I47)</f>
        <v/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 t="str">
        <f>IF(入力!M47="","",入力!M47)</f>
        <v/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/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6" t="s">
        <v>80</v>
      </c>
      <c r="B1" s="44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6"/>
      <c r="B2" s="44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7" t="s">
        <v>87</v>
      </c>
      <c r="B4" s="448"/>
      <c r="C4" s="448"/>
      <c r="D4" s="448"/>
      <c r="E4" s="448"/>
      <c r="F4" s="448"/>
      <c r="G4" s="449"/>
      <c r="H4" s="25" t="s">
        <v>88</v>
      </c>
      <c r="I4" s="25" t="s">
        <v>89</v>
      </c>
      <c r="J4" s="450" t="s">
        <v>138</v>
      </c>
      <c r="K4" s="448"/>
      <c r="L4" s="448"/>
      <c r="M4" s="448"/>
      <c r="N4" s="448"/>
      <c r="O4" s="448"/>
      <c r="P4" s="448"/>
      <c r="Q4" s="449"/>
    </row>
    <row r="5" spans="1:41" ht="72" customHeight="1" thickBot="1">
      <c r="A5" s="451"/>
      <c r="B5" s="452"/>
      <c r="C5" s="452"/>
      <c r="D5" s="452"/>
      <c r="E5" s="452"/>
      <c r="F5" s="452"/>
      <c r="G5" s="453"/>
      <c r="H5" s="29" t="str">
        <f>IF(入力!J3="","",入力!J3)</f>
        <v>女子</v>
      </c>
      <c r="I5" s="29">
        <f>入力!Y25</f>
        <v>6</v>
      </c>
      <c r="J5" s="454" t="str">
        <f>IF(入力!A55="","",入力!A55)</f>
        <v/>
      </c>
      <c r="K5" s="455"/>
      <c r="L5" s="455"/>
      <c r="M5" s="455"/>
      <c r="N5" s="455"/>
      <c r="O5" s="455"/>
      <c r="P5" s="455"/>
      <c r="Q5" s="45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430718357</v>
      </c>
      <c r="B7" s="33" t="str">
        <f>IF(入力!C3="","",入力!C3)</f>
        <v>湊スーパーキッズ</v>
      </c>
      <c r="C7" s="33" t="str">
        <f>IF(入力!C2="","",入力!C2)</f>
        <v>ﾐﾅﾄｽｰﾊﾟｰｷｯｽﾞ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船橋</v>
      </c>
      <c r="T7" s="33"/>
      <c r="U7" s="33">
        <f>IF(入力!C4="","",入力!C4)</f>
        <v>430718357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永野</v>
      </c>
      <c r="D16" s="33" t="str">
        <f>IF(入力!E8="","",入力!E8)</f>
        <v>浩</v>
      </c>
      <c r="E16" s="33" t="str">
        <f>IF(入力!C7="","",入力!C7)</f>
        <v>ﾅｶﾞﾉ</v>
      </c>
      <c r="F16" s="33" t="str">
        <f>IF(入力!E7="","",入力!E7)</f>
        <v>ﾋﾛｼ</v>
      </c>
      <c r="G16" s="33">
        <f>IF(入力!G7="","",入力!G7)</f>
        <v>507309510</v>
      </c>
      <c r="H16" s="33">
        <f>IF(入力!J7="","",入力!J7)</f>
        <v>18470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0011</v>
      </c>
      <c r="T16" s="33" t="str">
        <f>IF(入力!P8="","",入力!P8)</f>
        <v>千葉県船橋市湊町2-14-13-801</v>
      </c>
      <c r="U16" s="33" t="str">
        <f>IF(入力!AL7="","",入力!AL7)</f>
        <v>090</v>
      </c>
      <c r="V16" s="33" t="str">
        <f>IF(入力!AK8="","",入力!AK8)</f>
        <v>7189</v>
      </c>
      <c r="W16" s="33" t="str">
        <f>IF(入力!AP8="","",入力!AP8)</f>
        <v>1237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佐藤</v>
      </c>
      <c r="D17" s="33" t="str">
        <f>IF(入力!E10="","",入力!E10)</f>
        <v>亜希子</v>
      </c>
      <c r="E17" s="33" t="str">
        <f>IF(入力!C9="","",入力!C9)</f>
        <v>ｻﾄｳ</v>
      </c>
      <c r="F17" s="33" t="str">
        <f>IF(入力!E9="","",入力!E9)</f>
        <v>ｱｷｺ</v>
      </c>
      <c r="G17" s="33">
        <f>IF(入力!G9="","",入力!G9)</f>
        <v>507309945</v>
      </c>
      <c r="H17" s="33">
        <f>IF(入力!J9="","",入力!J9)</f>
        <v>291136</v>
      </c>
      <c r="I17" s="33" t="str">
        <f>IF(入力!M9="","",入力!M9)</f>
        <v/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江田</v>
      </c>
      <c r="D20" s="33" t="str">
        <f>IF(入力!E12="","",入力!E12)</f>
        <v>豊仁</v>
      </c>
      <c r="E20" s="33" t="str">
        <f>IF(入力!C11="","",入力!C11)</f>
        <v>ｴﾀﾞ</v>
      </c>
      <c r="F20" s="33" t="str">
        <f>IF(入力!E11="","",入力!E11)</f>
        <v>ﾄﾖﾋﾄ</v>
      </c>
      <c r="G20" s="33">
        <f>IF(入力!G11="","",入力!G11)</f>
        <v>500122851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永野</v>
      </c>
      <c r="D22" s="33" t="str">
        <f>IF(入力!E16="","",入力!E16)</f>
        <v>浩</v>
      </c>
      <c r="E22" s="33" t="str">
        <f>IF(入力!C15="","",入力!C15)</f>
        <v>ﾅｶﾞﾉ</v>
      </c>
      <c r="F22" s="33" t="str">
        <f>IF(入力!E15="","",入力!E15)</f>
        <v>ﾋﾛｼ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7189</v>
      </c>
      <c r="P22" s="33">
        <f>IF(入力!G21="","",入力!G21)</f>
        <v>1237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永野</v>
      </c>
      <c r="D23" s="33" t="str">
        <f>IF(入力!$E$14="","",入力!$E$14)</f>
        <v>浩</v>
      </c>
      <c r="E23" s="33" t="str">
        <f>IF(入力!$C$13="","",入力!$C$13)</f>
        <v>ﾅｶﾞﾉ</v>
      </c>
      <c r="F23" s="33" t="str">
        <f>IF(入力!$E$13="","",入力!$E$13)</f>
        <v>ﾋﾛｼ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江田</v>
      </c>
      <c r="D24" s="75" t="str">
        <f>VLOOKUP($B$51,$A$53:$F$352,4)</f>
        <v>安珠希</v>
      </c>
      <c r="E24" s="75" t="str">
        <f>VLOOKUP($B$51,$A$53:$F$352,5)</f>
        <v>ｴﾀﾞ</v>
      </c>
      <c r="F24" s="75" t="str">
        <f>VLOOKUP($B$51,$A$53:$F$352,6)</f>
        <v>ｱｽﾞｷ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江田</v>
      </c>
      <c r="D53" s="33" t="str">
        <f>IF(入力!E26="","",入力!E26)</f>
        <v>安珠希</v>
      </c>
      <c r="E53" s="33" t="str">
        <f>IF(入力!C25="","",入力!C25)</f>
        <v>ｴﾀﾞ</v>
      </c>
      <c r="F53" s="33" t="str">
        <f>IF(入力!E25="","",入力!E25)</f>
        <v>ｱｽﾞｷ</v>
      </c>
      <c r="G53" s="33">
        <f>IF(入力!M25="","",入力!M25)</f>
        <v>515689697</v>
      </c>
      <c r="H53" s="33" t="str">
        <f>IF(入力!I25="","",入力!I25)</f>
        <v>南本町小</v>
      </c>
      <c r="I53" s="33">
        <f>IF(入力!G25="","",入力!G25)</f>
        <v>5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我妻</v>
      </c>
      <c r="D54" s="33" t="str">
        <f>IF(入力!E28="","",入力!E28)</f>
        <v>杏奈</v>
      </c>
      <c r="E54" s="33" t="str">
        <f>IF(入力!C27="","",入力!C27)</f>
        <v>ﾜｶﾞﾂﾏ</v>
      </c>
      <c r="F54" s="33" t="str">
        <f>IF(入力!E27="","",入力!E27)</f>
        <v>ｱﾝﾅ</v>
      </c>
      <c r="G54" s="33">
        <f>IF(入力!M27="","",入力!M27)</f>
        <v>515689686</v>
      </c>
      <c r="H54" s="33" t="str">
        <f>IF(入力!I27="","",入力!I27)</f>
        <v>南本町小</v>
      </c>
      <c r="I54" s="33">
        <f>IF(入力!G27="","",入力!G27)</f>
        <v>4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斉藤</v>
      </c>
      <c r="D55" s="33" t="str">
        <f>IF(入力!E30="","",入力!E30)</f>
        <v>小鈴</v>
      </c>
      <c r="E55" s="33" t="str">
        <f>IF(入力!C29="","",入力!C29)</f>
        <v>ｻｲﾄｳ</v>
      </c>
      <c r="F55" s="33" t="str">
        <f>IF(入力!E29="","",入力!E29)</f>
        <v>ｺｽｽﾞ</v>
      </c>
      <c r="G55" s="33">
        <f>IF(入力!M29="","",入力!M29)</f>
        <v>515915978</v>
      </c>
      <c r="H55" s="33" t="str">
        <f>IF(入力!I29="","",入力!I29)</f>
        <v>行田東小</v>
      </c>
      <c r="I55" s="33">
        <f>IF(入力!G29="","",入力!G29)</f>
        <v>4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5</v>
      </c>
      <c r="C56" s="33" t="str">
        <f>IF(入力!C32="","",入力!C32)</f>
        <v>北田</v>
      </c>
      <c r="D56" s="33" t="str">
        <f>IF(入力!E32="","",入力!E32)</f>
        <v>琉華</v>
      </c>
      <c r="E56" s="33" t="str">
        <f>IF(入力!C31="","",入力!C31)</f>
        <v>ﾜｶﾞﾂﾏ</v>
      </c>
      <c r="F56" s="33" t="str">
        <f>IF(入力!E31="","",入力!E31)</f>
        <v>ﾙｶ</v>
      </c>
      <c r="G56" s="33">
        <f>IF(入力!M31="","",入力!M31)</f>
        <v>519021275</v>
      </c>
      <c r="H56" s="33" t="str">
        <f>IF(入力!I31="","",入力!I31)</f>
        <v>行田東小</v>
      </c>
      <c r="I56" s="33">
        <f>IF(入力!G31="","",入力!G31)</f>
        <v>4</v>
      </c>
      <c r="J56" s="33">
        <f>IF(入力!P31="","",入力!P31)</f>
        <v>139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6</v>
      </c>
      <c r="C57" s="33" t="str">
        <f>IF(入力!C34="","",入力!C34)</f>
        <v>江田</v>
      </c>
      <c r="D57" s="33" t="str">
        <f>IF(入力!E34="","",入力!E34)</f>
        <v>琴珠</v>
      </c>
      <c r="E57" s="33" t="str">
        <f>IF(入力!C33="","",入力!C33)</f>
        <v>ｴﾀﾞ</v>
      </c>
      <c r="F57" s="33" t="str">
        <f>IF(入力!E33="","",入力!E33)</f>
        <v>ｺﾄﾐ</v>
      </c>
      <c r="G57" s="33">
        <f>IF(入力!M33="","",入力!M33)</f>
        <v>518040567</v>
      </c>
      <c r="H57" s="33" t="str">
        <f>IF(入力!I33="","",入力!I33)</f>
        <v>南本町小</v>
      </c>
      <c r="I57" s="33">
        <f>IF(入力!G33="","",入力!G33)</f>
        <v>2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7</v>
      </c>
      <c r="C58" s="33" t="str">
        <f>IF(入力!C36="","",入力!C36)</f>
        <v>尾形</v>
      </c>
      <c r="D58" s="33" t="str">
        <f>IF(入力!E36="","",入力!E36)</f>
        <v>優梨花</v>
      </c>
      <c r="E58" s="33" t="str">
        <f>IF(入力!C35="","",入力!C35)</f>
        <v>ｵｶﾞﾀ</v>
      </c>
      <c r="F58" s="33" t="str">
        <f>IF(入力!E35="","",入力!E35)</f>
        <v>ﾕﾘｶ</v>
      </c>
      <c r="G58" s="33">
        <f>IF(入力!M35="","",入力!M35)</f>
        <v>519875649</v>
      </c>
      <c r="H58" s="33" t="str">
        <f>IF(入力!I35="","",入力!I35)</f>
        <v>南本町小</v>
      </c>
      <c r="I58" s="33">
        <f>IF(入力!G35="","",入力!G35)</f>
        <v>2</v>
      </c>
      <c r="J58" s="33">
        <f>IF(入力!P35="","",入力!P35)</f>
        <v>130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aaa801</cp:lastModifiedBy>
  <cp:lastPrinted>2016-05-09T15:17:35Z</cp:lastPrinted>
  <dcterms:created xsi:type="dcterms:W3CDTF">2014-04-05T09:56:00Z</dcterms:created>
  <dcterms:modified xsi:type="dcterms:W3CDTF">2020-01-24T14:39:58Z</dcterms:modified>
</cp:coreProperties>
</file>