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FFALO\塚田ﾊﾞﾚｰ関係\JVA大会ｴﾝﾄﾘｰｼｰﾄ2021\女子\"/>
    </mc:Choice>
  </mc:AlternateContent>
  <xr:revisionPtr revIDLastSave="0" documentId="13_ncr:1_{83E704E4-31F6-404A-87F1-45657E325273}" xr6:coauthVersionLast="45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<sst xmlns="http://schemas.openxmlformats.org/spreadsheetml/2006/main" count="427" uniqueCount="288">
  <si>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</si>
  <si>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</si>
  <si>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</si>
  <si>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</si>
  <si>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</si>
  <si>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</si>
  <si>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</si>
  <si>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</si>
  <si>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</si>
  <si>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</si>
  <si>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</si>
  <si>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</si>
  <si>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</si>
  <si>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</si>
  <si>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</si>
  <si>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</si>
  <si>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</si>
  <si>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</si>
  <si>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</si>
  <si>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</si>
  <si>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</si>
  <si>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</si>
  <si>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</si>
  <si>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</si>
  <si>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</si>
  <si>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</si>
  <si>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</si>
  <si>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</si>
  <si>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</si>
  <si>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</si>
  <si>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</si>
  <si>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</si>
  <si>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</si>
  <si>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</si>
  <si>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</si>
  <si>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</si>
  <si>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</si>
  <si>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</si>
  <si>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</si>
  <si>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</si>
  <si>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</si>
  <si>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</si>
  <si>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</si>
  <si>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</si>
  <si>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</si>
  <si>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</si>
  <si>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</si>
  <si>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</si>
  <si>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</si>
  <si>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</si>
  <si>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</si>
  <si>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</si>
  <si>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</si>
  <si>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</si>
  <si>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</si>
  <si>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</si>
  <si>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</si>
  <si>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</si>
  <si>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</si>
  <si>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</si>
  <si>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</si>
  <si>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</si>
  <si>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</si>
  <si>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</si>
  <si>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</si>
  <si>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</si>
  <si>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</si>
  <si>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</si>
  <si>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</si>
  <si>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</si>
  <si>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</si>
  <si>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</si>
  <si>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</si>
  <si>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</si>
  <si>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</si>
  <si>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</si>
  <si>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</si>
  <si>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</si>
  <si>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</si>
  <si>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</si>
  <si>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</si>
  <si>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</si>
  <si>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</si>
  <si>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</si>
  <si>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</si>
  <si>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</si>
  <si>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</si>
  <si>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</si>
  <si>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</si>
  <si>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</si>
  <si>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</si>
  <si>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</si>
  <si>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</si>
  <si>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</si>
  <si>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</si>
  <si>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</si>
  <si>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</si>
  <si>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</si>
  <si>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</si>
  <si>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</si>
  <si>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</si>
  <si>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</si>
  <si>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</si>
  <si>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</si>
  <si>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</si>
  <si>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</si>
  <si>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</si>
  <si>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</si>
  <si>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</si>
  <si>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</si>
  <si>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</si>
  <si>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</si>
  <si>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</si>
  <si>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</si>
  <si>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</si>
  <si>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</si>
  <si>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</si>
  <si>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</si>
  <si>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</si>
  <si>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</si>
  <si>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</si>
  <si>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</si>
  <si>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</si>
  <si>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</si>
  <si>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</si>
  <si>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</si>
  <si>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</si>
  <si>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</si>
  <si>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</si>
  <si>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</si>
  <si>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</si>
  <si>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</si>
  <si>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</si>
  <si>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</si>
  <si>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</si>
  <si>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</si>
  <si>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</si>
  <si>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</si>
  <si>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</si>
  <si>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</si>
  <si>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</si>
  <si>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</si>
  <si>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</si>
  <si>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</si>
  <si>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</si>
  <si>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</si>
  <si>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</si>
  <si>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</si>
  <si>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</si>
  <si>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</si>
  <si>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</si>
  <si>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</si>
  <si>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</si>
  <si>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</si>
  <si>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</si>
  <si>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</si>
  <si>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</si>
  <si>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</si>
  <si>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</si>
  <si>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</si>
  <si>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</si>
  <si>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</si>
  <si>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</si>
  <si>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</si>
  <si>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</si>
  <si>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</si>
  <si>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</si>
  <si>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</si>
  <si>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</si>
  <si>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</si>
  <si>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</si>
  <si>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</si>
  <si>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</si>
  <si>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</si>
  <si>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</si>
  <si>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</si>
  <si>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</si>
  <si>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</si>
  <si>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</si>
  <si>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</si>
  <si>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</si>
  <si>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</si>
  <si>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</si>
  <si>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</si>
  <si>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</si>
  <si>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</si>
  <si>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</si>
  <si>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</si>
  <si>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</si>
  <si>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</si>
  <si>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</si>
  <si>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</si>
  <si>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</si>
  <si>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</si>
  <si>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</si>
  <si>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</si>
  <si>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</si>
  <si>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</si>
  <si>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</si>
  <si>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</si>
  <si>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</si>
  <si>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</si>
  <si>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</si>
  <si>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</si>
  <si>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</si>
  <si>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</si>
  <si>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</si>
  <si>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</si>
  <si>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</si>
  <si>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</si>
  <si>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</si>
  <si>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</si>
  <si>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</si>
  <si>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</si>
  <si>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</si>
  <si>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</si>
  <si>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</si>
  <si>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</si>
  <si>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</si>
  <si>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マキタ</t>
    <phoneticPr fontId="2"/>
  </si>
  <si>
    <t>ヒロシ</t>
    <phoneticPr fontId="2"/>
  </si>
  <si>
    <t>イマイ</t>
    <phoneticPr fontId="2"/>
  </si>
  <si>
    <t>ヤスユキ</t>
    <phoneticPr fontId="2"/>
  </si>
  <si>
    <t>マツマル</t>
    <phoneticPr fontId="2"/>
  </si>
  <si>
    <t>タケシ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</si>
  <si>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</si>
  <si>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中牟田</t>
    <rPh sb="0" eb="3">
      <t>ナカムタ</t>
    </rPh>
    <phoneticPr fontId="2"/>
  </si>
  <si>
    <t>大介</t>
    <rPh sb="0" eb="2">
      <t>ダイスケ</t>
    </rPh>
    <phoneticPr fontId="2"/>
  </si>
  <si>
    <t>ナカムタ</t>
    <phoneticPr fontId="2"/>
  </si>
  <si>
    <t>ダイスケ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</si>
  <si>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</si>
  <si>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</si>
  <si>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</si>
  <si>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</si>
  <si>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</si>
  <si>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</si>
  <si>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</si>
  <si>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</si>
  <si>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3906</t>
    <phoneticPr fontId="2"/>
  </si>
  <si>
    <t>4034</t>
    <phoneticPr fontId="2"/>
  </si>
  <si>
    <t>8579</t>
    <phoneticPr fontId="2"/>
  </si>
  <si>
    <t>①</t>
    <phoneticPr fontId="2"/>
  </si>
  <si>
    <t>結菜</t>
    <rPh sb="0" eb="2">
      <t>ユイナ</t>
    </rPh>
    <phoneticPr fontId="2"/>
  </si>
  <si>
    <t>菅原</t>
    <rPh sb="0" eb="2">
      <t>スガハラ</t>
    </rPh>
    <phoneticPr fontId="2"/>
  </si>
  <si>
    <t>璃乃</t>
    <rPh sb="0" eb="2">
      <t>リノ</t>
    </rPh>
    <phoneticPr fontId="2"/>
  </si>
  <si>
    <t>海本</t>
    <rPh sb="0" eb="2">
      <t>ウミモト</t>
    </rPh>
    <phoneticPr fontId="2"/>
  </si>
  <si>
    <t>梨々花</t>
    <rPh sb="0" eb="3">
      <t>リリカ</t>
    </rPh>
    <phoneticPr fontId="2"/>
  </si>
  <si>
    <t>土田</t>
    <rPh sb="0" eb="2">
      <t>ツチダ</t>
    </rPh>
    <phoneticPr fontId="2"/>
  </si>
  <si>
    <t>花菜</t>
    <rPh sb="0" eb="2">
      <t>ハナ</t>
    </rPh>
    <phoneticPr fontId="2"/>
  </si>
  <si>
    <t>こまち</t>
    <phoneticPr fontId="2"/>
  </si>
  <si>
    <t>町田</t>
    <rPh sb="0" eb="2">
      <t>マチダ</t>
    </rPh>
    <phoneticPr fontId="2"/>
  </si>
  <si>
    <t>沙南</t>
    <rPh sb="0" eb="1">
      <t>サ</t>
    </rPh>
    <rPh sb="1" eb="2">
      <t>ミナミ</t>
    </rPh>
    <phoneticPr fontId="2"/>
  </si>
  <si>
    <t>坂口</t>
    <rPh sb="0" eb="2">
      <t>サカグチ</t>
    </rPh>
    <phoneticPr fontId="2"/>
  </si>
  <si>
    <t>愛音</t>
    <rPh sb="0" eb="1">
      <t>アイ</t>
    </rPh>
    <rPh sb="1" eb="2">
      <t>オト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</si>
  <si>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</si>
  <si>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</si>
  <si>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心菜</t>
    <rPh sb="0" eb="2">
      <t>ココナ</t>
    </rPh>
    <phoneticPr fontId="2"/>
  </si>
  <si>
    <t>菜月</t>
    <rPh sb="0" eb="2">
      <t>ナツキ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</si>
  <si>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</si>
  <si>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</si>
  <si>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夏見台小学校</t>
    <rPh sb="0" eb="3">
      <t>ナツミダイ</t>
    </rPh>
    <rPh sb="3" eb="6">
      <t>ショウガッコウ</t>
    </rPh>
    <phoneticPr fontId="2"/>
  </si>
  <si>
    <t>海神小学校</t>
    <rPh sb="0" eb="2">
      <t>カイジン</t>
    </rPh>
    <rPh sb="2" eb="5">
      <t>ショウガッコウ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</si>
  <si>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</si>
  <si>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法典小学校</t>
    <rPh sb="0" eb="2">
      <t>ホウテン</t>
    </rPh>
    <rPh sb="2" eb="5">
      <t>ショウガッコウ</t>
    </rPh>
    <phoneticPr fontId="2"/>
  </si>
  <si>
    <t>若松小学校</t>
    <rPh sb="0" eb="2">
      <t>ワカマツ</t>
    </rPh>
    <rPh sb="2" eb="5">
      <t>ショウガッコウ</t>
    </rPh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</si>
  <si>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</si>
  <si>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</si>
  <si>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ユイナ</t>
    <phoneticPr fontId="2"/>
  </si>
  <si>
    <t>スガハラ</t>
    <phoneticPr fontId="2"/>
  </si>
  <si>
    <t>リノ</t>
    <phoneticPr fontId="2"/>
  </si>
  <si>
    <t>ウミモト</t>
    <phoneticPr fontId="2"/>
  </si>
  <si>
    <t>リリカ</t>
    <phoneticPr fontId="2"/>
  </si>
  <si>
    <t>ツチダ</t>
    <phoneticPr fontId="2"/>
  </si>
  <si>
    <t>ハナ</t>
    <phoneticPr fontId="2"/>
  </si>
  <si>
    <t>マチダ</t>
    <phoneticPr fontId="2"/>
  </si>
  <si>
    <t>サナ</t>
    <phoneticPr fontId="2"/>
  </si>
  <si>
    <t>サカグチ</t>
    <phoneticPr fontId="2"/>
  </si>
  <si>
    <t>マイン</t>
    <phoneticPr fontId="2"/>
  </si>
  <si>
    <t>タムラ</t>
    <phoneticPr fontId="2"/>
  </si>
  <si>
    <t>ソラ</t>
    <phoneticPr fontId="2"/>
  </si>
  <si>
    <t>ココナ</t>
    <phoneticPr fontId="2"/>
  </si>
  <si>
    <t>ナツキ</t>
    <phoneticPr fontId="2"/>
  </si>
  <si>
    <t>ナイトウ</t>
    <phoneticPr fontId="2"/>
  </si>
  <si>
    <t>ホノカ</t>
    <phoneticPr fontId="2"/>
  </si>
  <si>
    <t>0045</t>
    <phoneticPr fontId="2"/>
  </si>
  <si>
    <t>0012</t>
    <phoneticPr fontId="2"/>
  </si>
  <si>
    <t>0864</t>
    <phoneticPr fontId="2"/>
  </si>
  <si>
    <t>日々、基礎トレーニングで体幹を鍛え、食事にもこだわっているので体力には自信があります。
新チームはピュアでバレーに一途、伸びしろしかありません。
指導者、選手、保護者が一丸となって、チームが盛り上がっています。
塚田旋風を巻き起こせ！！</t>
    <rPh sb="0" eb="2">
      <t>ヒビ</t>
    </rPh>
    <rPh sb="3" eb="5">
      <t>キソ</t>
    </rPh>
    <rPh sb="12" eb="14">
      <t>タイカン</t>
    </rPh>
    <rPh sb="15" eb="16">
      <t>キタ</t>
    </rPh>
    <rPh sb="18" eb="20">
      <t>ショクジ</t>
    </rPh>
    <rPh sb="31" eb="33">
      <t>タイリョク</t>
    </rPh>
    <rPh sb="35" eb="37">
      <t>ジシン</t>
    </rPh>
    <rPh sb="44" eb="45">
      <t>シン</t>
    </rPh>
    <rPh sb="57" eb="59">
      <t>イチズ</t>
    </rPh>
    <rPh sb="60" eb="61">
      <t>ノ</t>
    </rPh>
    <rPh sb="73" eb="76">
      <t>シドウシャ</t>
    </rPh>
    <rPh sb="77" eb="79">
      <t>センシュ</t>
    </rPh>
    <rPh sb="80" eb="83">
      <t>ホゴシャ</t>
    </rPh>
    <rPh sb="84" eb="86">
      <t>イチガン</t>
    </rPh>
    <rPh sb="95" eb="96">
      <t>モ</t>
    </rPh>
    <rPh sb="97" eb="98">
      <t>ア</t>
    </rPh>
    <rPh sb="106" eb="108">
      <t>ツカダ</t>
    </rPh>
    <rPh sb="108" eb="110">
      <t>センプウ</t>
    </rPh>
    <rPh sb="111" eb="112">
      <t>マ</t>
    </rPh>
    <rPh sb="113" eb="114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</si>
</sst>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0" fillId="0" borderId="32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40" fillId="0" borderId="3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40" fillId="0" borderId="84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13" t="s">
        <v>187</v>
      </c>
      <c r="K2" s="243"/>
      <c r="L2" s="243"/>
      <c r="M2" s="243"/>
      <c r="N2" s="243"/>
      <c r="O2" s="244"/>
      <c r="P2" s="113" t="s">
        <v>165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169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40" t="s">
        <v>159</v>
      </c>
      <c r="K3" s="241"/>
      <c r="L3" s="241"/>
      <c r="M3" s="241"/>
      <c r="N3" s="241"/>
      <c r="O3" s="242"/>
      <c r="P3" s="115" t="s">
        <v>202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73" t="s">
        <v>178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434064852</v>
      </c>
      <c r="D4" s="246"/>
      <c r="E4" s="246"/>
      <c r="F4" s="246"/>
      <c r="G4" s="246"/>
      <c r="H4" s="246"/>
      <c r="I4" s="247"/>
      <c r="J4" s="217" t="s">
        <v>185</v>
      </c>
      <c r="K4" s="218"/>
      <c r="L4" s="218"/>
      <c r="M4" s="218"/>
      <c r="N4" s="218"/>
      <c r="O4" s="21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20">
        <v>21013</v>
      </c>
      <c r="K5" s="220"/>
      <c r="L5" s="220"/>
      <c r="M5" s="220"/>
      <c r="N5" s="220"/>
      <c r="O5" s="220"/>
      <c r="P5" s="189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90" t="s">
        <v>204</v>
      </c>
      <c r="AF5" s="189"/>
      <c r="AG5" s="189"/>
      <c r="AH5" s="189"/>
      <c r="AI5" s="189"/>
      <c r="AJ5" s="189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95" t="s">
        <v>148</v>
      </c>
      <c r="B6" s="161"/>
      <c r="C6" s="164" t="s">
        <v>175</v>
      </c>
      <c r="D6" s="165"/>
      <c r="E6" s="166" t="s">
        <v>176</v>
      </c>
      <c r="F6" s="167"/>
      <c r="G6" s="221" t="s">
        <v>149</v>
      </c>
      <c r="H6" s="221"/>
      <c r="I6" s="221"/>
      <c r="J6" s="221" t="s">
        <v>14</v>
      </c>
      <c r="K6" s="221"/>
      <c r="L6" s="221"/>
      <c r="M6" s="221" t="s">
        <v>15</v>
      </c>
      <c r="N6" s="221"/>
      <c r="O6" s="221"/>
      <c r="P6" s="170" t="s">
        <v>163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164</v>
      </c>
      <c r="AL6" s="172"/>
      <c r="AM6" s="172"/>
      <c r="AN6" s="172"/>
      <c r="AO6" s="172"/>
      <c r="AP6" s="172"/>
      <c r="AQ6" s="172"/>
      <c r="AR6" s="172"/>
      <c r="AS6" s="172"/>
      <c r="AT6" s="57" t="s">
        <v>192</v>
      </c>
    </row>
    <row r="7" spans="1:51" ht="13.5" customHeight="1">
      <c r="A7" s="95"/>
      <c r="B7" s="161"/>
      <c r="C7" s="444" t="s">
        <v>219</v>
      </c>
      <c r="D7" s="131"/>
      <c r="E7" s="445" t="s">
        <v>220</v>
      </c>
      <c r="F7" s="132"/>
      <c r="G7" s="222">
        <v>506063199</v>
      </c>
      <c r="H7" s="222"/>
      <c r="I7" s="222"/>
      <c r="J7" s="222">
        <v>18527</v>
      </c>
      <c r="K7" s="222"/>
      <c r="L7" s="222"/>
      <c r="M7" s="222"/>
      <c r="N7" s="222"/>
      <c r="O7" s="222"/>
      <c r="P7" s="235" t="s">
        <v>72</v>
      </c>
      <c r="Q7" s="236"/>
      <c r="R7" s="446" t="s">
        <v>234</v>
      </c>
      <c r="S7" s="163"/>
      <c r="T7" s="163"/>
      <c r="U7" s="163"/>
      <c r="V7" s="50" t="s">
        <v>73</v>
      </c>
      <c r="W7" s="447" t="s">
        <v>284</v>
      </c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58" t="s">
        <v>74</v>
      </c>
      <c r="AL7" s="440" t="s">
        <v>208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5"/>
      <c r="B8" s="161"/>
      <c r="C8" s="168" t="s">
        <v>205</v>
      </c>
      <c r="D8" s="133"/>
      <c r="E8" s="169" t="s">
        <v>206</v>
      </c>
      <c r="F8" s="134"/>
      <c r="G8" s="222"/>
      <c r="H8" s="222"/>
      <c r="I8" s="222"/>
      <c r="J8" s="222"/>
      <c r="K8" s="222"/>
      <c r="L8" s="222"/>
      <c r="M8" s="222"/>
      <c r="N8" s="222"/>
      <c r="O8" s="222"/>
      <c r="P8" s="155" t="s">
        <v>207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441" t="s">
        <v>209</v>
      </c>
      <c r="AL8" s="84"/>
      <c r="AM8" s="84"/>
      <c r="AN8" s="84"/>
      <c r="AO8" s="60" t="s">
        <v>76</v>
      </c>
      <c r="AP8" s="442" t="s">
        <v>210</v>
      </c>
      <c r="AQ8" s="84"/>
      <c r="AR8" s="84"/>
      <c r="AS8" s="85"/>
      <c r="AT8" s="77"/>
    </row>
    <row r="9" spans="1:51" ht="14.4" customHeight="1">
      <c r="A9" s="95" t="s">
        <v>150</v>
      </c>
      <c r="B9" s="161"/>
      <c r="C9" s="444" t="s">
        <v>221</v>
      </c>
      <c r="D9" s="131"/>
      <c r="E9" s="445" t="s">
        <v>222</v>
      </c>
      <c r="F9" s="132"/>
      <c r="G9" s="222">
        <v>516024475</v>
      </c>
      <c r="H9" s="222"/>
      <c r="I9" s="222"/>
      <c r="J9" s="222"/>
      <c r="K9" s="222"/>
      <c r="L9" s="222"/>
      <c r="M9" s="222"/>
      <c r="N9" s="222"/>
      <c r="O9" s="222"/>
      <c r="P9" s="235" t="s">
        <v>72</v>
      </c>
      <c r="Q9" s="236"/>
      <c r="R9" s="446" t="s">
        <v>234</v>
      </c>
      <c r="S9" s="163"/>
      <c r="T9" s="163"/>
      <c r="U9" s="163"/>
      <c r="V9" s="50" t="s">
        <v>73</v>
      </c>
      <c r="W9" s="447" t="s">
        <v>285</v>
      </c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4"/>
      <c r="AK9" s="58" t="s">
        <v>193</v>
      </c>
      <c r="AL9" s="440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5"/>
      <c r="B10" s="161"/>
      <c r="C10" s="168" t="s">
        <v>211</v>
      </c>
      <c r="D10" s="133"/>
      <c r="E10" s="169" t="s">
        <v>212</v>
      </c>
      <c r="F10" s="134"/>
      <c r="G10" s="222"/>
      <c r="H10" s="222"/>
      <c r="I10" s="222"/>
      <c r="J10" s="222"/>
      <c r="K10" s="222"/>
      <c r="L10" s="222"/>
      <c r="M10" s="222"/>
      <c r="N10" s="222"/>
      <c r="O10" s="222"/>
      <c r="P10" s="443" t="s">
        <v>213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7"/>
      <c r="AK10" s="441" t="s">
        <v>215</v>
      </c>
      <c r="AL10" s="84"/>
      <c r="AM10" s="84"/>
      <c r="AN10" s="84"/>
      <c r="AO10" s="60" t="s">
        <v>195</v>
      </c>
      <c r="AP10" s="442" t="s">
        <v>216</v>
      </c>
      <c r="AQ10" s="84"/>
      <c r="AR10" s="84"/>
      <c r="AS10" s="85"/>
      <c r="AT10" s="78"/>
    </row>
    <row r="11" spans="1:51" ht="14.4" customHeight="1">
      <c r="A11" s="95" t="s">
        <v>151</v>
      </c>
      <c r="B11" s="161"/>
      <c r="C11" s="444" t="s">
        <v>223</v>
      </c>
      <c r="D11" s="131"/>
      <c r="E11" s="445" t="s">
        <v>224</v>
      </c>
      <c r="F11" s="132"/>
      <c r="G11" s="222">
        <v>506063767</v>
      </c>
      <c r="H11" s="222"/>
      <c r="I11" s="222"/>
      <c r="J11" s="222"/>
      <c r="K11" s="222"/>
      <c r="L11" s="222"/>
      <c r="M11" s="222"/>
      <c r="N11" s="222"/>
      <c r="O11" s="222"/>
      <c r="P11" s="235" t="s">
        <v>72</v>
      </c>
      <c r="Q11" s="236"/>
      <c r="R11" s="446" t="s">
        <v>234</v>
      </c>
      <c r="S11" s="163"/>
      <c r="T11" s="163"/>
      <c r="U11" s="163"/>
      <c r="V11" s="50" t="s">
        <v>73</v>
      </c>
      <c r="W11" s="447" t="s">
        <v>286</v>
      </c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4"/>
      <c r="AK11" s="58" t="s">
        <v>193</v>
      </c>
      <c r="AL11" s="440" t="s">
        <v>214</v>
      </c>
      <c r="AM11" s="83"/>
      <c r="AN11" s="83"/>
      <c r="AO11" s="83"/>
      <c r="AP11" s="83"/>
      <c r="AQ11" s="83"/>
      <c r="AR11" s="83"/>
      <c r="AS11" s="59" t="s">
        <v>194</v>
      </c>
      <c r="AT11" s="78">
        <v>48</v>
      </c>
    </row>
    <row r="12" spans="1:51" ht="18" customHeight="1">
      <c r="A12" s="95"/>
      <c r="B12" s="161"/>
      <c r="C12" s="168" t="s">
        <v>217</v>
      </c>
      <c r="D12" s="133"/>
      <c r="E12" s="169" t="s">
        <v>218</v>
      </c>
      <c r="F12" s="134"/>
      <c r="G12" s="222"/>
      <c r="H12" s="222"/>
      <c r="I12" s="222"/>
      <c r="J12" s="222"/>
      <c r="K12" s="222"/>
      <c r="L12" s="222"/>
      <c r="M12" s="222"/>
      <c r="N12" s="222"/>
      <c r="O12" s="222"/>
      <c r="P12" s="443" t="s">
        <v>225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7"/>
      <c r="AK12" s="441" t="s">
        <v>238</v>
      </c>
      <c r="AL12" s="84"/>
      <c r="AM12" s="84"/>
      <c r="AN12" s="84"/>
      <c r="AO12" s="60" t="s">
        <v>195</v>
      </c>
      <c r="AP12" s="442" t="s">
        <v>239</v>
      </c>
      <c r="AQ12" s="84"/>
      <c r="AR12" s="84"/>
      <c r="AS12" s="85"/>
      <c r="AT12" s="78"/>
    </row>
    <row r="13" spans="1:51" ht="15" customHeight="1">
      <c r="A13" s="95" t="s">
        <v>152</v>
      </c>
      <c r="B13" s="161"/>
      <c r="C13" s="444" t="s">
        <v>228</v>
      </c>
      <c r="D13" s="131"/>
      <c r="E13" s="445" t="s">
        <v>229</v>
      </c>
      <c r="F13" s="132"/>
      <c r="G13" s="225"/>
      <c r="H13" s="225"/>
      <c r="I13" s="225"/>
      <c r="J13" s="225"/>
      <c r="K13" s="225"/>
      <c r="L13" s="225"/>
      <c r="M13" s="225"/>
      <c r="N13" s="225"/>
      <c r="O13" s="225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>
      <c r="A14" s="95"/>
      <c r="B14" s="161"/>
      <c r="C14" s="168" t="s">
        <v>226</v>
      </c>
      <c r="D14" s="133"/>
      <c r="E14" s="169" t="s">
        <v>227</v>
      </c>
      <c r="F14" s="134"/>
      <c r="G14" s="225"/>
      <c r="H14" s="225"/>
      <c r="I14" s="225"/>
      <c r="J14" s="225"/>
      <c r="K14" s="225"/>
      <c r="L14" s="225"/>
      <c r="M14" s="225"/>
      <c r="N14" s="225"/>
      <c r="O14" s="225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>
      <c r="A15" s="226" t="s">
        <v>166</v>
      </c>
      <c r="B15" s="161"/>
      <c r="C15" s="444" t="s">
        <v>232</v>
      </c>
      <c r="D15" s="131"/>
      <c r="E15" s="445" t="s">
        <v>233</v>
      </c>
      <c r="F15" s="132"/>
      <c r="G15" s="225"/>
      <c r="H15" s="225"/>
      <c r="I15" s="225"/>
      <c r="J15" s="225"/>
      <c r="K15" s="225"/>
      <c r="L15" s="225"/>
      <c r="M15" s="225"/>
      <c r="N15" s="225"/>
      <c r="O15" s="225"/>
      <c r="P15" s="235" t="s">
        <v>72</v>
      </c>
      <c r="Q15" s="236"/>
      <c r="R15" s="446" t="s">
        <v>234</v>
      </c>
      <c r="S15" s="163"/>
      <c r="T15" s="163"/>
      <c r="U15" s="163"/>
      <c r="V15" s="49" t="s">
        <v>73</v>
      </c>
      <c r="W15" s="447" t="s">
        <v>235</v>
      </c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4"/>
      <c r="AK15" s="58" t="s">
        <v>193</v>
      </c>
      <c r="AL15" s="440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>
        <v>45</v>
      </c>
    </row>
    <row r="16" spans="1:51" ht="18" customHeight="1">
      <c r="A16" s="95"/>
      <c r="B16" s="161"/>
      <c r="C16" s="168" t="s">
        <v>230</v>
      </c>
      <c r="D16" s="133"/>
      <c r="E16" s="169" t="s">
        <v>231</v>
      </c>
      <c r="F16" s="134"/>
      <c r="G16" s="225"/>
      <c r="H16" s="225"/>
      <c r="I16" s="225"/>
      <c r="J16" s="225"/>
      <c r="K16" s="225"/>
      <c r="L16" s="225"/>
      <c r="M16" s="225"/>
      <c r="N16" s="225"/>
      <c r="O16" s="225"/>
      <c r="P16" s="443" t="s">
        <v>236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7"/>
      <c r="AK16" s="441" t="s">
        <v>240</v>
      </c>
      <c r="AL16" s="84"/>
      <c r="AM16" s="84"/>
      <c r="AN16" s="84"/>
      <c r="AO16" s="60" t="s">
        <v>195</v>
      </c>
      <c r="AP16" s="442" t="s">
        <v>237</v>
      </c>
      <c r="AQ16" s="84"/>
      <c r="AR16" s="84"/>
      <c r="AS16" s="85"/>
      <c r="AT16" s="78"/>
    </row>
    <row r="17" spans="1:46">
      <c r="A17" s="95" t="s">
        <v>6</v>
      </c>
      <c r="B17" s="161"/>
      <c r="C17" s="212" t="str">
        <f>IF(P16="","",P16)</f>
        <v>千葉県船橋市夏見台5-14-18</v>
      </c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5"/>
      <c r="B18" s="161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5" t="s">
        <v>7</v>
      </c>
      <c r="B19" s="161"/>
      <c r="C19" s="212" t="str">
        <f>IF(AL15="","",AL15&amp;"-"&amp;AK16&amp;"-"&amp;AP16)</f>
        <v>090-8579-0047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5"/>
      <c r="B20" s="161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5" t="s">
        <v>153</v>
      </c>
      <c r="B21" s="161"/>
      <c r="C21" s="448"/>
      <c r="D21" s="227"/>
      <c r="E21" s="227"/>
      <c r="F21" s="227"/>
      <c r="G21" s="227"/>
      <c r="H21" s="22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8"/>
      <c r="B22" s="251"/>
      <c r="C22" s="237"/>
      <c r="D22" s="228"/>
      <c r="E22" s="228"/>
      <c r="F22" s="228"/>
      <c r="G22" s="228"/>
      <c r="H22" s="22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3" t="s">
        <v>198</v>
      </c>
      <c r="B23" s="159" t="s">
        <v>154</v>
      </c>
      <c r="C23" s="213" t="s">
        <v>173</v>
      </c>
      <c r="D23" s="214"/>
      <c r="E23" s="215" t="s">
        <v>174</v>
      </c>
      <c r="F23" s="216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158" t="s">
        <v>167</v>
      </c>
      <c r="Q23" s="159"/>
      <c r="R23" s="159"/>
      <c r="S23" s="159"/>
      <c r="T23" s="16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4"/>
      <c r="B24" s="161"/>
      <c r="C24" s="202" t="s">
        <v>171</v>
      </c>
      <c r="D24" s="203"/>
      <c r="E24" s="204" t="s">
        <v>172</v>
      </c>
      <c r="F24" s="205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"/>
      <c r="V24" s="1"/>
      <c r="W24" s="1"/>
      <c r="X24" s="1"/>
      <c r="Y24" s="145" t="s">
        <v>168</v>
      </c>
      <c r="Z24" s="114"/>
      <c r="AA24" s="114"/>
      <c r="AB24" s="114"/>
      <c r="AC24" s="114"/>
      <c r="AD24" s="114"/>
      <c r="AE24" s="114"/>
      <c r="AF24" s="114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6">
        <v>1</v>
      </c>
      <c r="B25" s="449" t="s">
        <v>241</v>
      </c>
      <c r="C25" s="444" t="s">
        <v>232</v>
      </c>
      <c r="D25" s="131"/>
      <c r="E25" s="445" t="s">
        <v>267</v>
      </c>
      <c r="F25" s="132"/>
      <c r="G25" s="118">
        <v>6</v>
      </c>
      <c r="H25" s="119"/>
      <c r="I25" s="454" t="s">
        <v>260</v>
      </c>
      <c r="J25" s="122"/>
      <c r="K25" s="122"/>
      <c r="L25" s="119"/>
      <c r="M25" s="118">
        <v>519036682</v>
      </c>
      <c r="N25" s="122"/>
      <c r="O25" s="119"/>
      <c r="P25" s="118">
        <v>147</v>
      </c>
      <c r="Q25" s="122"/>
      <c r="R25" s="122"/>
      <c r="S25" s="122"/>
      <c r="T25" s="124"/>
      <c r="U25" s="1"/>
      <c r="V25" s="1"/>
      <c r="W25" s="1"/>
      <c r="X25" s="1"/>
      <c r="Y25" s="229">
        <v>13</v>
      </c>
      <c r="Z25" s="230"/>
      <c r="AA25" s="230"/>
      <c r="AB25" s="230"/>
      <c r="AC25" s="230"/>
      <c r="AD25" s="230"/>
      <c r="AE25" s="230"/>
      <c r="AF25" s="230"/>
      <c r="AG25" s="2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452" t="s">
        <v>230</v>
      </c>
      <c r="D26" s="451"/>
      <c r="E26" s="453" t="s">
        <v>242</v>
      </c>
      <c r="F26" s="450"/>
      <c r="G26" s="120"/>
      <c r="H26" s="121"/>
      <c r="I26" s="120"/>
      <c r="J26" s="123"/>
      <c r="K26" s="123"/>
      <c r="L26" s="121"/>
      <c r="M26" s="120"/>
      <c r="N26" s="123"/>
      <c r="O26" s="121"/>
      <c r="P26" s="120"/>
      <c r="Q26" s="123"/>
      <c r="R26" s="123"/>
      <c r="S26" s="123"/>
      <c r="T26" s="125"/>
      <c r="U26" s="1"/>
      <c r="V26" s="1"/>
      <c r="W26" s="1"/>
      <c r="X26" s="1"/>
      <c r="Y26" s="232"/>
      <c r="Z26" s="233"/>
      <c r="AA26" s="233"/>
      <c r="AB26" s="233"/>
      <c r="AC26" s="233"/>
      <c r="AD26" s="233"/>
      <c r="AE26" s="233"/>
      <c r="AF26" s="233"/>
      <c r="AG26" s="2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6">
        <v>2</v>
      </c>
      <c r="B27" s="128">
        <v>2</v>
      </c>
      <c r="C27" s="444" t="s">
        <v>268</v>
      </c>
      <c r="D27" s="131"/>
      <c r="E27" s="445" t="s">
        <v>269</v>
      </c>
      <c r="F27" s="132"/>
      <c r="G27" s="118">
        <v>6</v>
      </c>
      <c r="H27" s="119"/>
      <c r="I27" s="454" t="s">
        <v>261</v>
      </c>
      <c r="J27" s="122"/>
      <c r="K27" s="122"/>
      <c r="L27" s="119"/>
      <c r="M27" s="118">
        <v>518054762</v>
      </c>
      <c r="N27" s="122"/>
      <c r="O27" s="119"/>
      <c r="P27" s="118">
        <v>142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68" t="s">
        <v>243</v>
      </c>
      <c r="D28" s="133"/>
      <c r="E28" s="169" t="s">
        <v>244</v>
      </c>
      <c r="F28" s="134"/>
      <c r="G28" s="120"/>
      <c r="H28" s="121"/>
      <c r="I28" s="120"/>
      <c r="J28" s="123"/>
      <c r="K28" s="123"/>
      <c r="L28" s="121"/>
      <c r="M28" s="120"/>
      <c r="N28" s="123"/>
      <c r="O28" s="121"/>
      <c r="P28" s="120"/>
      <c r="Q28" s="123"/>
      <c r="R28" s="123"/>
      <c r="S28" s="123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6">
        <v>3</v>
      </c>
      <c r="B29" s="128">
        <v>3</v>
      </c>
      <c r="C29" s="444" t="s">
        <v>270</v>
      </c>
      <c r="D29" s="131"/>
      <c r="E29" s="445" t="s">
        <v>271</v>
      </c>
      <c r="F29" s="132"/>
      <c r="G29" s="118">
        <v>5</v>
      </c>
      <c r="H29" s="119"/>
      <c r="I29" s="454" t="s">
        <v>261</v>
      </c>
      <c r="J29" s="122"/>
      <c r="K29" s="122"/>
      <c r="L29" s="119"/>
      <c r="M29" s="118">
        <v>516971110</v>
      </c>
      <c r="N29" s="122"/>
      <c r="O29" s="119"/>
      <c r="P29" s="118">
        <v>140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68" t="s">
        <v>245</v>
      </c>
      <c r="D30" s="133"/>
      <c r="E30" s="169" t="s">
        <v>246</v>
      </c>
      <c r="F30" s="134"/>
      <c r="G30" s="120"/>
      <c r="H30" s="121"/>
      <c r="I30" s="120"/>
      <c r="J30" s="123"/>
      <c r="K30" s="123"/>
      <c r="L30" s="121"/>
      <c r="M30" s="120"/>
      <c r="N30" s="123"/>
      <c r="O30" s="121"/>
      <c r="P30" s="120"/>
      <c r="Q30" s="123"/>
      <c r="R30" s="123"/>
      <c r="S30" s="123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6">
        <v>4</v>
      </c>
      <c r="B31" s="128">
        <v>4</v>
      </c>
      <c r="C31" s="444" t="s">
        <v>272</v>
      </c>
      <c r="D31" s="131"/>
      <c r="E31" s="445" t="s">
        <v>273</v>
      </c>
      <c r="F31" s="132"/>
      <c r="G31" s="118">
        <v>5</v>
      </c>
      <c r="H31" s="119"/>
      <c r="I31" s="454" t="s">
        <v>262</v>
      </c>
      <c r="J31" s="122"/>
      <c r="K31" s="122"/>
      <c r="L31" s="119"/>
      <c r="M31" s="118">
        <v>519722592</v>
      </c>
      <c r="N31" s="122"/>
      <c r="O31" s="119"/>
      <c r="P31" s="118">
        <v>143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68" t="s">
        <v>247</v>
      </c>
      <c r="D32" s="133"/>
      <c r="E32" s="169" t="s">
        <v>248</v>
      </c>
      <c r="F32" s="134"/>
      <c r="G32" s="120"/>
      <c r="H32" s="121"/>
      <c r="I32" s="120"/>
      <c r="J32" s="123"/>
      <c r="K32" s="123"/>
      <c r="L32" s="121"/>
      <c r="M32" s="120"/>
      <c r="N32" s="123"/>
      <c r="O32" s="121"/>
      <c r="P32" s="120"/>
      <c r="Q32" s="123"/>
      <c r="R32" s="123"/>
      <c r="S32" s="123"/>
      <c r="T32" s="125"/>
      <c r="U32" s="1"/>
      <c r="V32" s="1"/>
      <c r="W32" s="1"/>
      <c r="X32" s="1"/>
      <c r="Y32" s="145" t="s">
        <v>197</v>
      </c>
      <c r="Z32" s="114"/>
      <c r="AA32" s="114"/>
      <c r="AB32" s="114"/>
      <c r="AC32" s="114"/>
      <c r="AD32" s="114"/>
      <c r="AE32" s="114"/>
      <c r="AF32" s="114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6">
        <v>5</v>
      </c>
      <c r="B33" s="128">
        <v>5</v>
      </c>
      <c r="C33" s="444" t="s">
        <v>228</v>
      </c>
      <c r="D33" s="131"/>
      <c r="E33" s="445" t="s">
        <v>249</v>
      </c>
      <c r="F33" s="132"/>
      <c r="G33" s="118">
        <v>5</v>
      </c>
      <c r="H33" s="119"/>
      <c r="I33" s="454" t="s">
        <v>263</v>
      </c>
      <c r="J33" s="122"/>
      <c r="K33" s="122"/>
      <c r="L33" s="119"/>
      <c r="M33" s="118">
        <v>518928957</v>
      </c>
      <c r="N33" s="122"/>
      <c r="O33" s="119"/>
      <c r="P33" s="118">
        <v>156</v>
      </c>
      <c r="Q33" s="122"/>
      <c r="R33" s="122"/>
      <c r="S33" s="122"/>
      <c r="T33" s="124"/>
      <c r="U33" s="1"/>
      <c r="V33" s="1"/>
      <c r="W33" s="1"/>
      <c r="X33" s="1"/>
      <c r="Y33" s="147">
        <v>1</v>
      </c>
      <c r="Z33" s="148"/>
      <c r="AA33" s="148"/>
      <c r="AB33" s="148"/>
      <c r="AC33" s="148"/>
      <c r="AD33" s="148"/>
      <c r="AE33" s="148"/>
      <c r="AF33" s="148"/>
      <c r="AG33" s="14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68" t="s">
        <v>226</v>
      </c>
      <c r="D34" s="133"/>
      <c r="E34" s="169" t="s">
        <v>249</v>
      </c>
      <c r="F34" s="134"/>
      <c r="G34" s="120"/>
      <c r="H34" s="121"/>
      <c r="I34" s="120"/>
      <c r="J34" s="123"/>
      <c r="K34" s="123"/>
      <c r="L34" s="121"/>
      <c r="M34" s="120"/>
      <c r="N34" s="123"/>
      <c r="O34" s="121"/>
      <c r="P34" s="120"/>
      <c r="Q34" s="123"/>
      <c r="R34" s="123"/>
      <c r="S34" s="123"/>
      <c r="T34" s="125"/>
      <c r="U34" s="1"/>
      <c r="V34" s="1"/>
      <c r="W34" s="1"/>
      <c r="X34" s="1"/>
      <c r="Y34" s="150"/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6">
        <v>6</v>
      </c>
      <c r="B35" s="128">
        <v>6</v>
      </c>
      <c r="C35" s="444" t="s">
        <v>274</v>
      </c>
      <c r="D35" s="131"/>
      <c r="E35" s="445" t="s">
        <v>275</v>
      </c>
      <c r="F35" s="132"/>
      <c r="G35" s="118">
        <v>5</v>
      </c>
      <c r="H35" s="119"/>
      <c r="I35" s="454" t="s">
        <v>263</v>
      </c>
      <c r="J35" s="122"/>
      <c r="K35" s="122"/>
      <c r="L35" s="119"/>
      <c r="M35" s="118">
        <v>518928940</v>
      </c>
      <c r="N35" s="122"/>
      <c r="O35" s="119"/>
      <c r="P35" s="118">
        <v>137</v>
      </c>
      <c r="Q35" s="122"/>
      <c r="R35" s="122"/>
      <c r="S35" s="122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68" t="s">
        <v>250</v>
      </c>
      <c r="D36" s="133"/>
      <c r="E36" s="169" t="s">
        <v>251</v>
      </c>
      <c r="F36" s="134"/>
      <c r="G36" s="120"/>
      <c r="H36" s="121"/>
      <c r="I36" s="120"/>
      <c r="J36" s="123"/>
      <c r="K36" s="123"/>
      <c r="L36" s="121"/>
      <c r="M36" s="120"/>
      <c r="N36" s="123"/>
      <c r="O36" s="121"/>
      <c r="P36" s="120"/>
      <c r="Q36" s="123"/>
      <c r="R36" s="123"/>
      <c r="S36" s="123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6">
        <v>7</v>
      </c>
      <c r="B37" s="128">
        <v>7</v>
      </c>
      <c r="C37" s="444" t="s">
        <v>276</v>
      </c>
      <c r="D37" s="131"/>
      <c r="E37" s="445" t="s">
        <v>277</v>
      </c>
      <c r="F37" s="132"/>
      <c r="G37" s="454">
        <v>5</v>
      </c>
      <c r="H37" s="119"/>
      <c r="I37" s="454" t="s">
        <v>264</v>
      </c>
      <c r="J37" s="122"/>
      <c r="K37" s="122"/>
      <c r="L37" s="119"/>
      <c r="M37" s="118">
        <v>520829730</v>
      </c>
      <c r="N37" s="122"/>
      <c r="O37" s="119"/>
      <c r="P37" s="118">
        <v>140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68" t="s">
        <v>252</v>
      </c>
      <c r="D38" s="133"/>
      <c r="E38" s="169" t="s">
        <v>253</v>
      </c>
      <c r="F38" s="134"/>
      <c r="G38" s="120"/>
      <c r="H38" s="121"/>
      <c r="I38" s="120"/>
      <c r="J38" s="123"/>
      <c r="K38" s="123"/>
      <c r="L38" s="121"/>
      <c r="M38" s="120"/>
      <c r="N38" s="123"/>
      <c r="O38" s="121"/>
      <c r="P38" s="120"/>
      <c r="Q38" s="123"/>
      <c r="R38" s="123"/>
      <c r="S38" s="123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6">
        <v>8</v>
      </c>
      <c r="B39" s="128">
        <v>8</v>
      </c>
      <c r="C39" s="444" t="s">
        <v>278</v>
      </c>
      <c r="D39" s="131"/>
      <c r="E39" s="445" t="s">
        <v>279</v>
      </c>
      <c r="F39" s="132"/>
      <c r="G39" s="118">
        <v>4</v>
      </c>
      <c r="H39" s="119"/>
      <c r="I39" s="454" t="s">
        <v>265</v>
      </c>
      <c r="J39" s="122"/>
      <c r="K39" s="122"/>
      <c r="L39" s="119"/>
      <c r="M39" s="118">
        <v>520829747</v>
      </c>
      <c r="N39" s="122"/>
      <c r="O39" s="119"/>
      <c r="P39" s="118">
        <v>143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68" t="s">
        <v>254</v>
      </c>
      <c r="D40" s="133"/>
      <c r="E40" s="169" t="s">
        <v>255</v>
      </c>
      <c r="F40" s="134"/>
      <c r="G40" s="120"/>
      <c r="H40" s="121"/>
      <c r="I40" s="120"/>
      <c r="J40" s="123"/>
      <c r="K40" s="123"/>
      <c r="L40" s="121"/>
      <c r="M40" s="120"/>
      <c r="N40" s="123"/>
      <c r="O40" s="121"/>
      <c r="P40" s="120"/>
      <c r="Q40" s="123"/>
      <c r="R40" s="123"/>
      <c r="S40" s="123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6">
        <v>9</v>
      </c>
      <c r="B41" s="128">
        <v>9</v>
      </c>
      <c r="C41" s="444" t="s">
        <v>232</v>
      </c>
      <c r="D41" s="131"/>
      <c r="E41" s="445" t="s">
        <v>280</v>
      </c>
      <c r="F41" s="132"/>
      <c r="G41" s="118">
        <v>3</v>
      </c>
      <c r="H41" s="119"/>
      <c r="I41" s="454" t="s">
        <v>260</v>
      </c>
      <c r="J41" s="122"/>
      <c r="K41" s="122"/>
      <c r="L41" s="119"/>
      <c r="M41" s="118">
        <v>519036705</v>
      </c>
      <c r="N41" s="122"/>
      <c r="O41" s="119"/>
      <c r="P41" s="118">
        <v>124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68" t="s">
        <v>230</v>
      </c>
      <c r="D42" s="133"/>
      <c r="E42" s="169" t="s">
        <v>256</v>
      </c>
      <c r="F42" s="134"/>
      <c r="G42" s="120"/>
      <c r="H42" s="121"/>
      <c r="I42" s="120"/>
      <c r="J42" s="123"/>
      <c r="K42" s="123"/>
      <c r="L42" s="121"/>
      <c r="M42" s="120"/>
      <c r="N42" s="123"/>
      <c r="O42" s="121"/>
      <c r="P42" s="120"/>
      <c r="Q42" s="123"/>
      <c r="R42" s="123"/>
      <c r="S42" s="123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6">
        <v>10</v>
      </c>
      <c r="B43" s="128">
        <v>10</v>
      </c>
      <c r="C43" s="444" t="s">
        <v>272</v>
      </c>
      <c r="D43" s="131"/>
      <c r="E43" s="445" t="s">
        <v>281</v>
      </c>
      <c r="F43" s="132"/>
      <c r="G43" s="118">
        <v>3</v>
      </c>
      <c r="H43" s="119"/>
      <c r="I43" s="454" t="s">
        <v>262</v>
      </c>
      <c r="J43" s="122"/>
      <c r="K43" s="122"/>
      <c r="L43" s="119"/>
      <c r="M43" s="118">
        <v>519722608</v>
      </c>
      <c r="N43" s="122"/>
      <c r="O43" s="119"/>
      <c r="P43" s="118">
        <v>128</v>
      </c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68" t="s">
        <v>247</v>
      </c>
      <c r="D44" s="133"/>
      <c r="E44" s="169" t="s">
        <v>257</v>
      </c>
      <c r="F44" s="134"/>
      <c r="G44" s="120"/>
      <c r="H44" s="121"/>
      <c r="I44" s="120"/>
      <c r="J44" s="123"/>
      <c r="K44" s="123"/>
      <c r="L44" s="121"/>
      <c r="M44" s="120"/>
      <c r="N44" s="123"/>
      <c r="O44" s="121"/>
      <c r="P44" s="120"/>
      <c r="Q44" s="123"/>
      <c r="R44" s="123"/>
      <c r="S44" s="123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6">
        <v>11</v>
      </c>
      <c r="B45" s="128">
        <v>11</v>
      </c>
      <c r="C45" s="444" t="s">
        <v>282</v>
      </c>
      <c r="D45" s="131"/>
      <c r="E45" s="445" t="s">
        <v>283</v>
      </c>
      <c r="F45" s="132"/>
      <c r="G45" s="118">
        <v>3</v>
      </c>
      <c r="H45" s="119"/>
      <c r="I45" s="454" t="s">
        <v>266</v>
      </c>
      <c r="J45" s="122"/>
      <c r="K45" s="122"/>
      <c r="L45" s="119"/>
      <c r="M45" s="118">
        <v>520952674</v>
      </c>
      <c r="N45" s="122"/>
      <c r="O45" s="119"/>
      <c r="P45" s="118">
        <v>133</v>
      </c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68" t="s">
        <v>258</v>
      </c>
      <c r="D46" s="133"/>
      <c r="E46" s="169" t="s">
        <v>259</v>
      </c>
      <c r="F46" s="134"/>
      <c r="G46" s="120"/>
      <c r="H46" s="121"/>
      <c r="I46" s="120"/>
      <c r="J46" s="123"/>
      <c r="K46" s="123"/>
      <c r="L46" s="121"/>
      <c r="M46" s="120"/>
      <c r="N46" s="123"/>
      <c r="O46" s="121"/>
      <c r="P46" s="120"/>
      <c r="Q46" s="123"/>
      <c r="R46" s="123"/>
      <c r="S46" s="123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6">
        <v>12</v>
      </c>
      <c r="B47" s="128"/>
      <c r="C47" s="130"/>
      <c r="D47" s="131"/>
      <c r="E47" s="131"/>
      <c r="F47" s="132"/>
      <c r="G47" s="118"/>
      <c r="H47" s="119"/>
      <c r="I47" s="118"/>
      <c r="J47" s="122"/>
      <c r="K47" s="122"/>
      <c r="L47" s="119"/>
      <c r="M47" s="118"/>
      <c r="N47" s="122"/>
      <c r="O47" s="119"/>
      <c r="P47" s="118"/>
      <c r="Q47" s="122"/>
      <c r="R47" s="122"/>
      <c r="S47" s="122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/>
      <c r="D48" s="210"/>
      <c r="E48" s="210"/>
      <c r="F48" s="211"/>
      <c r="G48" s="193"/>
      <c r="H48" s="206"/>
      <c r="I48" s="193"/>
      <c r="J48" s="194"/>
      <c r="K48" s="194"/>
      <c r="L48" s="206"/>
      <c r="M48" s="193"/>
      <c r="N48" s="194"/>
      <c r="O48" s="206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99" t="s">
        <v>287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56" t="s">
        <v>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57" t="s">
        <v>0</v>
      </c>
      <c r="B2" s="257"/>
      <c r="C2" s="268" t="str">
        <f>IF(入力!C3="","",入力!C3)</f>
        <v>塚田JSC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434064852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牧田　宏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506063199</v>
      </c>
      <c r="H7" s="265"/>
      <c r="I7" s="265"/>
      <c r="J7" s="265">
        <f>IF(入力!J7="","",入力!J7)</f>
        <v>18527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57" t="s">
        <v>2</v>
      </c>
      <c r="B9" s="257"/>
      <c r="C9" s="258" t="str">
        <f>IF(入力!C10="","",入力!C10&amp;"　"&amp;入力!E10)</f>
        <v>今井　康幸</v>
      </c>
      <c r="D9" s="259"/>
      <c r="E9" s="259"/>
      <c r="F9" s="259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57" t="s">
        <v>3</v>
      </c>
      <c r="B11" s="257"/>
      <c r="C11" s="258" t="str">
        <f>IF(入力!C12="","",入力!C12&amp;"　"&amp;入力!E12)</f>
        <v>松丸　剛士</v>
      </c>
      <c r="D11" s="259"/>
      <c r="E11" s="259"/>
      <c r="F11" s="259"/>
      <c r="G11" s="265">
        <f>IF(入力!G11="","",入力!G11)</f>
        <v>506063767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中牟田　大介</v>
      </c>
      <c r="D13" s="259"/>
      <c r="E13" s="259"/>
      <c r="F13" s="259"/>
      <c r="G13" s="225"/>
      <c r="H13" s="225"/>
      <c r="I13" s="225"/>
      <c r="J13" s="225"/>
      <c r="K13" s="225"/>
      <c r="L13" s="225"/>
      <c r="M13" s="225"/>
      <c r="N13" s="225"/>
      <c r="O13" s="225"/>
    </row>
    <row r="14" spans="1:15" ht="15" customHeight="1">
      <c r="A14" s="257"/>
      <c r="B14" s="257"/>
      <c r="C14" s="262"/>
      <c r="D14" s="263"/>
      <c r="E14" s="263"/>
      <c r="F14" s="263"/>
      <c r="G14" s="225"/>
      <c r="H14" s="225"/>
      <c r="I14" s="225"/>
      <c r="J14" s="225"/>
      <c r="K14" s="225"/>
      <c r="L14" s="225"/>
      <c r="M14" s="225"/>
      <c r="N14" s="225"/>
      <c r="O14" s="225"/>
    </row>
    <row r="15" spans="1:15" ht="15" customHeight="1">
      <c r="A15" s="257" t="s">
        <v>5</v>
      </c>
      <c r="B15" s="257"/>
      <c r="C15" s="258" t="str">
        <f>IF(入力!C16="","",入力!C16&amp;"　"&amp;入力!E16)</f>
        <v>前田　正之</v>
      </c>
      <c r="D15" s="259"/>
      <c r="E15" s="259"/>
      <c r="F15" s="266" t="s">
        <v>22</v>
      </c>
      <c r="G15" s="225"/>
      <c r="H15" s="225"/>
      <c r="I15" s="225"/>
      <c r="J15" s="225"/>
      <c r="K15" s="225"/>
      <c r="L15" s="225"/>
      <c r="M15" s="225"/>
      <c r="N15" s="225"/>
      <c r="O15" s="225"/>
    </row>
    <row r="16" spans="1:15" ht="15" customHeight="1">
      <c r="A16" s="257"/>
      <c r="B16" s="257"/>
      <c r="C16" s="262"/>
      <c r="D16" s="263"/>
      <c r="E16" s="263"/>
      <c r="F16" s="267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5">
      <c r="A17" s="257" t="s">
        <v>6</v>
      </c>
      <c r="B17" s="257"/>
      <c r="C17" s="268" t="str">
        <f>IF(入力!C17="","",入力!C17&amp;"　"&amp;入力!E17)</f>
        <v>千葉県船橋市夏見台5-14-18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" customHeight="1">
      <c r="A19" s="257" t="s">
        <v>7</v>
      </c>
      <c r="B19" s="257"/>
      <c r="C19" s="268" t="str">
        <f>IF(入力!C19="","",入力!C19&amp;"　"&amp;入力!E19)</f>
        <v>090-8579-0047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" customHeight="1">
      <c r="A21" s="257" t="s">
        <v>8</v>
      </c>
      <c r="B21" s="257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前田　結菜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夏見台小学校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519036682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菅原　璃乃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海神小学校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518054762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海本　梨々花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海神小学校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516971110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土田　花菜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法典西小学校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519722592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中牟田　こまち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法典小学校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518928957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町田　沙南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法典小学校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518928940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坂口　愛音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若松小学校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520829730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田村　空桜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法典東小学校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520829747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前田　心菜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夏見台小学校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519036705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土田　菜月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法典西小学校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519722608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内藤　帆香</v>
      </c>
      <c r="D45" s="259"/>
      <c r="E45" s="259"/>
      <c r="F45" s="259"/>
      <c r="G45" s="257">
        <f>IF(入力!G45="","",入力!G45)</f>
        <v>3</v>
      </c>
      <c r="H45" s="257" t="str">
        <f>IF(入力!H45="","",入力!H45)</f>
        <v/>
      </c>
      <c r="I45" s="257" t="str">
        <f>IF(入力!I45="","",入力!I45)</f>
        <v>行田東小学校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520952674</v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5" t="s">
        <v>32</v>
      </c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8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2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1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7"/>
      <c r="I14" s="328"/>
      <c r="J14" s="32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4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ツカダｼﾞｪｲｴｽｼｰ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374" t="s">
        <v>38</v>
      </c>
      <c r="AK16" s="375"/>
      <c r="AL16" s="375"/>
      <c r="AM16" s="376"/>
      <c r="AN16" s="399" t="str">
        <f>IF(入力!P3="","",入力!P3)</f>
        <v>船橋市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JR武蔵野</v>
      </c>
      <c r="BA16" s="388"/>
      <c r="BB16" s="388"/>
      <c r="BC16" s="388"/>
      <c r="BD16" s="388"/>
      <c r="BE16" s="388"/>
      <c r="BF16" s="426" t="s">
        <v>40</v>
      </c>
    </row>
    <row r="17" spans="3:58" ht="4.5" customHeight="1">
      <c r="C17" s="425"/>
      <c r="D17" s="314"/>
      <c r="E17" s="314"/>
      <c r="F17" s="314"/>
      <c r="G17" s="386"/>
      <c r="H17" s="397" t="str">
        <f>IF(入力!C3="","",入力!C3)</f>
        <v>塚田JSC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350">
        <f>IF(入力!C4="","",入力!C4)</f>
        <v>434064852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14"/>
      <c r="AX17" s="314"/>
      <c r="AY17" s="386"/>
      <c r="AZ17" s="389"/>
      <c r="BA17" s="390"/>
      <c r="BB17" s="390"/>
      <c r="BC17" s="390"/>
      <c r="BD17" s="390"/>
      <c r="BE17" s="390"/>
      <c r="BF17" s="427"/>
    </row>
    <row r="18" spans="3:58" ht="16.5" customHeight="1">
      <c r="C18" s="365"/>
      <c r="D18" s="315"/>
      <c r="E18" s="315"/>
      <c r="F18" s="315"/>
      <c r="G18" s="366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5"/>
      <c r="V18" s="395"/>
      <c r="W18" s="395"/>
      <c r="X18" s="396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380"/>
      <c r="AK18" s="330"/>
      <c r="AL18" s="330"/>
      <c r="AM18" s="381"/>
      <c r="AN18" s="403"/>
      <c r="AO18" s="404"/>
      <c r="AP18" s="404"/>
      <c r="AQ18" s="404"/>
      <c r="AR18" s="404"/>
      <c r="AS18" s="404"/>
      <c r="AT18" s="330"/>
      <c r="AU18" s="381"/>
      <c r="AV18" s="343"/>
      <c r="AW18" s="315"/>
      <c r="AX18" s="315"/>
      <c r="AY18" s="366"/>
      <c r="AZ18" s="391" t="str">
        <f>IF(入力!AE5="","",入力!AE5)</f>
        <v>船橋法典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58" t="s">
        <v>42</v>
      </c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 t="s">
        <v>69</v>
      </c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 t="s">
        <v>70</v>
      </c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73"/>
    </row>
    <row r="20" spans="3:58" ht="15" customHeight="1">
      <c r="C20" s="357" t="s">
        <v>43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6">
        <f>IF(入力!J7="","",入力!J7)</f>
        <v>18527</v>
      </c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 t="str">
        <f>IF(入力!J9="","",入力!J9)</f>
        <v/>
      </c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 t="str">
        <f>IF(入力!J11="","",入力!J11)</f>
        <v/>
      </c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70"/>
    </row>
    <row r="21" spans="3:58" ht="15" customHeight="1">
      <c r="C21" s="357" t="s">
        <v>44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6" t="str">
        <f>IF(入力!M7="","",入力!M7)</f>
        <v/>
      </c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 t="str">
        <f>IF(入力!M9="","",入力!M9)</f>
        <v/>
      </c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 t="str">
        <f>IF(入力!M11="","",入力!M11)</f>
        <v/>
      </c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70"/>
    </row>
    <row r="22" spans="3:58" ht="12" customHeight="1">
      <c r="C22" s="362" t="s">
        <v>71</v>
      </c>
      <c r="D22" s="363"/>
      <c r="E22" s="363"/>
      <c r="F22" s="363"/>
      <c r="G22" s="364"/>
      <c r="H22" s="359" t="str">
        <f>IF(入力!C7="","",入力!C7&amp;"　"&amp;入力!E7)</f>
        <v>マキタ　ヒロシ</v>
      </c>
      <c r="I22" s="319"/>
      <c r="J22" s="319"/>
      <c r="K22" s="319"/>
      <c r="L22" s="319"/>
      <c r="M22" s="319"/>
      <c r="N22" s="319"/>
      <c r="O22" s="319"/>
      <c r="P22" s="319"/>
      <c r="Q22" s="332"/>
      <c r="R22" s="320" t="s">
        <v>45</v>
      </c>
      <c r="S22" s="319"/>
      <c r="T22" s="333">
        <f>IF(入力!AT7="","",入力!AT7)</f>
        <v>59</v>
      </c>
      <c r="U22" s="334"/>
      <c r="V22" s="335"/>
      <c r="W22" s="320" t="s">
        <v>46</v>
      </c>
      <c r="X22" s="320"/>
      <c r="Y22" s="320"/>
      <c r="Z22" s="14" t="s">
        <v>72</v>
      </c>
      <c r="AA22" s="15"/>
      <c r="AB22" s="319" t="str">
        <f>IF(入力!R7="","",入力!R7)</f>
        <v>273</v>
      </c>
      <c r="AC22" s="319"/>
      <c r="AD22" s="319"/>
      <c r="AE22" s="319"/>
      <c r="AF22" s="16" t="s">
        <v>73</v>
      </c>
      <c r="AG22" s="319" t="str">
        <f>IF(入力!W7="","",入力!W7)</f>
        <v>0045</v>
      </c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32"/>
      <c r="AU22" s="320" t="s">
        <v>47</v>
      </c>
      <c r="AV22" s="319"/>
      <c r="AW22" s="319"/>
      <c r="AX22" s="17" t="s">
        <v>74</v>
      </c>
      <c r="AY22" s="319" t="str">
        <f>IF(入力!AL7="","",入力!AL7)</f>
        <v>080</v>
      </c>
      <c r="AZ22" s="319"/>
      <c r="BA22" s="319"/>
      <c r="BB22" s="319"/>
      <c r="BC22" s="319"/>
      <c r="BD22" s="319"/>
      <c r="BE22" s="319"/>
      <c r="BF22" s="18" t="s">
        <v>75</v>
      </c>
    </row>
    <row r="23" spans="3:58" ht="19.5" customHeight="1">
      <c r="C23" s="365" t="s">
        <v>48</v>
      </c>
      <c r="D23" s="315"/>
      <c r="E23" s="315"/>
      <c r="F23" s="315"/>
      <c r="G23" s="366"/>
      <c r="H23" s="327" t="str">
        <f>IF(入力!C8="","",入力!C8&amp;"　"&amp;入力!E8)</f>
        <v>牧田　宏</v>
      </c>
      <c r="I23" s="328"/>
      <c r="J23" s="328"/>
      <c r="K23" s="328"/>
      <c r="L23" s="328"/>
      <c r="M23" s="328"/>
      <c r="N23" s="328"/>
      <c r="O23" s="328"/>
      <c r="P23" s="328"/>
      <c r="Q23" s="329"/>
      <c r="R23" s="315"/>
      <c r="S23" s="315"/>
      <c r="T23" s="367"/>
      <c r="U23" s="368"/>
      <c r="V23" s="369"/>
      <c r="W23" s="330"/>
      <c r="X23" s="330"/>
      <c r="Y23" s="330"/>
      <c r="Z23" s="340" t="str">
        <f>IF(入力!P8="","",入力!P8)</f>
        <v>千葉県船橋市山手3-8-3-301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15"/>
      <c r="AV23" s="315"/>
      <c r="AW23" s="315"/>
      <c r="AX23" s="343" t="str">
        <f>IF(入力!AK8="","",入力!AK8)</f>
        <v>5672</v>
      </c>
      <c r="AY23" s="315"/>
      <c r="AZ23" s="315"/>
      <c r="BA23" s="315"/>
      <c r="BB23" s="19" t="s">
        <v>76</v>
      </c>
      <c r="BC23" s="315" t="str">
        <f>IF(入力!AP8="","",入力!AP8)</f>
        <v>5345</v>
      </c>
      <c r="BD23" s="315"/>
      <c r="BE23" s="315"/>
      <c r="BF23" s="339"/>
    </row>
    <row r="24" spans="3:58" ht="12" customHeight="1">
      <c r="C24" s="362" t="s">
        <v>77</v>
      </c>
      <c r="D24" s="363"/>
      <c r="E24" s="363"/>
      <c r="F24" s="363"/>
      <c r="G24" s="364"/>
      <c r="H24" s="359" t="str">
        <f>IF(入力!C9="","",入力!C9&amp;"　"&amp;入力!E9)</f>
        <v>イマイ　ヤスユキ</v>
      </c>
      <c r="I24" s="319"/>
      <c r="J24" s="319"/>
      <c r="K24" s="319"/>
      <c r="L24" s="319"/>
      <c r="M24" s="319"/>
      <c r="N24" s="319"/>
      <c r="O24" s="319"/>
      <c r="P24" s="319"/>
      <c r="Q24" s="332"/>
      <c r="R24" s="320" t="s">
        <v>45</v>
      </c>
      <c r="S24" s="319"/>
      <c r="T24" s="333">
        <f>IF(入力!AT9="","",入力!AT9)</f>
        <v>57</v>
      </c>
      <c r="U24" s="334"/>
      <c r="V24" s="335"/>
      <c r="W24" s="320" t="s">
        <v>46</v>
      </c>
      <c r="X24" s="320"/>
      <c r="Y24" s="320"/>
      <c r="Z24" s="14" t="s">
        <v>72</v>
      </c>
      <c r="AA24" s="15"/>
      <c r="AB24" s="319" t="str">
        <f>IF(入力!R9="","",入力!R9)</f>
        <v>273</v>
      </c>
      <c r="AC24" s="319"/>
      <c r="AD24" s="319"/>
      <c r="AE24" s="319"/>
      <c r="AF24" s="16" t="s">
        <v>73</v>
      </c>
      <c r="AG24" s="319" t="str">
        <f>IF(入力!W9="","",入力!W9)</f>
        <v>0012</v>
      </c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32"/>
      <c r="AU24" s="320" t="s">
        <v>47</v>
      </c>
      <c r="AV24" s="319"/>
      <c r="AW24" s="319"/>
      <c r="AX24" s="17" t="s">
        <v>74</v>
      </c>
      <c r="AY24" s="319" t="str">
        <f>IF(入力!AL9="","",入力!AL9)</f>
        <v>090</v>
      </c>
      <c r="AZ24" s="319"/>
      <c r="BA24" s="319"/>
      <c r="BB24" s="319"/>
      <c r="BC24" s="319"/>
      <c r="BD24" s="319"/>
      <c r="BE24" s="319"/>
      <c r="BF24" s="18" t="s">
        <v>75</v>
      </c>
    </row>
    <row r="25" spans="3:58" ht="19.5" customHeight="1">
      <c r="C25" s="365" t="s">
        <v>78</v>
      </c>
      <c r="D25" s="315"/>
      <c r="E25" s="315"/>
      <c r="F25" s="315"/>
      <c r="G25" s="366"/>
      <c r="H25" s="327" t="str">
        <f>IF(入力!C10="","",入力!C10&amp;"　"&amp;入力!E10)</f>
        <v>今井　康幸</v>
      </c>
      <c r="I25" s="328"/>
      <c r="J25" s="328"/>
      <c r="K25" s="328"/>
      <c r="L25" s="328"/>
      <c r="M25" s="328"/>
      <c r="N25" s="328"/>
      <c r="O25" s="328"/>
      <c r="P25" s="328"/>
      <c r="Q25" s="329"/>
      <c r="R25" s="315"/>
      <c r="S25" s="315"/>
      <c r="T25" s="367"/>
      <c r="U25" s="368"/>
      <c r="V25" s="369"/>
      <c r="W25" s="330"/>
      <c r="X25" s="330"/>
      <c r="Y25" s="330"/>
      <c r="Z25" s="340" t="str">
        <f>IF(入力!P10="","",入力!P10)</f>
        <v>千葉県船橋市浜町1-1-6-502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15"/>
      <c r="AV25" s="315"/>
      <c r="AW25" s="315"/>
      <c r="AX25" s="343" t="str">
        <f>IF(入力!AK10="","",入力!AK10)</f>
        <v>2561</v>
      </c>
      <c r="AY25" s="315"/>
      <c r="AZ25" s="315"/>
      <c r="BA25" s="315"/>
      <c r="BB25" s="19" t="s">
        <v>76</v>
      </c>
      <c r="BC25" s="315" t="str">
        <f>IF(入力!AP10="","",入力!AP10)</f>
        <v>6470</v>
      </c>
      <c r="BD25" s="315"/>
      <c r="BE25" s="315"/>
      <c r="BF25" s="339"/>
    </row>
    <row r="26" spans="3:58" ht="12" customHeight="1">
      <c r="C26" s="362" t="s">
        <v>71</v>
      </c>
      <c r="D26" s="363"/>
      <c r="E26" s="363"/>
      <c r="F26" s="363"/>
      <c r="G26" s="364"/>
      <c r="H26" s="359" t="str">
        <f>IF(入力!C11="","",入力!C11&amp;"　"&amp;入力!E11)</f>
        <v>マツマル　タケシ</v>
      </c>
      <c r="I26" s="319"/>
      <c r="J26" s="319"/>
      <c r="K26" s="319"/>
      <c r="L26" s="319"/>
      <c r="M26" s="319"/>
      <c r="N26" s="319"/>
      <c r="O26" s="319"/>
      <c r="P26" s="319"/>
      <c r="Q26" s="332"/>
      <c r="R26" s="320" t="s">
        <v>45</v>
      </c>
      <c r="S26" s="319"/>
      <c r="T26" s="333">
        <f>IF(入力!AT11="","",入力!AT11)</f>
        <v>48</v>
      </c>
      <c r="U26" s="334"/>
      <c r="V26" s="335"/>
      <c r="W26" s="320" t="s">
        <v>46</v>
      </c>
      <c r="X26" s="320"/>
      <c r="Y26" s="320"/>
      <c r="Z26" s="14" t="s">
        <v>72</v>
      </c>
      <c r="AA26" s="15"/>
      <c r="AB26" s="319" t="str">
        <f>IF(入力!R11="","",入力!R11)</f>
        <v>273</v>
      </c>
      <c r="AC26" s="319"/>
      <c r="AD26" s="319"/>
      <c r="AE26" s="319"/>
      <c r="AF26" s="16" t="s">
        <v>73</v>
      </c>
      <c r="AG26" s="319" t="str">
        <f>IF(入力!W11="","",入力!W11)</f>
        <v>0864</v>
      </c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32"/>
      <c r="AU26" s="320" t="s">
        <v>47</v>
      </c>
      <c r="AV26" s="319"/>
      <c r="AW26" s="319"/>
      <c r="AX26" s="17" t="s">
        <v>74</v>
      </c>
      <c r="AY26" s="319" t="str">
        <f>IF(入力!AL11="","",入力!AL11)</f>
        <v>090</v>
      </c>
      <c r="AZ26" s="319"/>
      <c r="BA26" s="319"/>
      <c r="BB26" s="319"/>
      <c r="BC26" s="319"/>
      <c r="BD26" s="319"/>
      <c r="BE26" s="319"/>
      <c r="BF26" s="18" t="s">
        <v>75</v>
      </c>
    </row>
    <row r="27" spans="3:58" ht="19.5" customHeight="1">
      <c r="C27" s="365" t="s">
        <v>79</v>
      </c>
      <c r="D27" s="315"/>
      <c r="E27" s="315"/>
      <c r="F27" s="315"/>
      <c r="G27" s="366"/>
      <c r="H27" s="327" t="str">
        <f>IF(入力!C12="","",入力!C12&amp;"　"&amp;入力!E12)</f>
        <v>松丸　剛士</v>
      </c>
      <c r="I27" s="328"/>
      <c r="J27" s="328"/>
      <c r="K27" s="328"/>
      <c r="L27" s="328"/>
      <c r="M27" s="328"/>
      <c r="N27" s="328"/>
      <c r="O27" s="328"/>
      <c r="P27" s="328"/>
      <c r="Q27" s="329"/>
      <c r="R27" s="315"/>
      <c r="S27" s="315"/>
      <c r="T27" s="367"/>
      <c r="U27" s="368"/>
      <c r="V27" s="369"/>
      <c r="W27" s="330"/>
      <c r="X27" s="330"/>
      <c r="Y27" s="330"/>
      <c r="Z27" s="340" t="str">
        <f>IF(入力!P12="","",入力!P12)</f>
        <v>千葉県船橋市北本町1-10-3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15"/>
      <c r="AV27" s="315"/>
      <c r="AW27" s="315"/>
      <c r="AX27" s="343" t="str">
        <f>IF(入力!AK12="","",入力!AK12)</f>
        <v>3906</v>
      </c>
      <c r="AY27" s="315"/>
      <c r="AZ27" s="315"/>
      <c r="BA27" s="315"/>
      <c r="BB27" s="19" t="s">
        <v>76</v>
      </c>
      <c r="BC27" s="315" t="str">
        <f>IF(入力!AP12="","",入力!AP12)</f>
        <v>4034</v>
      </c>
      <c r="BD27" s="315"/>
      <c r="BE27" s="315"/>
      <c r="BF27" s="339"/>
    </row>
    <row r="28" spans="3:58" ht="12" customHeight="1">
      <c r="C28" s="362" t="s">
        <v>71</v>
      </c>
      <c r="D28" s="363"/>
      <c r="E28" s="363"/>
      <c r="F28" s="363"/>
      <c r="G28" s="364"/>
      <c r="H28" s="359" t="str">
        <f>IF(入力!C15="","",入力!C15&amp;"　"&amp;入力!E15)</f>
        <v>マエダ　マサユキ</v>
      </c>
      <c r="I28" s="319"/>
      <c r="J28" s="319"/>
      <c r="K28" s="319"/>
      <c r="L28" s="319"/>
      <c r="M28" s="319"/>
      <c r="N28" s="319"/>
      <c r="O28" s="319"/>
      <c r="P28" s="319"/>
      <c r="Q28" s="332"/>
      <c r="R28" s="320" t="s">
        <v>45</v>
      </c>
      <c r="S28" s="319"/>
      <c r="T28" s="333">
        <f>IF(入力!AT15="","",入力!AT15)</f>
        <v>45</v>
      </c>
      <c r="U28" s="334"/>
      <c r="V28" s="335"/>
      <c r="W28" s="320" t="s">
        <v>46</v>
      </c>
      <c r="X28" s="320"/>
      <c r="Y28" s="320"/>
      <c r="Z28" s="14" t="s">
        <v>72</v>
      </c>
      <c r="AA28" s="15"/>
      <c r="AB28" s="319" t="str">
        <f>IF(入力!R15="","",入力!R15)</f>
        <v>273</v>
      </c>
      <c r="AC28" s="319"/>
      <c r="AD28" s="319"/>
      <c r="AE28" s="319"/>
      <c r="AF28" s="16" t="s">
        <v>73</v>
      </c>
      <c r="AG28" s="319" t="str">
        <f>IF(入力!W15="","",入力!W15)</f>
        <v>0866</v>
      </c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32"/>
      <c r="AU28" s="320" t="s">
        <v>47</v>
      </c>
      <c r="AV28" s="319"/>
      <c r="AW28" s="319"/>
      <c r="AX28" s="17" t="s">
        <v>74</v>
      </c>
      <c r="AY28" s="319" t="str">
        <f>IF(入力!AL15="","",入力!AL15)</f>
        <v>090</v>
      </c>
      <c r="AZ28" s="319"/>
      <c r="BA28" s="319"/>
      <c r="BB28" s="319"/>
      <c r="BC28" s="319"/>
      <c r="BD28" s="319"/>
      <c r="BE28" s="319"/>
      <c r="BF28" s="18" t="s">
        <v>75</v>
      </c>
    </row>
    <row r="29" spans="3:58" ht="19.5" customHeight="1" thickBot="1">
      <c r="C29" s="360" t="s">
        <v>49</v>
      </c>
      <c r="D29" s="321"/>
      <c r="E29" s="321"/>
      <c r="F29" s="321"/>
      <c r="G29" s="361"/>
      <c r="H29" s="344" t="str">
        <f>IF(入力!C16="","",入力!C16&amp;"　"&amp;入力!E16)</f>
        <v>前田　正之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21"/>
      <c r="S29" s="321"/>
      <c r="T29" s="336"/>
      <c r="U29" s="337"/>
      <c r="V29" s="338"/>
      <c r="W29" s="331"/>
      <c r="X29" s="331"/>
      <c r="Y29" s="331"/>
      <c r="Z29" s="322" t="str">
        <f>IF(入力!P16="","",入力!P16)</f>
        <v>千葉県船橋市夏見台5-14-18</v>
      </c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4"/>
      <c r="AU29" s="321"/>
      <c r="AV29" s="321"/>
      <c r="AW29" s="321"/>
      <c r="AX29" s="325" t="str">
        <f>IF(入力!AK16="","",入力!AK16)</f>
        <v>8579</v>
      </c>
      <c r="AY29" s="321"/>
      <c r="AZ29" s="321"/>
      <c r="BA29" s="321"/>
      <c r="BB29" s="73" t="s">
        <v>76</v>
      </c>
      <c r="BC29" s="321" t="str">
        <f>IF(入力!AP16="","",入力!AP16)</f>
        <v>0047</v>
      </c>
      <c r="BD29" s="321"/>
      <c r="BE29" s="321"/>
      <c r="BF29" s="32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6" t="s">
        <v>52</v>
      </c>
      <c r="D33" s="317"/>
      <c r="E33" s="317"/>
      <c r="F33" s="317" t="s">
        <v>53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54</v>
      </c>
      <c r="R33" s="317"/>
      <c r="S33" s="317"/>
      <c r="T33" s="317" t="s">
        <v>55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56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57</v>
      </c>
      <c r="BA33" s="317"/>
      <c r="BB33" s="317"/>
      <c r="BC33" s="317"/>
      <c r="BD33" s="317"/>
      <c r="BE33" s="317"/>
      <c r="BF33" s="318"/>
    </row>
    <row r="34" spans="3:58" ht="15" customHeight="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マエダ　ユイナ
前田　結菜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>
        <f>IF(入力!G25="","",入力!G25)</f>
        <v>6</v>
      </c>
      <c r="R34" s="288"/>
      <c r="S34" s="289"/>
      <c r="T34" s="293" t="str">
        <f>IF(入力!I25="","",入力!I25)</f>
        <v>夏見台小学校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519036682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147</v>
      </c>
      <c r="BA34" s="288"/>
      <c r="BB34" s="288"/>
      <c r="BC34" s="288"/>
      <c r="BD34" s="288"/>
      <c r="BE34" s="288"/>
      <c r="BF34" s="299"/>
    </row>
    <row r="35" spans="3:58" ht="15" customHeight="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スガハラ　リノ
菅原　璃乃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>
        <f>IF(入力!G27="","",入力!G27)</f>
        <v>6</v>
      </c>
      <c r="R36" s="288"/>
      <c r="S36" s="289"/>
      <c r="T36" s="293" t="str">
        <f>IF(入力!I27="","",入力!I27)</f>
        <v>海神小学校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518054762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142</v>
      </c>
      <c r="BA36" s="288"/>
      <c r="BB36" s="288"/>
      <c r="BC36" s="288"/>
      <c r="BD36" s="288"/>
      <c r="BE36" s="288"/>
      <c r="BF36" s="299"/>
    </row>
    <row r="37" spans="3:58" ht="15" customHeight="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ウミモト　リリカ
海本　梨々花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>
        <f>IF(入力!G29="","",入力!G29)</f>
        <v>5</v>
      </c>
      <c r="R38" s="288"/>
      <c r="S38" s="289"/>
      <c r="T38" s="293" t="str">
        <f>IF(入力!I29="","",入力!I29)</f>
        <v>海神小学校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516971110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140</v>
      </c>
      <c r="BA38" s="288"/>
      <c r="BB38" s="288"/>
      <c r="BC38" s="288"/>
      <c r="BD38" s="288"/>
      <c r="BE38" s="288"/>
      <c r="BF38" s="299"/>
    </row>
    <row r="39" spans="3:58" ht="15" customHeight="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ツチダ　ハナ
土田　花菜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>
        <f>IF(入力!G31="","",入力!G31)</f>
        <v>5</v>
      </c>
      <c r="R40" s="288"/>
      <c r="S40" s="289"/>
      <c r="T40" s="293" t="str">
        <f>IF(入力!I31="","",入力!I31)</f>
        <v>法典西小学校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519722592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143</v>
      </c>
      <c r="BA40" s="288"/>
      <c r="BB40" s="288"/>
      <c r="BC40" s="288"/>
      <c r="BD40" s="288"/>
      <c r="BE40" s="288"/>
      <c r="BF40" s="299"/>
    </row>
    <row r="41" spans="3:58" ht="15" customHeight="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ナカムタ　こまち
中牟田　こまち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>
        <f>IF(入力!G33="","",入力!G33)</f>
        <v>5</v>
      </c>
      <c r="R42" s="288"/>
      <c r="S42" s="289"/>
      <c r="T42" s="293" t="str">
        <f>IF(入力!I33="","",入力!I33)</f>
        <v>法典小学校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518928957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156</v>
      </c>
      <c r="BA42" s="288"/>
      <c r="BB42" s="288"/>
      <c r="BC42" s="288"/>
      <c r="BD42" s="288"/>
      <c r="BE42" s="288"/>
      <c r="BF42" s="299"/>
    </row>
    <row r="43" spans="3:58" ht="15" customHeight="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マチダ　サナ
町田　沙南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>
        <f>IF(入力!G35="","",入力!G35)</f>
        <v>5</v>
      </c>
      <c r="R44" s="288"/>
      <c r="S44" s="289"/>
      <c r="T44" s="293" t="str">
        <f>IF(入力!I35="","",入力!I35)</f>
        <v>法典小学校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518928940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137</v>
      </c>
      <c r="BA44" s="288"/>
      <c r="BB44" s="288"/>
      <c r="BC44" s="288"/>
      <c r="BD44" s="288"/>
      <c r="BE44" s="288"/>
      <c r="BF44" s="299"/>
    </row>
    <row r="45" spans="3:58" ht="15" customHeight="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サカグチ　マイン
坂口　愛音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>
        <f>IF(入力!G37="","",入力!G37)</f>
        <v>5</v>
      </c>
      <c r="R46" s="288"/>
      <c r="S46" s="289"/>
      <c r="T46" s="293" t="str">
        <f>IF(入力!I37="","",入力!I37)</f>
        <v>若松小学校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520829730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140</v>
      </c>
      <c r="BA46" s="288"/>
      <c r="BB46" s="288"/>
      <c r="BC46" s="288"/>
      <c r="BD46" s="288"/>
      <c r="BE46" s="288"/>
      <c r="BF46" s="299"/>
    </row>
    <row r="47" spans="3:58" ht="15" customHeight="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タムラ　ソラ
田村　空桜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>
        <f>IF(入力!G39="","",入力!G39)</f>
        <v>4</v>
      </c>
      <c r="R48" s="288"/>
      <c r="S48" s="289"/>
      <c r="T48" s="293" t="str">
        <f>IF(入力!I39="","",入力!I39)</f>
        <v>法典東小学校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520829747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143</v>
      </c>
      <c r="BA48" s="288"/>
      <c r="BB48" s="288"/>
      <c r="BC48" s="288"/>
      <c r="BD48" s="288"/>
      <c r="BE48" s="288"/>
      <c r="BF48" s="299"/>
    </row>
    <row r="49" spans="3:58" ht="15" customHeight="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マエダ　ココナ
前田　心菜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>
        <f>IF(入力!G41="","",入力!G41)</f>
        <v>3</v>
      </c>
      <c r="R50" s="288"/>
      <c r="S50" s="289"/>
      <c r="T50" s="293" t="str">
        <f>IF(入力!I41="","",入力!I41)</f>
        <v>夏見台小学校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519036705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124</v>
      </c>
      <c r="BA50" s="288"/>
      <c r="BB50" s="288"/>
      <c r="BC50" s="288"/>
      <c r="BD50" s="288"/>
      <c r="BE50" s="288"/>
      <c r="BF50" s="299"/>
    </row>
    <row r="51" spans="3:58" ht="15" customHeight="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>
      <c r="C52" s="275">
        <f>IF(入力!B43="","",入力!B43)</f>
        <v>10</v>
      </c>
      <c r="D52" s="276"/>
      <c r="E52" s="277"/>
      <c r="F52" s="281" t="str">
        <f>IF(入力!C44="","",入力!C43&amp;"　"&amp;入力!E43&amp;"
"&amp;入力!C44&amp;"　"&amp;入力!E44)</f>
        <v>ツチダ　ナツキ
土田　菜月</v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>
        <f>IF(入力!G43="","",入力!G43)</f>
        <v>3</v>
      </c>
      <c r="R52" s="288"/>
      <c r="S52" s="289"/>
      <c r="T52" s="293" t="str">
        <f>IF(入力!I43="","",入力!I43)</f>
        <v>法典西小学校</v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>
        <f>IF(入力!M43="","",入力!M43)</f>
        <v>519722608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128</v>
      </c>
      <c r="BA52" s="288"/>
      <c r="BB52" s="288"/>
      <c r="BC52" s="288"/>
      <c r="BD52" s="288"/>
      <c r="BE52" s="288"/>
      <c r="BF52" s="299"/>
    </row>
    <row r="53" spans="3:58" ht="15" customHeight="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>
      <c r="C54" s="275">
        <f>IF(入力!B45="","",入力!B45)</f>
        <v>11</v>
      </c>
      <c r="D54" s="276"/>
      <c r="E54" s="277"/>
      <c r="F54" s="281" t="str">
        <f>IF(入力!C46="","",入力!C45&amp;"　"&amp;入力!E45&amp;"
"&amp;入力!C46&amp;"　"&amp;入力!E46)</f>
        <v>ナイトウ　ホノカ
内藤　帆香</v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>
        <f>IF(入力!G45="","",入力!G45)</f>
        <v>3</v>
      </c>
      <c r="R54" s="288"/>
      <c r="S54" s="289"/>
      <c r="T54" s="293" t="str">
        <f>IF(入力!I45="","",入力!I45)</f>
        <v>行田東小学校</v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>
        <f>IF(入力!M45="","",入力!M45)</f>
        <v>520952674</v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>
        <f>IF(入力!P45="","",入力!P45)</f>
        <v>133</v>
      </c>
      <c r="BA54" s="288"/>
      <c r="BB54" s="288"/>
      <c r="BC54" s="288"/>
      <c r="BD54" s="288"/>
      <c r="BE54" s="288"/>
      <c r="BF54" s="299"/>
    </row>
    <row r="55" spans="3:58" ht="15" customHeight="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>
      <c r="C56" s="275" t="str">
        <f>IF(入力!B47="","",入力!B47)</f>
        <v/>
      </c>
      <c r="D56" s="276"/>
      <c r="E56" s="277"/>
      <c r="F56" s="281" t="str">
        <f>IF(入力!C48="","",入力!C47&amp;"　"&amp;入力!E47&amp;"
"&amp;入力!C48&amp;"　"&amp;入力!E48)</f>
        <v/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/>
      </c>
      <c r="R56" s="288"/>
      <c r="S56" s="289"/>
      <c r="T56" s="293" t="str">
        <f>IF(入力!I47="","",入力!I47)</f>
        <v/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 t="str">
        <f>IF(入力!M47="","",入力!M47)</f>
        <v/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 t="str">
        <f>IF(入力!P47="","",入力!P47)</f>
        <v/>
      </c>
      <c r="BA56" s="288"/>
      <c r="BB56" s="288"/>
      <c r="BC56" s="288"/>
      <c r="BD56" s="288"/>
      <c r="BE56" s="288"/>
      <c r="BF56" s="299"/>
    </row>
    <row r="57" spans="3:58" ht="15" customHeight="1" thickBot="1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" customHeight="1">
      <c r="A2" s="257" t="s">
        <v>0</v>
      </c>
      <c r="B2" s="257"/>
      <c r="C2" s="268" t="str">
        <f>IF(入力!C3="","",入力!C3)</f>
        <v>塚田JSC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434064852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牧田　宏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506063199</v>
      </c>
      <c r="H7" s="265"/>
      <c r="I7" s="265"/>
      <c r="J7" s="265">
        <f>IF(入力!J7="","",入力!J7)</f>
        <v>18527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57" t="s">
        <v>19</v>
      </c>
      <c r="B9" s="257"/>
      <c r="C9" s="258" t="str">
        <f>IF(入力!C10="","",入力!C10&amp;"　"&amp;入力!E10)</f>
        <v>今井　康幸</v>
      </c>
      <c r="D9" s="259"/>
      <c r="E9" s="259"/>
      <c r="F9" s="259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57" t="s">
        <v>20</v>
      </c>
      <c r="B11" s="257"/>
      <c r="C11" s="258" t="str">
        <f>IF(入力!C12="","",入力!C12&amp;"　"&amp;入力!E12)</f>
        <v>松丸　剛士</v>
      </c>
      <c r="D11" s="259"/>
      <c r="E11" s="259"/>
      <c r="F11" s="259"/>
      <c r="G11" s="265">
        <f>IF(入力!G11="","",入力!G11)</f>
        <v>506063767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中牟田　大介</v>
      </c>
      <c r="D13" s="259"/>
      <c r="E13" s="259"/>
      <c r="F13" s="259"/>
      <c r="G13" s="225"/>
      <c r="H13" s="225"/>
      <c r="I13" s="225"/>
      <c r="J13" s="225"/>
      <c r="K13" s="225"/>
      <c r="L13" s="225"/>
      <c r="M13" s="225"/>
      <c r="N13" s="225"/>
      <c r="O13" s="225"/>
    </row>
    <row r="14" spans="1:15" ht="15" customHeight="1">
      <c r="A14" s="257"/>
      <c r="B14" s="257"/>
      <c r="C14" s="262"/>
      <c r="D14" s="263"/>
      <c r="E14" s="263"/>
      <c r="F14" s="263"/>
      <c r="G14" s="225"/>
      <c r="H14" s="225"/>
      <c r="I14" s="225"/>
      <c r="J14" s="225"/>
      <c r="K14" s="225"/>
      <c r="L14" s="225"/>
      <c r="M14" s="225"/>
      <c r="N14" s="225"/>
      <c r="O14" s="225"/>
    </row>
    <row r="15" spans="1:15" ht="15" customHeight="1">
      <c r="A15" s="257" t="s">
        <v>5</v>
      </c>
      <c r="B15" s="257"/>
      <c r="C15" s="258" t="str">
        <f>IF(入力!C16="","",入力!C16&amp;"　"&amp;入力!E16)</f>
        <v>前田　正之</v>
      </c>
      <c r="D15" s="259"/>
      <c r="E15" s="259"/>
      <c r="F15" s="266" t="s">
        <v>22</v>
      </c>
      <c r="G15" s="225"/>
      <c r="H15" s="225"/>
      <c r="I15" s="225"/>
      <c r="J15" s="225"/>
      <c r="K15" s="225"/>
      <c r="L15" s="225"/>
      <c r="M15" s="225"/>
      <c r="N15" s="225"/>
      <c r="O15" s="225"/>
    </row>
    <row r="16" spans="1:15" ht="15" customHeight="1">
      <c r="A16" s="257"/>
      <c r="B16" s="257"/>
      <c r="C16" s="262"/>
      <c r="D16" s="263"/>
      <c r="E16" s="263"/>
      <c r="F16" s="267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5" ht="14.4" customHeight="1">
      <c r="A17" s="257" t="s">
        <v>6</v>
      </c>
      <c r="B17" s="257"/>
      <c r="C17" s="268" t="str">
        <f>IF(入力!C17="","",入力!C17&amp;"　"&amp;入力!E17)</f>
        <v>千葉県船橋市夏見台5-14-18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" customHeight="1">
      <c r="A19" s="257" t="s">
        <v>7</v>
      </c>
      <c r="B19" s="257"/>
      <c r="C19" s="268" t="str">
        <f>IF(入力!C19="","",入力!C19&amp;"　"&amp;入力!E19)</f>
        <v>090-8579-0047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" customHeight="1">
      <c r="A21" s="257" t="s">
        <v>8</v>
      </c>
      <c r="B21" s="257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前田　結菜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夏見台小学校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519036682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菅原　璃乃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海神小学校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518054762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海本　梨々花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海神小学校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516971110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土田　花菜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法典西小学校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519722592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中牟田　こまち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法典小学校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518928957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町田　沙南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法典小学校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518928940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坂口　愛音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若松小学校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520829730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田村　空桜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法典東小学校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520829747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前田　心菜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夏見台小学校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519036705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土田　菜月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法典西小学校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519722608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内藤　帆香</v>
      </c>
      <c r="D45" s="259"/>
      <c r="E45" s="259"/>
      <c r="F45" s="259"/>
      <c r="G45" s="257">
        <f>IF(入力!G45="","",入力!G45)</f>
        <v>3</v>
      </c>
      <c r="H45" s="257" t="str">
        <f>IF(入力!H45="","",入力!H45)</f>
        <v/>
      </c>
      <c r="I45" s="257" t="str">
        <f>IF(入力!I45="","",入力!I45)</f>
        <v>行田東小学校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520952674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" customHeight="1">
      <c r="A2" s="257" t="s">
        <v>0</v>
      </c>
      <c r="B2" s="257"/>
      <c r="C2" s="268" t="str">
        <f>IF(入力!C3="","",入力!C3)</f>
        <v>塚田JSC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434064852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牧田　宏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506063199</v>
      </c>
      <c r="H7" s="265"/>
      <c r="I7" s="265"/>
      <c r="J7" s="265">
        <f>IF(入力!J7="","",入力!J7)</f>
        <v>18527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57" t="s">
        <v>19</v>
      </c>
      <c r="B9" s="257"/>
      <c r="C9" s="258" t="str">
        <f>IF(入力!C10="","",入力!C10&amp;"　"&amp;入力!E10)</f>
        <v>今井　康幸</v>
      </c>
      <c r="D9" s="259"/>
      <c r="E9" s="259"/>
      <c r="F9" s="259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57" t="s">
        <v>20</v>
      </c>
      <c r="B11" s="257"/>
      <c r="C11" s="258" t="str">
        <f>IF(入力!C12="","",入力!C12&amp;"　"&amp;入力!E12)</f>
        <v>松丸　剛士</v>
      </c>
      <c r="D11" s="259"/>
      <c r="E11" s="259"/>
      <c r="F11" s="259"/>
      <c r="G11" s="265">
        <f>IF(入力!G11="","",入力!G11)</f>
        <v>506063767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中牟田　大介</v>
      </c>
      <c r="D13" s="259"/>
      <c r="E13" s="259"/>
      <c r="F13" s="259"/>
      <c r="G13" s="225"/>
      <c r="H13" s="225"/>
      <c r="I13" s="225"/>
      <c r="J13" s="225"/>
      <c r="K13" s="225"/>
      <c r="L13" s="225"/>
      <c r="M13" s="225"/>
      <c r="N13" s="225"/>
      <c r="O13" s="225"/>
    </row>
    <row r="14" spans="1:15" ht="15" customHeight="1">
      <c r="A14" s="257"/>
      <c r="B14" s="257"/>
      <c r="C14" s="262"/>
      <c r="D14" s="263"/>
      <c r="E14" s="263"/>
      <c r="F14" s="263"/>
      <c r="G14" s="225"/>
      <c r="H14" s="225"/>
      <c r="I14" s="225"/>
      <c r="J14" s="225"/>
      <c r="K14" s="225"/>
      <c r="L14" s="225"/>
      <c r="M14" s="225"/>
      <c r="N14" s="225"/>
      <c r="O14" s="225"/>
    </row>
    <row r="15" spans="1:15" ht="15" customHeight="1">
      <c r="A15" s="257" t="s">
        <v>5</v>
      </c>
      <c r="B15" s="257"/>
      <c r="C15" s="258" t="str">
        <f>IF(入力!C16="","",入力!C16&amp;"　"&amp;入力!E16)</f>
        <v>前田　正之</v>
      </c>
      <c r="D15" s="259"/>
      <c r="E15" s="259"/>
      <c r="F15" s="266" t="s">
        <v>22</v>
      </c>
      <c r="G15" s="225"/>
      <c r="H15" s="225"/>
      <c r="I15" s="225"/>
      <c r="J15" s="225"/>
      <c r="K15" s="225"/>
      <c r="L15" s="225"/>
      <c r="M15" s="225"/>
      <c r="N15" s="225"/>
      <c r="O15" s="225"/>
    </row>
    <row r="16" spans="1:15" ht="15" customHeight="1">
      <c r="A16" s="257"/>
      <c r="B16" s="257"/>
      <c r="C16" s="262"/>
      <c r="D16" s="263"/>
      <c r="E16" s="263"/>
      <c r="F16" s="267"/>
      <c r="G16" s="225"/>
      <c r="H16" s="225"/>
      <c r="I16" s="225"/>
      <c r="J16" s="225"/>
      <c r="K16" s="225"/>
      <c r="L16" s="225"/>
      <c r="M16" s="225"/>
      <c r="N16" s="225"/>
      <c r="O16" s="225"/>
    </row>
    <row r="17" spans="1:15" ht="14.4" customHeight="1">
      <c r="A17" s="257" t="s">
        <v>6</v>
      </c>
      <c r="B17" s="257"/>
      <c r="C17" s="268" t="str">
        <f>IF(入力!C17="","",入力!C17&amp;"　"&amp;入力!E17)</f>
        <v>千葉県船橋市夏見台5-14-18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" customHeight="1">
      <c r="A19" s="257" t="s">
        <v>7</v>
      </c>
      <c r="B19" s="257"/>
      <c r="C19" s="268" t="str">
        <f>IF(入力!C19="","",入力!C19&amp;"　"&amp;入力!E19)</f>
        <v>090-8579-0047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" customHeight="1">
      <c r="A21" s="257" t="s">
        <v>8</v>
      </c>
      <c r="B21" s="257"/>
      <c r="C21" s="268" t="str">
        <f>IF(入力!C21="","",入力!C21&amp;"－"&amp;入力!E21&amp;"－"&amp;入力!G21)</f>
        <v/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前田　結菜</v>
      </c>
      <c r="D25" s="259"/>
      <c r="E25" s="259"/>
      <c r="F25" s="259"/>
      <c r="G25" s="257">
        <f>IF(入力!G25="","",入力!G25)</f>
        <v>6</v>
      </c>
      <c r="H25" s="257" t="str">
        <f>IF(入力!H25="","",入力!H25)</f>
        <v/>
      </c>
      <c r="I25" s="257" t="str">
        <f>IF(入力!I25="","",入力!I25)</f>
        <v>夏見台小学校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519036682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菅原　璃乃</v>
      </c>
      <c r="D27" s="259"/>
      <c r="E27" s="259"/>
      <c r="F27" s="259"/>
      <c r="G27" s="257">
        <f>IF(入力!G27="","",入力!G27)</f>
        <v>6</v>
      </c>
      <c r="H27" s="257" t="str">
        <f>IF(入力!H27="","",入力!H27)</f>
        <v/>
      </c>
      <c r="I27" s="257" t="str">
        <f>IF(入力!I27="","",入力!I27)</f>
        <v>海神小学校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518054762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海本　梨々花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海神小学校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516971110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土田　花菜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法典西小学校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519722592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中牟田　こまち</v>
      </c>
      <c r="D33" s="259"/>
      <c r="E33" s="259"/>
      <c r="F33" s="259"/>
      <c r="G33" s="257">
        <f>IF(入力!G33="","",入力!G33)</f>
        <v>5</v>
      </c>
      <c r="H33" s="257" t="str">
        <f>IF(入力!H33="","",入力!H33)</f>
        <v/>
      </c>
      <c r="I33" s="257" t="str">
        <f>IF(入力!I33="","",入力!I33)</f>
        <v>法典小学校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518928957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町田　沙南</v>
      </c>
      <c r="D35" s="259"/>
      <c r="E35" s="259"/>
      <c r="F35" s="259"/>
      <c r="G35" s="257">
        <f>IF(入力!G35="","",入力!G35)</f>
        <v>5</v>
      </c>
      <c r="H35" s="257" t="str">
        <f>IF(入力!H35="","",入力!H35)</f>
        <v/>
      </c>
      <c r="I35" s="257" t="str">
        <f>IF(入力!I35="","",入力!I35)</f>
        <v>法典小学校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518928940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坂口　愛音</v>
      </c>
      <c r="D37" s="259"/>
      <c r="E37" s="259"/>
      <c r="F37" s="259"/>
      <c r="G37" s="257">
        <f>IF(入力!G37="","",入力!G37)</f>
        <v>5</v>
      </c>
      <c r="H37" s="257" t="str">
        <f>IF(入力!H37="","",入力!H37)</f>
        <v/>
      </c>
      <c r="I37" s="257" t="str">
        <f>IF(入力!I37="","",入力!I37)</f>
        <v>若松小学校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520829730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田村　空桜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法典東小学校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520829747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前田　心菜</v>
      </c>
      <c r="D41" s="259"/>
      <c r="E41" s="259"/>
      <c r="F41" s="259"/>
      <c r="G41" s="257">
        <f>IF(入力!G41="","",入力!G41)</f>
        <v>3</v>
      </c>
      <c r="H41" s="257" t="str">
        <f>IF(入力!H41="","",入力!H41)</f>
        <v/>
      </c>
      <c r="I41" s="257" t="str">
        <f>IF(入力!I41="","",入力!I41)</f>
        <v>夏見台小学校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519036705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土田　菜月</v>
      </c>
      <c r="D43" s="259"/>
      <c r="E43" s="259"/>
      <c r="F43" s="259"/>
      <c r="G43" s="257">
        <f>IF(入力!G43="","",入力!G43)</f>
        <v>3</v>
      </c>
      <c r="H43" s="257" t="str">
        <f>IF(入力!H43="","",入力!H43)</f>
        <v/>
      </c>
      <c r="I43" s="257" t="str">
        <f>IF(入力!I43="","",入力!I43)</f>
        <v>法典西小学校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519722608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内藤　帆香</v>
      </c>
      <c r="D45" s="259"/>
      <c r="E45" s="259"/>
      <c r="F45" s="259"/>
      <c r="G45" s="257">
        <f>IF(入力!G45="","",入力!G45)</f>
        <v>3</v>
      </c>
      <c r="H45" s="257" t="str">
        <f>IF(入力!H45="","",入力!H45)</f>
        <v/>
      </c>
      <c r="I45" s="257" t="str">
        <f>IF(入力!I45="","",入力!I45)</f>
        <v>行田東小学校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520952674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13</v>
      </c>
      <c r="J5" s="437" t="str">
        <f>IF(入力!A55="","",入力!A55)</f>
        <v>日々、基礎トレーニングで体幹を鍛え、食事にもこだわっているので体力には自信があります。
新チームはピュアでバレーに一途、伸びしろしかありません。
指導者、選手、保護者が一丸となって、チームが盛り上がっています。
塚田旋風を巻き起こせ！！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千葉県船橋市山手3-8-3-301</v>
      </c>
      <c r="U16" s="33" t="str">
        <f>IF(入力!AL7="","",入力!AL7)</f>
        <v>080</v>
      </c>
      <c r="V16" s="33" t="str">
        <f>IF(入力!AK8="","",入力!AK8)</f>
        <v>5672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0012</v>
      </c>
      <c r="T17" s="33" t="str">
        <f>IF(入力!P10="","",入力!P10)</f>
        <v>千葉県船橋市浜町1-1-6-502</v>
      </c>
      <c r="U17" s="33" t="str">
        <f>IF(入力!AL9="","",入力!AL9)</f>
        <v>090</v>
      </c>
      <c r="V17" s="33" t="str">
        <f>IF(入力!AK10="","",入力!AK10)</f>
        <v>2561</v>
      </c>
      <c r="W17" s="33" t="str">
        <f>IF(入力!AP10="","",入力!AP10)</f>
        <v>6470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千葉県船橋市北本町1-10-3</v>
      </c>
      <c r="U20" s="33" t="str">
        <f>IF(入力!AL11="","",入力!AL11)</f>
        <v>090</v>
      </c>
      <c r="V20" s="33" t="str">
        <f>IF(入力!AK12="","",入力!AK12)</f>
        <v>3906</v>
      </c>
      <c r="W20" s="33" t="str">
        <f>IF(入力!AP12="","",入力!AP12)</f>
        <v>4034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中牟田</v>
      </c>
      <c r="D23" s="33" t="str">
        <f>IF(入力!$E$14="","",入力!$E$14)</f>
        <v>大介</v>
      </c>
      <c r="E23" s="33" t="str">
        <f>IF(入力!$C$13="","",入力!$C$13)</f>
        <v>ナカムタ</v>
      </c>
      <c r="F23" s="33" t="str">
        <f>IF(入力!$E$13="","",入力!$E$13)</f>
        <v>ダイスケ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前田</v>
      </c>
      <c r="D24" s="75" t="str">
        <f>VLOOKUP($B$51,$A$53:$F$352,4)</f>
        <v>結菜</v>
      </c>
      <c r="E24" s="75" t="str">
        <f>VLOOKUP($B$51,$A$53:$F$352,5)</f>
        <v>マエダ</v>
      </c>
      <c r="F24" s="75" t="str">
        <f>VLOOKUP($B$51,$A$53:$F$352,6)</f>
        <v>ユイナ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前田</v>
      </c>
      <c r="D53" s="33" t="str">
        <f>IF(入力!E26="","",入力!E26)</f>
        <v>結菜</v>
      </c>
      <c r="E53" s="33" t="str">
        <f>IF(入力!C25="","",入力!C25)</f>
        <v>マエダ</v>
      </c>
      <c r="F53" s="33" t="str">
        <f>IF(入力!E25="","",入力!E25)</f>
        <v>ユイナ</v>
      </c>
      <c r="G53" s="33">
        <f>IF(入力!M25="","",入力!M25)</f>
        <v>519036682</v>
      </c>
      <c r="H53" s="33" t="str">
        <f>IF(入力!I25="","",入力!I25)</f>
        <v>夏見台小学校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菅原</v>
      </c>
      <c r="D54" s="33" t="str">
        <f>IF(入力!E28="","",入力!E28)</f>
        <v>璃乃</v>
      </c>
      <c r="E54" s="33" t="str">
        <f>IF(入力!C27="","",入力!C27)</f>
        <v>スガハラ</v>
      </c>
      <c r="F54" s="33" t="str">
        <f>IF(入力!E27="","",入力!E27)</f>
        <v>リノ</v>
      </c>
      <c r="G54" s="33">
        <f>IF(入力!M27="","",入力!M27)</f>
        <v>518054762</v>
      </c>
      <c r="H54" s="33" t="str">
        <f>IF(入力!I27="","",入力!I27)</f>
        <v>海神小学校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海本</v>
      </c>
      <c r="D55" s="33" t="str">
        <f>IF(入力!E30="","",入力!E30)</f>
        <v>梨々花</v>
      </c>
      <c r="E55" s="33" t="str">
        <f>IF(入力!C29="","",入力!C29)</f>
        <v>ウミモト</v>
      </c>
      <c r="F55" s="33" t="str">
        <f>IF(入力!E29="","",入力!E29)</f>
        <v>リリカ</v>
      </c>
      <c r="G55" s="33">
        <f>IF(入力!M29="","",入力!M29)</f>
        <v>516971110</v>
      </c>
      <c r="H55" s="33" t="str">
        <f>IF(入力!I29="","",入力!I29)</f>
        <v>海神小学校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土田</v>
      </c>
      <c r="D56" s="33" t="str">
        <f>IF(入力!E32="","",入力!E32)</f>
        <v>花菜</v>
      </c>
      <c r="E56" s="33" t="str">
        <f>IF(入力!C31="","",入力!C31)</f>
        <v>ツチダ</v>
      </c>
      <c r="F56" s="33" t="str">
        <f>IF(入力!E31="","",入力!E31)</f>
        <v>ハナ</v>
      </c>
      <c r="G56" s="33">
        <f>IF(入力!M31="","",入力!M31)</f>
        <v>519722592</v>
      </c>
      <c r="H56" s="33" t="str">
        <f>IF(入力!I31="","",入力!I31)</f>
        <v>法典西小学校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中牟田</v>
      </c>
      <c r="D57" s="33" t="str">
        <f>IF(入力!E34="","",入力!E34)</f>
        <v>こまち</v>
      </c>
      <c r="E57" s="33" t="str">
        <f>IF(入力!C33="","",入力!C33)</f>
        <v>ナカムタ</v>
      </c>
      <c r="F57" s="33" t="str">
        <f>IF(入力!E33="","",入力!E33)</f>
        <v>こまち</v>
      </c>
      <c r="G57" s="33">
        <f>IF(入力!M33="","",入力!M33)</f>
        <v>518928957</v>
      </c>
      <c r="H57" s="33" t="str">
        <f>IF(入力!I33="","",入力!I33)</f>
        <v>法典小学校</v>
      </c>
      <c r="I57" s="33">
        <f>IF(入力!G33="","",入力!G33)</f>
        <v>5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町田</v>
      </c>
      <c r="D58" s="33" t="str">
        <f>IF(入力!E36="","",入力!E36)</f>
        <v>沙南</v>
      </c>
      <c r="E58" s="33" t="str">
        <f>IF(入力!C35="","",入力!C35)</f>
        <v>マチダ</v>
      </c>
      <c r="F58" s="33" t="str">
        <f>IF(入力!E35="","",入力!E35)</f>
        <v>サナ</v>
      </c>
      <c r="G58" s="33">
        <f>IF(入力!M35="","",入力!M35)</f>
        <v>518928940</v>
      </c>
      <c r="H58" s="33" t="str">
        <f>IF(入力!I35="","",入力!I35)</f>
        <v>法典小学校</v>
      </c>
      <c r="I58" s="33">
        <f>IF(入力!G35="","",入力!G35)</f>
        <v>5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坂口</v>
      </c>
      <c r="D59" s="33" t="str">
        <f>IF(入力!E38="","",入力!E38)</f>
        <v>愛音</v>
      </c>
      <c r="E59" s="33" t="str">
        <f>IF(入力!C37="","",入力!C37)</f>
        <v>サカグチ</v>
      </c>
      <c r="F59" s="33" t="str">
        <f>IF(入力!E37="","",入力!E37)</f>
        <v>マイン</v>
      </c>
      <c r="G59" s="33">
        <f>IF(入力!M37="","",入力!M37)</f>
        <v>520829730</v>
      </c>
      <c r="H59" s="33" t="str">
        <f>IF(入力!I37="","",入力!I37)</f>
        <v>若松小学校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田村</v>
      </c>
      <c r="D60" s="33" t="str">
        <f>IF(入力!E40="","",入力!E40)</f>
        <v>空桜</v>
      </c>
      <c r="E60" s="33" t="str">
        <f>IF(入力!C39="","",入力!C39)</f>
        <v>タムラ</v>
      </c>
      <c r="F60" s="33" t="str">
        <f>IF(入力!E39="","",入力!E39)</f>
        <v>ソラ</v>
      </c>
      <c r="G60" s="33">
        <f>IF(入力!M39="","",入力!M39)</f>
        <v>520829747</v>
      </c>
      <c r="H60" s="33" t="str">
        <f>IF(入力!I39="","",入力!I39)</f>
        <v>法典東小学校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前田</v>
      </c>
      <c r="D61" s="33" t="str">
        <f>IF(入力!E42="","",入力!E42)</f>
        <v>心菜</v>
      </c>
      <c r="E61" s="33" t="str">
        <f>IF(入力!C41="","",入力!C41)</f>
        <v>マエダ</v>
      </c>
      <c r="F61" s="33" t="str">
        <f>IF(入力!E41="","",入力!E41)</f>
        <v>ココナ</v>
      </c>
      <c r="G61" s="33">
        <f>IF(入力!M41="","",入力!M41)</f>
        <v>519036705</v>
      </c>
      <c r="H61" s="33" t="str">
        <f>IF(入力!I41="","",入力!I41)</f>
        <v>夏見台小学校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土田</v>
      </c>
      <c r="D62" s="33" t="str">
        <f>IF(入力!E44="","",入力!E44)</f>
        <v>菜月</v>
      </c>
      <c r="E62" s="33" t="str">
        <f>IF(入力!C43="","",入力!C43)</f>
        <v>ツチダ</v>
      </c>
      <c r="F62" s="33" t="str">
        <f>IF(入力!E43="","",入力!E43)</f>
        <v>ナツキ</v>
      </c>
      <c r="G62" s="33">
        <f>IF(入力!M43="","",入力!M43)</f>
        <v>519722608</v>
      </c>
      <c r="H62" s="33" t="str">
        <f>IF(入力!I43="","",入力!I43)</f>
        <v>法典西小学校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内藤</v>
      </c>
      <c r="D63" s="33" t="str">
        <f>IF(入力!E46="","",入力!E46)</f>
        <v>帆香</v>
      </c>
      <c r="E63" s="33" t="str">
        <f>IF(入力!C45="","",入力!C45)</f>
        <v>ナイトウ</v>
      </c>
      <c r="F63" s="33" t="str">
        <f>IF(入力!E45="","",入力!E45)</f>
        <v>ホノカ</v>
      </c>
      <c r="G63" s="33">
        <f>IF(入力!M45="","",入力!M45)</f>
        <v>520952674</v>
      </c>
      <c r="H63" s="33" t="str">
        <f>IF(入力!I45="","",入力!I45)</f>
        <v>行田東小学校</v>
      </c>
      <c r="I63" s="33">
        <f>IF(入力!G45="","",入力!G45)</f>
        <v>3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前田正之</cp:lastModifiedBy>
  <cp:lastPrinted>2021-05-19T07:03:11Z</cp:lastPrinted>
  <dcterms:created xsi:type="dcterms:W3CDTF">2014-04-05T09:56:00Z</dcterms:created>
  <dcterms:modified xsi:type="dcterms:W3CDTF">2021-05-19T07:06:35Z</dcterms:modified>
</cp:coreProperties>
</file>