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JVA大会ｴﾝﾄﾘｰｼｰﾄ2021\女子\"/>
    </mc:Choice>
  </mc:AlternateContent>
  <xr:revisionPtr revIDLastSave="0" documentId="8_{A8356276-1DAD-44F3-881A-1B8F35A4302A}" xr6:coauthVersionLast="47" xr6:coauthVersionMax="47" xr10:uidLastSave="{00000000-0000-0000-0000-000000000000}"/>
  <workbookProtection lockStructure="1"/>
  <bookViews>
    <workbookView xWindow="-108" yWindow="-108" windowWidth="23256" windowHeight="12456" activeTab="1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<sst xmlns="http://schemas.openxmlformats.org/spreadsheetml/2006/main" count="434" uniqueCount="300">
  <si>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</si>
  <si>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</si>
  <si>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</si>
  <si>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</si>
  <si>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</si>
  <si>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</si>
  <si>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</si>
  <si>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</si>
  <si>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</si>
  <si>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</si>
  <si>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</si>
  <si>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</si>
  <si>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</si>
  <si>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</si>
  <si>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</si>
  <si>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</si>
  <si>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</si>
  <si>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</si>
  <si>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</si>
  <si>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</si>
  <si>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</si>
  <si>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</si>
  <si>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</si>
  <si>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</si>
  <si>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</si>
  <si>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</si>
  <si>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</si>
  <si>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</si>
  <si>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</si>
  <si>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</si>
  <si>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</si>
  <si>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</si>
  <si>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</si>
  <si>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</si>
  <si>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</si>
  <si>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</si>
  <si>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</si>
  <si>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</si>
  <si>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</si>
  <si>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</si>
  <si>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</si>
  <si>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</si>
  <si>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</si>
  <si>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</si>
  <si>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</si>
  <si>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</si>
  <si>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</si>
  <si>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</si>
  <si>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</si>
  <si>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</si>
  <si>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</si>
  <si>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</si>
  <si>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</si>
  <si>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</si>
  <si>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</si>
  <si>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</si>
  <si>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</si>
  <si>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</si>
  <si>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</si>
  <si>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</si>
  <si>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</si>
  <si>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</si>
  <si>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</si>
  <si>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</si>
  <si>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</si>
  <si>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</si>
  <si>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</si>
  <si>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</si>
  <si>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</si>
  <si>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</si>
  <si>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</si>
  <si>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</si>
  <si>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</si>
  <si>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</si>
  <si>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</si>
  <si>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</si>
  <si>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</si>
  <si>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</si>
  <si>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</si>
  <si>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</si>
  <si>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</si>
  <si>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</si>
  <si>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</si>
  <si>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</si>
  <si>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</si>
  <si>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</si>
  <si>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</si>
  <si>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</si>
  <si>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</si>
  <si>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</si>
  <si>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</si>
  <si>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</si>
  <si>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</si>
  <si>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</si>
  <si>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</si>
  <si>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</si>
  <si>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</si>
  <si>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</si>
  <si>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</si>
  <si>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</si>
  <si>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</si>
  <si>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</si>
  <si>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</si>
  <si>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</si>
  <si>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</si>
  <si>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</si>
  <si>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</si>
  <si>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</si>
  <si>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</si>
  <si>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</si>
  <si>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</si>
  <si>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</si>
  <si>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</si>
  <si>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</si>
  <si>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</si>
  <si>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</si>
  <si>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</si>
  <si>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</si>
  <si>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</si>
  <si>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</si>
  <si>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</si>
  <si>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</si>
  <si>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</si>
  <si>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</si>
  <si>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</si>
  <si>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</si>
  <si>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</si>
  <si>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</si>
  <si>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</si>
  <si>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</si>
  <si>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</si>
  <si>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</si>
  <si>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</si>
  <si>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</si>
  <si>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</si>
  <si>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</si>
  <si>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</si>
  <si>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</si>
  <si>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</si>
  <si>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</si>
  <si>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</si>
  <si>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</si>
  <si>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</si>
  <si>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</si>
  <si>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</si>
  <si>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</si>
  <si>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</si>
  <si>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</si>
  <si>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</si>
  <si>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</si>
  <si>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</si>
  <si>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</si>
  <si>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</si>
  <si>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</si>
  <si>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</si>
  <si>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</si>
  <si>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</si>
  <si>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</si>
  <si>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</si>
  <si>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</si>
  <si>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</si>
  <si>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</si>
  <si>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</si>
  <si>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</si>
  <si>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</si>
  <si>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</si>
  <si>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</si>
  <si>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</si>
  <si>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</si>
  <si>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</si>
  <si>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</si>
  <si>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</si>
  <si>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</si>
  <si>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</si>
  <si>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</si>
  <si>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</si>
  <si>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</si>
  <si>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</si>
  <si>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</si>
  <si>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</si>
  <si>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</si>
  <si>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</si>
  <si>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</si>
  <si>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</si>
  <si>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</si>
  <si>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</si>
  <si>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</si>
  <si>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</si>
  <si>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</si>
  <si>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</si>
  <si>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</si>
  <si>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</si>
  <si>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</si>
  <si>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</si>
  <si>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</si>
  <si>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</si>
  <si>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</si>
  <si>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</si>
  <si>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</si>
  <si>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ツカダｼﾞｪｲｴｽｼｰ</t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</si>
  <si>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</si>
  <si>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</si>
  <si>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</si>
  <si>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</si>
  <si>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</si>
  <si>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</si>
  <si>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080</t>
    <phoneticPr fontId="2"/>
  </si>
  <si>
    <t>5672</t>
    <phoneticPr fontId="2"/>
  </si>
  <si>
    <t>5345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</si>
  <si>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</si>
  <si>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</si>
  <si>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</si>
  <si>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090</t>
    <phoneticPr fontId="2"/>
  </si>
  <si>
    <t>2561</t>
    <phoneticPr fontId="2"/>
  </si>
  <si>
    <t>6470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</si>
  <si>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</si>
  <si>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</si>
  <si>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マキタ</t>
    <phoneticPr fontId="2"/>
  </si>
  <si>
    <t>ヒロシ</t>
    <phoneticPr fontId="2"/>
  </si>
  <si>
    <t>イマイ</t>
    <phoneticPr fontId="2"/>
  </si>
  <si>
    <t>ヤスユキ</t>
    <phoneticPr fontId="2"/>
  </si>
  <si>
    <t>マツマル</t>
    <phoneticPr fontId="2"/>
  </si>
  <si>
    <t>タケシ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</si>
  <si>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</si>
  <si>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中牟田</t>
    <rPh sb="0" eb="3">
      <t>ナカムタ</t>
    </rPh>
    <phoneticPr fontId="2"/>
  </si>
  <si>
    <t>ナカムタ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</si>
  <si>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</si>
  <si>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</si>
  <si>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</si>
  <si>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</si>
  <si>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273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</si>
  <si>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</si>
  <si>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</si>
  <si>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0047</t>
    <phoneticPr fontId="2"/>
  </si>
  <si>
    <t>3906</t>
    <phoneticPr fontId="2"/>
  </si>
  <si>
    <t>4034</t>
    <phoneticPr fontId="2"/>
  </si>
  <si>
    <t>8579</t>
    <phoneticPr fontId="2"/>
  </si>
  <si>
    <t>①</t>
    <phoneticPr fontId="2"/>
  </si>
  <si>
    <t>海本</t>
    <rPh sb="0" eb="2">
      <t>ウミモト</t>
    </rPh>
    <phoneticPr fontId="2"/>
  </si>
  <si>
    <t>梨々花</t>
    <rPh sb="0" eb="3">
      <t>リリカ</t>
    </rPh>
    <phoneticPr fontId="2"/>
  </si>
  <si>
    <t>こまち</t>
    <phoneticPr fontId="2"/>
  </si>
  <si>
    <t>坂口</t>
    <rPh sb="0" eb="2">
      <t>サカグチ</t>
    </rPh>
    <phoneticPr fontId="2"/>
  </si>
  <si>
    <t>愛音</t>
    <rPh sb="0" eb="1">
      <t>アイ</t>
    </rPh>
    <rPh sb="1" eb="2">
      <t>オト</t>
    </rPh>
    <phoneticPr fontId="2"/>
  </si>
  <si>
    <t>田村</t>
    <rPh sb="0" eb="2">
      <t>タムラ</t>
    </rPh>
    <phoneticPr fontId="2"/>
  </si>
  <si>
    <t>空桜</t>
    <rPh sb="0" eb="1">
      <t>ソラ</t>
    </rPh>
    <rPh sb="1" eb="2">
      <t>サクラ</t>
    </rPh>
    <phoneticPr fontId="2"/>
  </si>
  <si>
    <t>心菜</t>
    <rPh sb="0" eb="2">
      <t>ココナ</t>
    </rPh>
    <phoneticPr fontId="2"/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</si>
  <si>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</si>
  <si>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</si>
  <si>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夏見台小学校</t>
    <rPh sb="0" eb="3">
      <t>ナツミダイ</t>
    </rPh>
    <rPh sb="3" eb="6">
      <t>ショウガッコウ</t>
    </rPh>
    <phoneticPr fontId="2"/>
  </si>
  <si>
    <t>海神小学校</t>
    <rPh sb="0" eb="2">
      <t>カイジン</t>
    </rPh>
    <rPh sb="2" eb="5">
      <t>ショウガッコウ</t>
    </rPh>
    <phoneticPr fontId="2"/>
  </si>
  <si>
    <t>法典小学校</t>
    <rPh sb="0" eb="2">
      <t>ホウテン</t>
    </rPh>
    <rPh sb="2" eb="5">
      <t>ショウガッコウ</t>
    </rPh>
    <phoneticPr fontId="2"/>
  </si>
  <si>
    <t>若松小学校</t>
    <rPh sb="0" eb="2">
      <t>ワカマツ</t>
    </rPh>
    <rPh sb="2" eb="5">
      <t>ショウガッコウ</t>
    </rPh>
    <phoneticPr fontId="2"/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</si>
  <si>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</si>
  <si>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</si>
  <si>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ウミモト</t>
    <phoneticPr fontId="2"/>
  </si>
  <si>
    <t>リリカ</t>
    <phoneticPr fontId="2"/>
  </si>
  <si>
    <t>サカグチ</t>
    <phoneticPr fontId="2"/>
  </si>
  <si>
    <t>マイン</t>
    <phoneticPr fontId="2"/>
  </si>
  <si>
    <t>タムラ</t>
    <phoneticPr fontId="2"/>
  </si>
  <si>
    <t>ソラ</t>
    <phoneticPr fontId="2"/>
  </si>
  <si>
    <t>ココナ</t>
    <phoneticPr fontId="2"/>
  </si>
  <si>
    <t>ナイトウ</t>
    <phoneticPr fontId="2"/>
  </si>
  <si>
    <t>ホノカ</t>
    <phoneticPr fontId="2"/>
  </si>
  <si>
    <t>0045</t>
    <phoneticPr fontId="2"/>
  </si>
  <si>
    <t>0012</t>
    <phoneticPr fontId="2"/>
  </si>
  <si>
    <t>0864</t>
    <phoneticPr fontId="2"/>
  </si>
  <si>
    <t>令和</t>
    <rPh sb="0" eb="2">
      <t>レイワ</t>
    </rPh>
    <phoneticPr fontId="2"/>
  </si>
  <si>
    <t>前田　正之</t>
    <rPh sb="0" eb="2">
      <t>マエダ</t>
    </rPh>
    <rPh sb="3" eb="5">
      <t>マサユキ</t>
    </rPh>
    <phoneticPr fontId="2"/>
  </si>
  <si>
    <t>鈴木</t>
    <rPh sb="0" eb="2">
      <t>スズキ</t>
    </rPh>
    <phoneticPr fontId="2"/>
  </si>
  <si>
    <t>莉乃</t>
    <rPh sb="0" eb="2">
      <t>リノ</t>
    </rPh>
    <phoneticPr fontId="2"/>
  </si>
  <si>
    <t>スズキ</t>
    <phoneticPr fontId="2"/>
  </si>
  <si>
    <t>リノ</t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</si>
  <si>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</si>
  <si>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山本</t>
    <rPh sb="0" eb="2">
      <t>ヤマモト</t>
    </rPh>
    <phoneticPr fontId="2"/>
  </si>
  <si>
    <t>陽菜</t>
    <rPh sb="0" eb="2">
      <t>ヒナ</t>
    </rPh>
    <phoneticPr fontId="2"/>
  </si>
  <si>
    <t>宮本小学校</t>
    <rPh sb="0" eb="2">
      <t>ミヤモト</t>
    </rPh>
    <rPh sb="2" eb="5">
      <t>ショウガッコウ</t>
    </rPh>
    <phoneticPr fontId="2"/>
  </si>
  <si>
    <t>ヤマモト</t>
    <phoneticPr fontId="2"/>
  </si>
  <si>
    <t>ヒナ</t>
    <phoneticPr fontId="2"/>
  </si>
  <si>
    <t>寺崎</t>
    <rPh sb="0" eb="2">
      <t>テラサキ</t>
    </rPh>
    <phoneticPr fontId="2"/>
  </si>
  <si>
    <t>美央</t>
    <rPh sb="0" eb="2">
      <t>ミオ</t>
    </rPh>
    <phoneticPr fontId="2"/>
  </si>
  <si>
    <t>テラサキ</t>
    <phoneticPr fontId="2"/>
  </si>
  <si>
    <t>ミオ</t>
    <phoneticPr fontId="2"/>
  </si>
  <si>
    <t>野間</t>
    <rPh sb="0" eb="2">
      <t>ノマ</t>
    </rPh>
    <phoneticPr fontId="2"/>
  </si>
  <si>
    <t>友夏</t>
    <rPh sb="0" eb="1">
      <t>トモ</t>
    </rPh>
    <rPh sb="1" eb="2">
      <t>ナツ</t>
    </rPh>
    <phoneticPr fontId="2"/>
  </si>
  <si>
    <t>ノマ</t>
    <phoneticPr fontId="2"/>
  </si>
  <si>
    <t>トモカ</t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</si>
  <si>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</si>
  <si>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</si>
  <si>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</si>
  <si>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スナバ</t>
    <phoneticPr fontId="2"/>
  </si>
  <si>
    <t>トモミ</t>
    <phoneticPr fontId="2"/>
  </si>
  <si>
    <t>夏見台小学校</t>
    <rPh sb="0" eb="3">
      <t>ナツミダイ</t>
    </rPh>
    <rPh sb="3" eb="6">
      <t>ショウガッコウ</t>
    </rPh>
    <phoneticPr fontId="2"/>
  </si>
  <si>
    <t>成田</t>
    <rPh sb="0" eb="2">
      <t>ナリタ</t>
    </rPh>
    <phoneticPr fontId="2"/>
  </si>
  <si>
    <t>心咲</t>
    <rPh sb="0" eb="1">
      <t>ココロ</t>
    </rPh>
    <rPh sb="1" eb="2">
      <t>サ</t>
    </rPh>
    <phoneticPr fontId="2"/>
  </si>
  <si>
    <t>ナリタ</t>
    <phoneticPr fontId="2"/>
  </si>
  <si>
    <t>ミサキ</t>
    <phoneticPr fontId="2"/>
  </si>
  <si>
    <t>優希</t>
    <rPh sb="0" eb="2">
      <t>ユウキ</t>
    </rPh>
    <phoneticPr fontId="2"/>
  </si>
  <si>
    <t>ユキ</t>
    <phoneticPr fontId="2"/>
  </si>
  <si>
    <t>まだまだ技術も経験も足りない子供達ですが、日々の練習で、体幹、体力、基礎を繰り返し
少しずつ少しずつ成長しています。
全員で声を掛け合い、先輩達へ続けるよう、新チームでも上を目指します。
コロナに負けずに...『心をつなげ！！』</t>
    <phoneticPr fontId="2"/>
  </si>
  <si>
    <t>【支部予選用】第42回全日本バレーボール小学生大会申込書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</si>
</sst>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40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40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40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40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40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40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40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7" zoomScaleNormal="100" workbookViewId="0">
      <selection activeCell="AK47" sqref="AK4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50" t="s">
        <v>181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" customHeight="1">
      <c r="A2" s="146" t="s">
        <v>187</v>
      </c>
      <c r="B2" s="147"/>
      <c r="C2" s="148" t="s">
        <v>199</v>
      </c>
      <c r="D2" s="149"/>
      <c r="E2" s="149"/>
      <c r="F2" s="149"/>
      <c r="G2" s="149"/>
      <c r="H2" s="149"/>
      <c r="I2" s="150"/>
      <c r="J2" s="120" t="s">
        <v>185</v>
      </c>
      <c r="K2" s="255"/>
      <c r="L2" s="255"/>
      <c r="M2" s="255"/>
      <c r="N2" s="255"/>
      <c r="O2" s="256"/>
      <c r="P2" s="120" t="s">
        <v>163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167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55"/>
      <c r="AV2" s="43" t="s">
        <v>156</v>
      </c>
      <c r="AW2" t="s">
        <v>177</v>
      </c>
      <c r="AX2" t="s">
        <v>178</v>
      </c>
    </row>
    <row r="3" spans="1:51" ht="24" customHeight="1">
      <c r="A3" s="151" t="s">
        <v>188</v>
      </c>
      <c r="B3" s="152"/>
      <c r="C3" s="153" t="s">
        <v>198</v>
      </c>
      <c r="D3" s="154"/>
      <c r="E3" s="154"/>
      <c r="F3" s="154"/>
      <c r="G3" s="154"/>
      <c r="H3" s="154"/>
      <c r="I3" s="155"/>
      <c r="J3" s="252" t="s">
        <v>157</v>
      </c>
      <c r="K3" s="253"/>
      <c r="L3" s="253"/>
      <c r="M3" s="253"/>
      <c r="N3" s="253"/>
      <c r="O3" s="254"/>
      <c r="P3" s="122" t="s">
        <v>200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84" t="s">
        <v>176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157</v>
      </c>
      <c r="AW3" t="s">
        <v>176</v>
      </c>
      <c r="AX3" t="s">
        <v>179</v>
      </c>
      <c r="AY3" t="s">
        <v>180</v>
      </c>
    </row>
    <row r="4" spans="1:51" ht="20.100000000000001" customHeight="1">
      <c r="A4" s="264" t="s">
        <v>189</v>
      </c>
      <c r="B4" s="265"/>
      <c r="C4" s="257">
        <v>434064852</v>
      </c>
      <c r="D4" s="258"/>
      <c r="E4" s="258"/>
      <c r="F4" s="258"/>
      <c r="G4" s="258"/>
      <c r="H4" s="258"/>
      <c r="I4" s="259"/>
      <c r="J4" s="268" t="s">
        <v>183</v>
      </c>
      <c r="K4" s="269"/>
      <c r="L4" s="269"/>
      <c r="M4" s="269"/>
      <c r="N4" s="269"/>
      <c r="O4" s="270"/>
      <c r="P4" s="199" t="s">
        <v>160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158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182</v>
      </c>
      <c r="B5" s="267"/>
      <c r="C5" s="260"/>
      <c r="D5" s="261"/>
      <c r="E5" s="261"/>
      <c r="F5" s="261"/>
      <c r="G5" s="261"/>
      <c r="H5" s="261"/>
      <c r="I5" s="262"/>
      <c r="J5" s="232">
        <v>21013</v>
      </c>
      <c r="K5" s="232"/>
      <c r="L5" s="232"/>
      <c r="M5" s="232"/>
      <c r="N5" s="232"/>
      <c r="O5" s="232"/>
      <c r="P5" s="200" t="s">
        <v>201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1" t="s">
        <v>202</v>
      </c>
      <c r="AF5" s="200"/>
      <c r="AG5" s="200"/>
      <c r="AH5" s="200"/>
      <c r="AI5" s="200"/>
      <c r="AJ5" s="200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159</v>
      </c>
      <c r="AW5" t="s">
        <v>184</v>
      </c>
    </row>
    <row r="6" spans="1:51" ht="22.5" customHeight="1">
      <c r="A6" s="98" t="s">
        <v>146</v>
      </c>
      <c r="B6" s="173"/>
      <c r="C6" s="177" t="s">
        <v>173</v>
      </c>
      <c r="D6" s="178"/>
      <c r="E6" s="179" t="s">
        <v>174</v>
      </c>
      <c r="F6" s="180"/>
      <c r="G6" s="233" t="s">
        <v>147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  <c r="P6" s="181" t="s">
        <v>161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162</v>
      </c>
      <c r="AL6" s="183"/>
      <c r="AM6" s="183"/>
      <c r="AN6" s="183"/>
      <c r="AO6" s="183"/>
      <c r="AP6" s="183"/>
      <c r="AQ6" s="183"/>
      <c r="AR6" s="183"/>
      <c r="AS6" s="183"/>
      <c r="AT6" s="57" t="s">
        <v>190</v>
      </c>
    </row>
    <row r="7" spans="1:51" ht="13.5" customHeight="1">
      <c r="A7" s="98"/>
      <c r="B7" s="173"/>
      <c r="C7" s="138" t="s">
        <v>217</v>
      </c>
      <c r="D7" s="139"/>
      <c r="E7" s="140" t="s">
        <v>218</v>
      </c>
      <c r="F7" s="141"/>
      <c r="G7" s="234">
        <v>506063199</v>
      </c>
      <c r="H7" s="234"/>
      <c r="I7" s="234"/>
      <c r="J7" s="234">
        <v>18527</v>
      </c>
      <c r="K7" s="234"/>
      <c r="L7" s="234"/>
      <c r="M7" s="234"/>
      <c r="N7" s="234"/>
      <c r="O7" s="234"/>
      <c r="P7" s="207" t="s">
        <v>70</v>
      </c>
      <c r="Q7" s="208"/>
      <c r="R7" s="175" t="s">
        <v>230</v>
      </c>
      <c r="S7" s="176"/>
      <c r="T7" s="176"/>
      <c r="U7" s="176"/>
      <c r="V7" s="50" t="s">
        <v>71</v>
      </c>
      <c r="W7" s="164" t="s">
        <v>263</v>
      </c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58" t="s">
        <v>72</v>
      </c>
      <c r="AL7" s="83" t="s">
        <v>206</v>
      </c>
      <c r="AM7" s="84"/>
      <c r="AN7" s="84"/>
      <c r="AO7" s="84"/>
      <c r="AP7" s="84"/>
      <c r="AQ7" s="84"/>
      <c r="AR7" s="84"/>
      <c r="AS7" s="59" t="s">
        <v>73</v>
      </c>
      <c r="AT7" s="77">
        <v>60</v>
      </c>
    </row>
    <row r="8" spans="1:51" ht="18" customHeight="1">
      <c r="A8" s="98"/>
      <c r="B8" s="173"/>
      <c r="C8" s="142" t="s">
        <v>203</v>
      </c>
      <c r="D8" s="143"/>
      <c r="E8" s="144" t="s">
        <v>204</v>
      </c>
      <c r="F8" s="145"/>
      <c r="G8" s="234"/>
      <c r="H8" s="234"/>
      <c r="I8" s="234"/>
      <c r="J8" s="234"/>
      <c r="K8" s="234"/>
      <c r="L8" s="234"/>
      <c r="M8" s="234"/>
      <c r="N8" s="234"/>
      <c r="O8" s="234"/>
      <c r="P8" s="235" t="s">
        <v>205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85" t="s">
        <v>207</v>
      </c>
      <c r="AL8" s="86"/>
      <c r="AM8" s="86"/>
      <c r="AN8" s="86"/>
      <c r="AO8" s="60" t="s">
        <v>74</v>
      </c>
      <c r="AP8" s="87" t="s">
        <v>208</v>
      </c>
      <c r="AQ8" s="86"/>
      <c r="AR8" s="86"/>
      <c r="AS8" s="88"/>
      <c r="AT8" s="77"/>
    </row>
    <row r="9" spans="1:51" ht="14.4" customHeight="1">
      <c r="A9" s="98" t="s">
        <v>148</v>
      </c>
      <c r="B9" s="173"/>
      <c r="C9" s="138" t="s">
        <v>219</v>
      </c>
      <c r="D9" s="139"/>
      <c r="E9" s="140" t="s">
        <v>220</v>
      </c>
      <c r="F9" s="141"/>
      <c r="G9" s="234">
        <v>516024475</v>
      </c>
      <c r="H9" s="234"/>
      <c r="I9" s="234"/>
      <c r="J9" s="234"/>
      <c r="K9" s="234"/>
      <c r="L9" s="234"/>
      <c r="M9" s="234"/>
      <c r="N9" s="234"/>
      <c r="O9" s="234"/>
      <c r="P9" s="207" t="s">
        <v>70</v>
      </c>
      <c r="Q9" s="208"/>
      <c r="R9" s="175" t="s">
        <v>230</v>
      </c>
      <c r="S9" s="176"/>
      <c r="T9" s="176"/>
      <c r="U9" s="176"/>
      <c r="V9" s="50" t="s">
        <v>71</v>
      </c>
      <c r="W9" s="164" t="s">
        <v>264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6"/>
      <c r="AK9" s="58" t="s">
        <v>191</v>
      </c>
      <c r="AL9" s="83" t="s">
        <v>212</v>
      </c>
      <c r="AM9" s="84"/>
      <c r="AN9" s="84"/>
      <c r="AO9" s="84"/>
      <c r="AP9" s="84"/>
      <c r="AQ9" s="84"/>
      <c r="AR9" s="84"/>
      <c r="AS9" s="59" t="s">
        <v>192</v>
      </c>
      <c r="AT9" s="78">
        <v>58</v>
      </c>
    </row>
    <row r="10" spans="1:51" ht="18" customHeight="1">
      <c r="A10" s="98"/>
      <c r="B10" s="173"/>
      <c r="C10" s="142" t="s">
        <v>209</v>
      </c>
      <c r="D10" s="143"/>
      <c r="E10" s="144" t="s">
        <v>210</v>
      </c>
      <c r="F10" s="145"/>
      <c r="G10" s="234"/>
      <c r="H10" s="234"/>
      <c r="I10" s="234"/>
      <c r="J10" s="234"/>
      <c r="K10" s="234"/>
      <c r="L10" s="234"/>
      <c r="M10" s="234"/>
      <c r="N10" s="234"/>
      <c r="O10" s="234"/>
      <c r="P10" s="167" t="s">
        <v>211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9"/>
      <c r="AK10" s="85" t="s">
        <v>213</v>
      </c>
      <c r="AL10" s="86"/>
      <c r="AM10" s="86"/>
      <c r="AN10" s="86"/>
      <c r="AO10" s="60" t="s">
        <v>193</v>
      </c>
      <c r="AP10" s="87" t="s">
        <v>214</v>
      </c>
      <c r="AQ10" s="86"/>
      <c r="AR10" s="86"/>
      <c r="AS10" s="88"/>
      <c r="AT10" s="78"/>
    </row>
    <row r="11" spans="1:51" ht="14.4" customHeight="1">
      <c r="A11" s="98" t="s">
        <v>149</v>
      </c>
      <c r="B11" s="173"/>
      <c r="C11" s="138" t="s">
        <v>221</v>
      </c>
      <c r="D11" s="139"/>
      <c r="E11" s="140" t="s">
        <v>222</v>
      </c>
      <c r="F11" s="141"/>
      <c r="G11" s="234">
        <v>506063767</v>
      </c>
      <c r="H11" s="234"/>
      <c r="I11" s="234"/>
      <c r="J11" s="234"/>
      <c r="K11" s="234"/>
      <c r="L11" s="234"/>
      <c r="M11" s="234"/>
      <c r="N11" s="234"/>
      <c r="O11" s="234"/>
      <c r="P11" s="207" t="s">
        <v>70</v>
      </c>
      <c r="Q11" s="208"/>
      <c r="R11" s="175" t="s">
        <v>230</v>
      </c>
      <c r="S11" s="176"/>
      <c r="T11" s="176"/>
      <c r="U11" s="176"/>
      <c r="V11" s="50" t="s">
        <v>71</v>
      </c>
      <c r="W11" s="164" t="s">
        <v>265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6"/>
      <c r="AK11" s="58" t="s">
        <v>191</v>
      </c>
      <c r="AL11" s="83" t="s">
        <v>212</v>
      </c>
      <c r="AM11" s="84"/>
      <c r="AN11" s="84"/>
      <c r="AO11" s="84"/>
      <c r="AP11" s="84"/>
      <c r="AQ11" s="84"/>
      <c r="AR11" s="84"/>
      <c r="AS11" s="59" t="s">
        <v>192</v>
      </c>
      <c r="AT11" s="78">
        <v>49</v>
      </c>
    </row>
    <row r="12" spans="1:51" ht="18" customHeight="1">
      <c r="A12" s="98"/>
      <c r="B12" s="173"/>
      <c r="C12" s="142" t="s">
        <v>215</v>
      </c>
      <c r="D12" s="143"/>
      <c r="E12" s="144" t="s">
        <v>216</v>
      </c>
      <c r="F12" s="145"/>
      <c r="G12" s="234"/>
      <c r="H12" s="234"/>
      <c r="I12" s="234"/>
      <c r="J12" s="234"/>
      <c r="K12" s="234"/>
      <c r="L12" s="234"/>
      <c r="M12" s="234"/>
      <c r="N12" s="234"/>
      <c r="O12" s="234"/>
      <c r="P12" s="167" t="s">
        <v>223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9"/>
      <c r="AK12" s="85" t="s">
        <v>234</v>
      </c>
      <c r="AL12" s="86"/>
      <c r="AM12" s="86"/>
      <c r="AN12" s="86"/>
      <c r="AO12" s="60" t="s">
        <v>193</v>
      </c>
      <c r="AP12" s="87" t="s">
        <v>235</v>
      </c>
      <c r="AQ12" s="86"/>
      <c r="AR12" s="86"/>
      <c r="AS12" s="88"/>
      <c r="AT12" s="78"/>
    </row>
    <row r="13" spans="1:51" ht="15" customHeight="1">
      <c r="A13" s="98" t="s">
        <v>150</v>
      </c>
      <c r="B13" s="173"/>
      <c r="C13" s="138"/>
      <c r="D13" s="139"/>
      <c r="E13" s="140"/>
      <c r="F13" s="141"/>
      <c r="G13" s="238"/>
      <c r="H13" s="238"/>
      <c r="I13" s="238"/>
      <c r="J13" s="238"/>
      <c r="K13" s="238"/>
      <c r="L13" s="238"/>
      <c r="M13" s="238"/>
      <c r="N13" s="238"/>
      <c r="O13" s="238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8"/>
      <c r="B14" s="173"/>
      <c r="C14" s="142"/>
      <c r="D14" s="143"/>
      <c r="E14" s="144"/>
      <c r="F14" s="145"/>
      <c r="G14" s="238"/>
      <c r="H14" s="238"/>
      <c r="I14" s="238"/>
      <c r="J14" s="238"/>
      <c r="K14" s="238"/>
      <c r="L14" s="238"/>
      <c r="M14" s="238"/>
      <c r="N14" s="238"/>
      <c r="O14" s="238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39" t="s">
        <v>164</v>
      </c>
      <c r="B15" s="173"/>
      <c r="C15" s="138" t="s">
        <v>228</v>
      </c>
      <c r="D15" s="139"/>
      <c r="E15" s="140" t="s">
        <v>229</v>
      </c>
      <c r="F15" s="141"/>
      <c r="G15" s="238"/>
      <c r="H15" s="238"/>
      <c r="I15" s="238"/>
      <c r="J15" s="238"/>
      <c r="K15" s="238"/>
      <c r="L15" s="238"/>
      <c r="M15" s="238"/>
      <c r="N15" s="238"/>
      <c r="O15" s="238"/>
      <c r="P15" s="207" t="s">
        <v>70</v>
      </c>
      <c r="Q15" s="208"/>
      <c r="R15" s="175" t="s">
        <v>230</v>
      </c>
      <c r="S15" s="176"/>
      <c r="T15" s="176"/>
      <c r="U15" s="176"/>
      <c r="V15" s="49" t="s">
        <v>71</v>
      </c>
      <c r="W15" s="164" t="s">
        <v>231</v>
      </c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6"/>
      <c r="AK15" s="58" t="s">
        <v>191</v>
      </c>
      <c r="AL15" s="83" t="s">
        <v>212</v>
      </c>
      <c r="AM15" s="84"/>
      <c r="AN15" s="84"/>
      <c r="AO15" s="84"/>
      <c r="AP15" s="84"/>
      <c r="AQ15" s="84"/>
      <c r="AR15" s="84"/>
      <c r="AS15" s="59" t="s">
        <v>192</v>
      </c>
      <c r="AT15" s="78">
        <v>46</v>
      </c>
    </row>
    <row r="16" spans="1:51" ht="18" customHeight="1">
      <c r="A16" s="98"/>
      <c r="B16" s="173"/>
      <c r="C16" s="142" t="s">
        <v>226</v>
      </c>
      <c r="D16" s="143"/>
      <c r="E16" s="144" t="s">
        <v>227</v>
      </c>
      <c r="F16" s="145"/>
      <c r="G16" s="238"/>
      <c r="H16" s="238"/>
      <c r="I16" s="238"/>
      <c r="J16" s="238"/>
      <c r="K16" s="238"/>
      <c r="L16" s="238"/>
      <c r="M16" s="238"/>
      <c r="N16" s="238"/>
      <c r="O16" s="238"/>
      <c r="P16" s="167" t="s">
        <v>232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85" t="s">
        <v>236</v>
      </c>
      <c r="AL16" s="86"/>
      <c r="AM16" s="86"/>
      <c r="AN16" s="86"/>
      <c r="AO16" s="60" t="s">
        <v>193</v>
      </c>
      <c r="AP16" s="87" t="s">
        <v>233</v>
      </c>
      <c r="AQ16" s="86"/>
      <c r="AR16" s="86"/>
      <c r="AS16" s="88"/>
      <c r="AT16" s="78"/>
    </row>
    <row r="17" spans="1:46">
      <c r="A17" s="98" t="s">
        <v>6</v>
      </c>
      <c r="B17" s="173"/>
      <c r="C17" s="226" t="str">
        <f>IF(P16="","",P16)</f>
        <v>千葉県船橋市夏見台5-14-18</v>
      </c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73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73"/>
      <c r="C19" s="226" t="str">
        <f>IF(AL15="","",AL15&amp;"-"&amp;AK16&amp;"-"&amp;AP16)</f>
        <v>090-8579-0047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73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151</v>
      </c>
      <c r="B21" s="173"/>
      <c r="C21" s="248"/>
      <c r="D21" s="240"/>
      <c r="E21" s="240"/>
      <c r="F21" s="240"/>
      <c r="G21" s="240"/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3"/>
      <c r="B22" s="263"/>
      <c r="C22" s="249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6" t="s">
        <v>196</v>
      </c>
      <c r="B23" s="171" t="s">
        <v>152</v>
      </c>
      <c r="C23" s="227" t="s">
        <v>171</v>
      </c>
      <c r="D23" s="228"/>
      <c r="E23" s="229" t="s">
        <v>172</v>
      </c>
      <c r="F23" s="230"/>
      <c r="G23" s="171" t="s">
        <v>153</v>
      </c>
      <c r="H23" s="171"/>
      <c r="I23" s="171" t="s">
        <v>154</v>
      </c>
      <c r="J23" s="171"/>
      <c r="K23" s="171"/>
      <c r="L23" s="171"/>
      <c r="M23" s="171" t="s">
        <v>155</v>
      </c>
      <c r="N23" s="171"/>
      <c r="O23" s="171"/>
      <c r="P23" s="170" t="s">
        <v>165</v>
      </c>
      <c r="Q23" s="171"/>
      <c r="R23" s="171"/>
      <c r="S23" s="171"/>
      <c r="T23" s="17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7"/>
      <c r="B24" s="173"/>
      <c r="C24" s="215" t="s">
        <v>169</v>
      </c>
      <c r="D24" s="216"/>
      <c r="E24" s="217" t="s">
        <v>170</v>
      </c>
      <c r="F24" s="218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4"/>
      <c r="U24" s="1"/>
      <c r="V24" s="1"/>
      <c r="W24" s="1"/>
      <c r="X24" s="1"/>
      <c r="Y24" s="156" t="s">
        <v>166</v>
      </c>
      <c r="Z24" s="121"/>
      <c r="AA24" s="121"/>
      <c r="AB24" s="121"/>
      <c r="AC24" s="121"/>
      <c r="AD24" s="121"/>
      <c r="AE24" s="121"/>
      <c r="AF24" s="121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4">
        <v>1</v>
      </c>
      <c r="B25" s="231" t="s">
        <v>237</v>
      </c>
      <c r="C25" s="138" t="s">
        <v>225</v>
      </c>
      <c r="D25" s="139"/>
      <c r="E25" s="140" t="s">
        <v>240</v>
      </c>
      <c r="F25" s="141"/>
      <c r="G25" s="125">
        <v>6</v>
      </c>
      <c r="H25" s="126"/>
      <c r="I25" s="129" t="s">
        <v>250</v>
      </c>
      <c r="J25" s="130"/>
      <c r="K25" s="130"/>
      <c r="L25" s="126"/>
      <c r="M25" s="125">
        <v>518928957</v>
      </c>
      <c r="N25" s="130"/>
      <c r="O25" s="126"/>
      <c r="P25" s="125">
        <v>161</v>
      </c>
      <c r="Q25" s="130"/>
      <c r="R25" s="130"/>
      <c r="S25" s="130"/>
      <c r="T25" s="132"/>
      <c r="U25" s="1"/>
      <c r="V25" s="1"/>
      <c r="W25" s="1"/>
      <c r="X25" s="1"/>
      <c r="Y25" s="242">
        <v>15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2" t="s">
        <v>224</v>
      </c>
      <c r="D26" s="143"/>
      <c r="E26" s="144" t="s">
        <v>240</v>
      </c>
      <c r="F26" s="145"/>
      <c r="G26" s="127"/>
      <c r="H26" s="128"/>
      <c r="I26" s="127"/>
      <c r="J26" s="131"/>
      <c r="K26" s="131"/>
      <c r="L26" s="128"/>
      <c r="M26" s="127"/>
      <c r="N26" s="131"/>
      <c r="O26" s="128"/>
      <c r="P26" s="127"/>
      <c r="Q26" s="131"/>
      <c r="R26" s="131"/>
      <c r="S26" s="131"/>
      <c r="T26" s="133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4">
        <v>2</v>
      </c>
      <c r="B27" s="136">
        <v>2</v>
      </c>
      <c r="C27" s="138" t="s">
        <v>254</v>
      </c>
      <c r="D27" s="139"/>
      <c r="E27" s="140" t="s">
        <v>255</v>
      </c>
      <c r="F27" s="141"/>
      <c r="G27" s="125">
        <v>6</v>
      </c>
      <c r="H27" s="126"/>
      <c r="I27" s="129" t="s">
        <v>249</v>
      </c>
      <c r="J27" s="130"/>
      <c r="K27" s="130"/>
      <c r="L27" s="126"/>
      <c r="M27" s="125">
        <v>516971110</v>
      </c>
      <c r="N27" s="130"/>
      <c r="O27" s="126"/>
      <c r="P27" s="125">
        <v>145</v>
      </c>
      <c r="Q27" s="130"/>
      <c r="R27" s="130"/>
      <c r="S27" s="130"/>
      <c r="T27" s="13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2" t="s">
        <v>238</v>
      </c>
      <c r="D28" s="143"/>
      <c r="E28" s="144" t="s">
        <v>239</v>
      </c>
      <c r="F28" s="145"/>
      <c r="G28" s="127"/>
      <c r="H28" s="128"/>
      <c r="I28" s="127"/>
      <c r="J28" s="131"/>
      <c r="K28" s="131"/>
      <c r="L28" s="128"/>
      <c r="M28" s="127"/>
      <c r="N28" s="131"/>
      <c r="O28" s="128"/>
      <c r="P28" s="127"/>
      <c r="Q28" s="131"/>
      <c r="R28" s="131"/>
      <c r="S28" s="131"/>
      <c r="T28" s="13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4">
        <v>3</v>
      </c>
      <c r="B29" s="136">
        <v>3</v>
      </c>
      <c r="C29" s="138" t="s">
        <v>256</v>
      </c>
      <c r="D29" s="139"/>
      <c r="E29" s="140" t="s">
        <v>257</v>
      </c>
      <c r="F29" s="141"/>
      <c r="G29" s="129">
        <v>6</v>
      </c>
      <c r="H29" s="126"/>
      <c r="I29" s="129" t="s">
        <v>251</v>
      </c>
      <c r="J29" s="130"/>
      <c r="K29" s="130"/>
      <c r="L29" s="126"/>
      <c r="M29" s="125">
        <v>520829730</v>
      </c>
      <c r="N29" s="130"/>
      <c r="O29" s="126"/>
      <c r="P29" s="125">
        <v>146</v>
      </c>
      <c r="Q29" s="130"/>
      <c r="R29" s="130"/>
      <c r="S29" s="130"/>
      <c r="T29" s="13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2" t="s">
        <v>241</v>
      </c>
      <c r="D30" s="143"/>
      <c r="E30" s="144" t="s">
        <v>242</v>
      </c>
      <c r="F30" s="145"/>
      <c r="G30" s="127"/>
      <c r="H30" s="128"/>
      <c r="I30" s="127"/>
      <c r="J30" s="131"/>
      <c r="K30" s="131"/>
      <c r="L30" s="128"/>
      <c r="M30" s="127"/>
      <c r="N30" s="131"/>
      <c r="O30" s="128"/>
      <c r="P30" s="127"/>
      <c r="Q30" s="131"/>
      <c r="R30" s="131"/>
      <c r="S30" s="131"/>
      <c r="T30" s="13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4">
        <v>4</v>
      </c>
      <c r="B31" s="136">
        <v>4</v>
      </c>
      <c r="C31" s="138" t="s">
        <v>258</v>
      </c>
      <c r="D31" s="139"/>
      <c r="E31" s="140" t="s">
        <v>259</v>
      </c>
      <c r="F31" s="141"/>
      <c r="G31" s="125">
        <v>5</v>
      </c>
      <c r="H31" s="126"/>
      <c r="I31" s="129" t="s">
        <v>252</v>
      </c>
      <c r="J31" s="130"/>
      <c r="K31" s="130"/>
      <c r="L31" s="126"/>
      <c r="M31" s="125">
        <v>520829747</v>
      </c>
      <c r="N31" s="130"/>
      <c r="O31" s="126"/>
      <c r="P31" s="125">
        <v>148</v>
      </c>
      <c r="Q31" s="130"/>
      <c r="R31" s="130"/>
      <c r="S31" s="130"/>
      <c r="T31" s="13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2" t="s">
        <v>243</v>
      </c>
      <c r="D32" s="143"/>
      <c r="E32" s="144" t="s">
        <v>244</v>
      </c>
      <c r="F32" s="145"/>
      <c r="G32" s="127"/>
      <c r="H32" s="128"/>
      <c r="I32" s="127"/>
      <c r="J32" s="131"/>
      <c r="K32" s="131"/>
      <c r="L32" s="128"/>
      <c r="M32" s="127"/>
      <c r="N32" s="131"/>
      <c r="O32" s="128"/>
      <c r="P32" s="127"/>
      <c r="Q32" s="131"/>
      <c r="R32" s="131"/>
      <c r="S32" s="131"/>
      <c r="T32" s="133"/>
      <c r="U32" s="1"/>
      <c r="V32" s="1"/>
      <c r="W32" s="1"/>
      <c r="X32" s="1"/>
      <c r="Y32" s="156" t="s">
        <v>195</v>
      </c>
      <c r="Z32" s="121"/>
      <c r="AA32" s="121"/>
      <c r="AB32" s="121"/>
      <c r="AC32" s="121"/>
      <c r="AD32" s="121"/>
      <c r="AE32" s="121"/>
      <c r="AF32" s="121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4">
        <v>5</v>
      </c>
      <c r="B33" s="136">
        <v>5</v>
      </c>
      <c r="C33" s="138" t="s">
        <v>270</v>
      </c>
      <c r="D33" s="139"/>
      <c r="E33" s="140" t="s">
        <v>271</v>
      </c>
      <c r="F33" s="141"/>
      <c r="G33" s="125">
        <v>5</v>
      </c>
      <c r="H33" s="126"/>
      <c r="I33" s="129" t="s">
        <v>272</v>
      </c>
      <c r="J33" s="130"/>
      <c r="K33" s="130"/>
      <c r="L33" s="126"/>
      <c r="M33" s="125">
        <v>521793269</v>
      </c>
      <c r="N33" s="130"/>
      <c r="O33" s="126"/>
      <c r="P33" s="125">
        <v>148</v>
      </c>
      <c r="Q33" s="130"/>
      <c r="R33" s="130"/>
      <c r="S33" s="130"/>
      <c r="T33" s="132"/>
      <c r="U33" s="1"/>
      <c r="V33" s="1"/>
      <c r="W33" s="1"/>
      <c r="X33" s="1"/>
      <c r="Y33" s="158">
        <v>1</v>
      </c>
      <c r="Z33" s="159"/>
      <c r="AA33" s="159"/>
      <c r="AB33" s="159"/>
      <c r="AC33" s="159"/>
      <c r="AD33" s="159"/>
      <c r="AE33" s="159"/>
      <c r="AF33" s="159"/>
      <c r="AG33" s="1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2" t="s">
        <v>268</v>
      </c>
      <c r="D34" s="143"/>
      <c r="E34" s="144" t="s">
        <v>269</v>
      </c>
      <c r="F34" s="145"/>
      <c r="G34" s="127"/>
      <c r="H34" s="128"/>
      <c r="I34" s="127"/>
      <c r="J34" s="131"/>
      <c r="K34" s="131"/>
      <c r="L34" s="128"/>
      <c r="M34" s="127"/>
      <c r="N34" s="131"/>
      <c r="O34" s="128"/>
      <c r="P34" s="127"/>
      <c r="Q34" s="131"/>
      <c r="R34" s="131"/>
      <c r="S34" s="131"/>
      <c r="T34" s="133"/>
      <c r="U34" s="1"/>
      <c r="V34" s="1"/>
      <c r="W34" s="1"/>
      <c r="X34" s="1"/>
      <c r="Y34" s="161"/>
      <c r="Z34" s="162"/>
      <c r="AA34" s="162"/>
      <c r="AB34" s="162"/>
      <c r="AC34" s="162"/>
      <c r="AD34" s="162"/>
      <c r="AE34" s="162"/>
      <c r="AF34" s="162"/>
      <c r="AG34" s="16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4">
        <v>6</v>
      </c>
      <c r="B35" s="136">
        <v>6</v>
      </c>
      <c r="C35" s="138" t="s">
        <v>228</v>
      </c>
      <c r="D35" s="139"/>
      <c r="E35" s="140" t="s">
        <v>260</v>
      </c>
      <c r="F35" s="141"/>
      <c r="G35" s="125">
        <v>4</v>
      </c>
      <c r="H35" s="126"/>
      <c r="I35" s="129" t="s">
        <v>248</v>
      </c>
      <c r="J35" s="130"/>
      <c r="K35" s="130"/>
      <c r="L35" s="126"/>
      <c r="M35" s="125">
        <v>519036705</v>
      </c>
      <c r="N35" s="130"/>
      <c r="O35" s="126"/>
      <c r="P35" s="125">
        <v>128</v>
      </c>
      <c r="Q35" s="130"/>
      <c r="R35" s="130"/>
      <c r="S35" s="130"/>
      <c r="T35" s="13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2" t="s">
        <v>226</v>
      </c>
      <c r="D36" s="143"/>
      <c r="E36" s="144" t="s">
        <v>245</v>
      </c>
      <c r="F36" s="145"/>
      <c r="G36" s="127"/>
      <c r="H36" s="128"/>
      <c r="I36" s="127"/>
      <c r="J36" s="131"/>
      <c r="K36" s="131"/>
      <c r="L36" s="128"/>
      <c r="M36" s="127"/>
      <c r="N36" s="131"/>
      <c r="O36" s="128"/>
      <c r="P36" s="127"/>
      <c r="Q36" s="131"/>
      <c r="R36" s="131"/>
      <c r="S36" s="131"/>
      <c r="T36" s="13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4">
        <v>7</v>
      </c>
      <c r="B37" s="136">
        <v>7</v>
      </c>
      <c r="C37" s="138" t="s">
        <v>261</v>
      </c>
      <c r="D37" s="139"/>
      <c r="E37" s="140" t="s">
        <v>262</v>
      </c>
      <c r="F37" s="141"/>
      <c r="G37" s="125">
        <v>4</v>
      </c>
      <c r="H37" s="126"/>
      <c r="I37" s="129" t="s">
        <v>253</v>
      </c>
      <c r="J37" s="130"/>
      <c r="K37" s="130"/>
      <c r="L37" s="126"/>
      <c r="M37" s="125">
        <v>520952674</v>
      </c>
      <c r="N37" s="130"/>
      <c r="O37" s="126"/>
      <c r="P37" s="125">
        <v>139</v>
      </c>
      <c r="Q37" s="130"/>
      <c r="R37" s="130"/>
      <c r="S37" s="130"/>
      <c r="T37" s="13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2" t="s">
        <v>246</v>
      </c>
      <c r="D38" s="143"/>
      <c r="E38" s="144" t="s">
        <v>247</v>
      </c>
      <c r="F38" s="145"/>
      <c r="G38" s="127"/>
      <c r="H38" s="128"/>
      <c r="I38" s="127"/>
      <c r="J38" s="131"/>
      <c r="K38" s="131"/>
      <c r="L38" s="128"/>
      <c r="M38" s="127"/>
      <c r="N38" s="131"/>
      <c r="O38" s="128"/>
      <c r="P38" s="127"/>
      <c r="Q38" s="131"/>
      <c r="R38" s="131"/>
      <c r="S38" s="131"/>
      <c r="T38" s="1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4">
        <v>8</v>
      </c>
      <c r="B39" s="136">
        <v>8</v>
      </c>
      <c r="C39" s="138" t="s">
        <v>276</v>
      </c>
      <c r="D39" s="139"/>
      <c r="E39" s="140" t="s">
        <v>277</v>
      </c>
      <c r="F39" s="141"/>
      <c r="G39" s="125">
        <v>4</v>
      </c>
      <c r="H39" s="126"/>
      <c r="I39" s="129" t="s">
        <v>275</v>
      </c>
      <c r="J39" s="130"/>
      <c r="K39" s="130"/>
      <c r="L39" s="126"/>
      <c r="M39" s="125">
        <v>521227856</v>
      </c>
      <c r="N39" s="130"/>
      <c r="O39" s="126"/>
      <c r="P39" s="125">
        <v>129</v>
      </c>
      <c r="Q39" s="130"/>
      <c r="R39" s="130"/>
      <c r="S39" s="130"/>
      <c r="T39" s="13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2" t="s">
        <v>273</v>
      </c>
      <c r="D40" s="143"/>
      <c r="E40" s="144" t="s">
        <v>274</v>
      </c>
      <c r="F40" s="145"/>
      <c r="G40" s="127"/>
      <c r="H40" s="128"/>
      <c r="I40" s="127"/>
      <c r="J40" s="131"/>
      <c r="K40" s="131"/>
      <c r="L40" s="128"/>
      <c r="M40" s="127"/>
      <c r="N40" s="131"/>
      <c r="O40" s="128"/>
      <c r="P40" s="127"/>
      <c r="Q40" s="131"/>
      <c r="R40" s="131"/>
      <c r="S40" s="131"/>
      <c r="T40" s="13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4">
        <v>9</v>
      </c>
      <c r="B41" s="136">
        <v>9</v>
      </c>
      <c r="C41" s="138" t="s">
        <v>280</v>
      </c>
      <c r="D41" s="139"/>
      <c r="E41" s="140" t="s">
        <v>281</v>
      </c>
      <c r="F41" s="141"/>
      <c r="G41" s="125">
        <v>4</v>
      </c>
      <c r="H41" s="126"/>
      <c r="I41" s="129" t="s">
        <v>272</v>
      </c>
      <c r="J41" s="130"/>
      <c r="K41" s="130"/>
      <c r="L41" s="126"/>
      <c r="M41" s="125">
        <v>521522081</v>
      </c>
      <c r="N41" s="130"/>
      <c r="O41" s="126"/>
      <c r="P41" s="125">
        <v>140</v>
      </c>
      <c r="Q41" s="130"/>
      <c r="R41" s="130"/>
      <c r="S41" s="130"/>
      <c r="T41" s="13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2" t="s">
        <v>278</v>
      </c>
      <c r="D42" s="143"/>
      <c r="E42" s="144" t="s">
        <v>279</v>
      </c>
      <c r="F42" s="145"/>
      <c r="G42" s="127"/>
      <c r="H42" s="128"/>
      <c r="I42" s="127"/>
      <c r="J42" s="131"/>
      <c r="K42" s="131"/>
      <c r="L42" s="128"/>
      <c r="M42" s="127"/>
      <c r="N42" s="131"/>
      <c r="O42" s="128"/>
      <c r="P42" s="127"/>
      <c r="Q42" s="131"/>
      <c r="R42" s="131"/>
      <c r="S42" s="131"/>
      <c r="T42" s="13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4">
        <v>10</v>
      </c>
      <c r="B43" s="136">
        <v>10</v>
      </c>
      <c r="C43" s="138" t="s">
        <v>284</v>
      </c>
      <c r="D43" s="139"/>
      <c r="E43" s="140" t="s">
        <v>285</v>
      </c>
      <c r="F43" s="141"/>
      <c r="G43" s="125">
        <v>4</v>
      </c>
      <c r="H43" s="126"/>
      <c r="I43" s="129" t="s">
        <v>286</v>
      </c>
      <c r="J43" s="130"/>
      <c r="K43" s="130"/>
      <c r="L43" s="126"/>
      <c r="M43" s="125">
        <v>521710372</v>
      </c>
      <c r="N43" s="130"/>
      <c r="O43" s="126"/>
      <c r="P43" s="125">
        <v>138</v>
      </c>
      <c r="Q43" s="130"/>
      <c r="R43" s="130"/>
      <c r="S43" s="130"/>
      <c r="T43" s="13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2" t="s">
        <v>282</v>
      </c>
      <c r="D44" s="143"/>
      <c r="E44" s="144" t="s">
        <v>283</v>
      </c>
      <c r="F44" s="145"/>
      <c r="G44" s="127"/>
      <c r="H44" s="128"/>
      <c r="I44" s="127"/>
      <c r="J44" s="131"/>
      <c r="K44" s="131"/>
      <c r="L44" s="128"/>
      <c r="M44" s="127"/>
      <c r="N44" s="131"/>
      <c r="O44" s="128"/>
      <c r="P44" s="127"/>
      <c r="Q44" s="131"/>
      <c r="R44" s="131"/>
      <c r="S44" s="131"/>
      <c r="T44" s="13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4">
        <v>11</v>
      </c>
      <c r="B45" s="136">
        <v>11</v>
      </c>
      <c r="C45" s="138" t="s">
        <v>289</v>
      </c>
      <c r="D45" s="139"/>
      <c r="E45" s="140" t="s">
        <v>290</v>
      </c>
      <c r="F45" s="141"/>
      <c r="G45" s="125">
        <v>3</v>
      </c>
      <c r="H45" s="126"/>
      <c r="I45" s="129" t="s">
        <v>291</v>
      </c>
      <c r="J45" s="130"/>
      <c r="K45" s="130"/>
      <c r="L45" s="126"/>
      <c r="M45" s="125">
        <v>521507248</v>
      </c>
      <c r="N45" s="130"/>
      <c r="O45" s="126"/>
      <c r="P45" s="125">
        <v>133</v>
      </c>
      <c r="Q45" s="130"/>
      <c r="R45" s="130"/>
      <c r="S45" s="130"/>
      <c r="T45" s="13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2" t="s">
        <v>287</v>
      </c>
      <c r="D46" s="143"/>
      <c r="E46" s="144" t="s">
        <v>288</v>
      </c>
      <c r="F46" s="145"/>
      <c r="G46" s="127"/>
      <c r="H46" s="128"/>
      <c r="I46" s="127"/>
      <c r="J46" s="131"/>
      <c r="K46" s="131"/>
      <c r="L46" s="128"/>
      <c r="M46" s="127"/>
      <c r="N46" s="131"/>
      <c r="O46" s="128"/>
      <c r="P46" s="127"/>
      <c r="Q46" s="131"/>
      <c r="R46" s="131"/>
      <c r="S46" s="131"/>
      <c r="T46" s="13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4">
        <v>12</v>
      </c>
      <c r="B47" s="136">
        <v>12</v>
      </c>
      <c r="C47" s="138" t="s">
        <v>294</v>
      </c>
      <c r="D47" s="139"/>
      <c r="E47" s="140" t="s">
        <v>295</v>
      </c>
      <c r="F47" s="141"/>
      <c r="G47" s="125">
        <v>3</v>
      </c>
      <c r="H47" s="126"/>
      <c r="I47" s="129" t="s">
        <v>253</v>
      </c>
      <c r="J47" s="130"/>
      <c r="K47" s="130"/>
      <c r="L47" s="126"/>
      <c r="M47" s="125">
        <v>521512440</v>
      </c>
      <c r="N47" s="130"/>
      <c r="O47" s="126"/>
      <c r="P47" s="125">
        <v>137</v>
      </c>
      <c r="Q47" s="130"/>
      <c r="R47" s="130"/>
      <c r="S47" s="130"/>
      <c r="T47" s="1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0"/>
      <c r="B48" s="221"/>
      <c r="C48" s="222" t="s">
        <v>292</v>
      </c>
      <c r="D48" s="223"/>
      <c r="E48" s="224" t="s">
        <v>293</v>
      </c>
      <c r="F48" s="225"/>
      <c r="G48" s="204"/>
      <c r="H48" s="219"/>
      <c r="I48" s="127"/>
      <c r="J48" s="131"/>
      <c r="K48" s="131"/>
      <c r="L48" s="128"/>
      <c r="M48" s="204"/>
      <c r="N48" s="205"/>
      <c r="O48" s="219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>
        <v>13</v>
      </c>
      <c r="C49" s="101" t="s">
        <v>284</v>
      </c>
      <c r="D49" s="102"/>
      <c r="E49" s="103" t="s">
        <v>297</v>
      </c>
      <c r="F49" s="104"/>
      <c r="G49" s="89">
        <v>2</v>
      </c>
      <c r="H49" s="91"/>
      <c r="I49" s="119" t="s">
        <v>286</v>
      </c>
      <c r="J49" s="90"/>
      <c r="K49" s="90"/>
      <c r="L49" s="91"/>
      <c r="M49" s="89">
        <v>521710396</v>
      </c>
      <c r="N49" s="90"/>
      <c r="O49" s="91"/>
      <c r="P49" s="89">
        <v>120</v>
      </c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5" t="s">
        <v>282</v>
      </c>
      <c r="D50" s="106"/>
      <c r="E50" s="107" t="s">
        <v>296</v>
      </c>
      <c r="F50" s="108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15"/>
      <c r="D51" s="102"/>
      <c r="E51" s="102"/>
      <c r="F51" s="104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3"/>
      <c r="B52" s="114"/>
      <c r="C52" s="116"/>
      <c r="D52" s="117"/>
      <c r="E52" s="117"/>
      <c r="F52" s="118"/>
      <c r="G52" s="109"/>
      <c r="H52" s="110"/>
      <c r="I52" s="109"/>
      <c r="J52" s="111"/>
      <c r="K52" s="111"/>
      <c r="L52" s="110"/>
      <c r="M52" s="109"/>
      <c r="N52" s="111"/>
      <c r="O52" s="110"/>
      <c r="P52" s="109"/>
      <c r="Q52" s="111"/>
      <c r="R52" s="111"/>
      <c r="S52" s="111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168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4" t="s">
        <v>186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2" t="s">
        <v>298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114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tabSelected="1" view="pageBreakPreview" topLeftCell="A29" zoomScaleNormal="100" workbookViewId="0">
      <selection activeCell="G27" sqref="G27:H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455" t="s">
        <v>299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牧田　宏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506063199</v>
      </c>
      <c r="H7" s="280"/>
      <c r="I7" s="280"/>
      <c r="J7" s="280">
        <f>IF(入力!J7="","",入力!J7)</f>
        <v>18527</v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2</v>
      </c>
      <c r="B9" s="272"/>
      <c r="C9" s="273" t="str">
        <f>IF(入力!C10="","",入力!C10&amp;"　"&amp;入力!E10)</f>
        <v>今井　康幸</v>
      </c>
      <c r="D9" s="274"/>
      <c r="E9" s="274"/>
      <c r="F9" s="274"/>
      <c r="G9" s="280">
        <f>IF(入力!G9="","",入力!G9)</f>
        <v>516024475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/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3</v>
      </c>
      <c r="B11" s="272"/>
      <c r="C11" s="273" t="str">
        <f>IF(入力!C12="","",入力!C12&amp;"　"&amp;入力!E12)</f>
        <v>松丸　剛士</v>
      </c>
      <c r="D11" s="274"/>
      <c r="E11" s="274"/>
      <c r="F11" s="274"/>
      <c r="G11" s="280">
        <f>IF(入力!G11="","",入力!G11)</f>
        <v>506063767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前田　正之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>
      <c r="A17" s="272" t="s">
        <v>6</v>
      </c>
      <c r="B17" s="272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中牟田　こまち</v>
      </c>
      <c r="D25" s="274"/>
      <c r="E25" s="274"/>
      <c r="F25" s="274"/>
      <c r="G25" s="272">
        <v>6</v>
      </c>
      <c r="H25" s="272" t="str">
        <f>IF(入力!H25="","",入力!H25)</f>
        <v/>
      </c>
      <c r="I25" s="272" t="str">
        <f>IF(入力!I25="","",入力!I25)</f>
        <v>法典小学校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518928957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海本　梨々花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海神小学校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516971110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坂口　愛音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若松小学校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520829730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田村　空桜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法典東小学校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520829747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鈴木　莉乃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法典西小学校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521793269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前田　心菜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夏見台小学校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519036705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内藤　帆香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行田東小学校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520952674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山本　陽菜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宮本小学校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521227856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寺崎　美央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法典西小学校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521522081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野間　友夏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西海神小学校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521710372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砂庭　智美</v>
      </c>
      <c r="D45" s="274"/>
      <c r="E45" s="274"/>
      <c r="F45" s="274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夏見台小学校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521507248</v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成田　心咲</v>
      </c>
      <c r="D47" s="274"/>
      <c r="E47" s="274"/>
      <c r="F47" s="274"/>
      <c r="G47" s="272">
        <f>IF(入力!G47="","",入力!G47)</f>
        <v>3</v>
      </c>
      <c r="H47" s="272" t="str">
        <f>IF(入力!H47="","",入力!H47)</f>
        <v/>
      </c>
      <c r="I47" s="272" t="str">
        <f>IF(入力!I47="","",入力!I47)</f>
        <v>行田東小学校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521512440</v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L63" sqref="AL63"/>
    </sheetView>
  </sheetViews>
  <sheetFormatPr defaultColWidth="1.6640625" defaultRowHeight="13.2"/>
  <cols>
    <col min="58" max="58" width="2.21875" customWidth="1"/>
  </cols>
  <sheetData>
    <row r="1" spans="1:60">
      <c r="AS1" s="4" t="s">
        <v>266</v>
      </c>
      <c r="AT1" s="4"/>
      <c r="AU1" s="4"/>
      <c r="AV1" s="373"/>
      <c r="AW1" s="373"/>
      <c r="AX1" s="4" t="s">
        <v>26</v>
      </c>
      <c r="AY1" s="5"/>
      <c r="AZ1" s="373"/>
      <c r="BA1" s="373"/>
      <c r="BB1" s="4" t="s">
        <v>27</v>
      </c>
      <c r="BC1" s="5"/>
      <c r="BD1" s="373"/>
      <c r="BE1" s="373"/>
      <c r="BF1" s="4" t="s">
        <v>28</v>
      </c>
    </row>
    <row r="3" spans="1:60" ht="9.75" customHeight="1"/>
    <row r="4" spans="1:60" ht="9.75" customHeight="1"/>
    <row r="5" spans="1:60" ht="28.2">
      <c r="A5" s="6"/>
      <c r="B5" s="6"/>
      <c r="C5" s="374" t="s">
        <v>63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30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31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32</v>
      </c>
    </row>
    <row r="11" spans="1:60" ht="5.25" customHeight="1"/>
    <row r="12" spans="1:60" ht="5.25" customHeight="1">
      <c r="G12" s="4"/>
      <c r="H12" s="410">
        <v>41</v>
      </c>
      <c r="I12" s="411"/>
      <c r="J12" s="412"/>
      <c r="K12" s="4"/>
    </row>
    <row r="13" spans="1:60" ht="13.5" customHeight="1">
      <c r="F13" s="4" t="s">
        <v>33</v>
      </c>
      <c r="G13" s="4"/>
      <c r="H13" s="413"/>
      <c r="I13" s="414"/>
      <c r="J13" s="415"/>
      <c r="K13" s="4" t="s">
        <v>34</v>
      </c>
      <c r="L13" s="10"/>
      <c r="M13" s="10"/>
      <c r="N13" s="10"/>
      <c r="Q13" s="11"/>
    </row>
    <row r="14" spans="1:60" ht="5.25" customHeight="1">
      <c r="F14" s="12"/>
      <c r="G14" s="4"/>
      <c r="H14" s="370"/>
      <c r="I14" s="371"/>
      <c r="J14" s="37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35</v>
      </c>
      <c r="D16" s="386"/>
      <c r="E16" s="386"/>
      <c r="F16" s="386"/>
      <c r="G16" s="387"/>
      <c r="H16" s="408" t="s">
        <v>64</v>
      </c>
      <c r="I16" s="409"/>
      <c r="J16" s="409"/>
      <c r="K16" s="386" t="str">
        <f>IF(入力!C2="","",入力!C2)</f>
        <v>ツカダｼﾞｪｲｴｽｼｰ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65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36</v>
      </c>
      <c r="AK16" s="378"/>
      <c r="AL16" s="378"/>
      <c r="AM16" s="379"/>
      <c r="AN16" s="402" t="str">
        <f>IF(入力!P3="","",入力!P3)</f>
        <v>船橋市</v>
      </c>
      <c r="AO16" s="403"/>
      <c r="AP16" s="403"/>
      <c r="AQ16" s="403"/>
      <c r="AR16" s="403"/>
      <c r="AS16" s="403"/>
      <c r="AT16" s="378" t="s">
        <v>66</v>
      </c>
      <c r="AU16" s="379"/>
      <c r="AV16" s="385" t="s">
        <v>37</v>
      </c>
      <c r="AW16" s="386"/>
      <c r="AX16" s="386"/>
      <c r="AY16" s="387"/>
      <c r="AZ16" s="390" t="str">
        <f>IF(入力!P5="","",入力!P5)</f>
        <v>JR武蔵野</v>
      </c>
      <c r="BA16" s="391"/>
      <c r="BB16" s="391"/>
      <c r="BC16" s="391"/>
      <c r="BD16" s="391"/>
      <c r="BE16" s="391"/>
      <c r="BF16" s="438" t="s">
        <v>38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塚田JSC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(女子)</v>
      </c>
      <c r="V17" s="396"/>
      <c r="W17" s="396"/>
      <c r="X17" s="397"/>
      <c r="Y17" s="421">
        <f>IF(入力!C4="","",入力!C4)</f>
        <v>434064852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67"/>
      <c r="D18" s="330"/>
      <c r="E18" s="330"/>
      <c r="F18" s="330"/>
      <c r="G18" s="368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8"/>
      <c r="AL18" s="358"/>
      <c r="AM18" s="384"/>
      <c r="AN18" s="406"/>
      <c r="AO18" s="407"/>
      <c r="AP18" s="407"/>
      <c r="AQ18" s="407"/>
      <c r="AR18" s="407"/>
      <c r="AS18" s="407"/>
      <c r="AT18" s="358"/>
      <c r="AU18" s="384"/>
      <c r="AV18" s="354"/>
      <c r="AW18" s="330"/>
      <c r="AX18" s="330"/>
      <c r="AY18" s="368"/>
      <c r="AZ18" s="394" t="str">
        <f>IF(入力!AE5="","",入力!AE5)</f>
        <v>船橋法典</v>
      </c>
      <c r="BA18" s="395"/>
      <c r="BB18" s="395"/>
      <c r="BC18" s="395"/>
      <c r="BD18" s="395"/>
      <c r="BE18" s="395"/>
      <c r="BF18" s="13" t="s">
        <v>39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75" t="s">
        <v>40</v>
      </c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 t="s">
        <v>67</v>
      </c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 t="s">
        <v>68</v>
      </c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6"/>
    </row>
    <row r="20" spans="3:58" ht="15" customHeight="1">
      <c r="C20" s="441" t="s">
        <v>41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440">
        <f>IF(入力!J7="","",入力!J7)</f>
        <v>18527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 t="str">
        <f>IF(入力!J9="","",入力!J9)</f>
        <v/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/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42</v>
      </c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440" t="str">
        <f>IF(入力!M7="","",入力!M7)</f>
        <v/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 t="str">
        <f>IF(入力!M9="","",入力!M9)</f>
        <v/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/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4" t="s">
        <v>69</v>
      </c>
      <c r="D22" s="365"/>
      <c r="E22" s="365"/>
      <c r="F22" s="365"/>
      <c r="G22" s="366"/>
      <c r="H22" s="369" t="str">
        <f>IF(入力!C7="","",入力!C7&amp;"　"&amp;入力!E7)</f>
        <v>マキタ　ヒロシ</v>
      </c>
      <c r="I22" s="334"/>
      <c r="J22" s="334"/>
      <c r="K22" s="334"/>
      <c r="L22" s="334"/>
      <c r="M22" s="334"/>
      <c r="N22" s="334"/>
      <c r="O22" s="334"/>
      <c r="P22" s="334"/>
      <c r="Q22" s="343"/>
      <c r="R22" s="335" t="s">
        <v>43</v>
      </c>
      <c r="S22" s="334"/>
      <c r="T22" s="344">
        <f>IF(入力!AT7="","",入力!AT7)</f>
        <v>60</v>
      </c>
      <c r="U22" s="345"/>
      <c r="V22" s="346"/>
      <c r="W22" s="335" t="s">
        <v>44</v>
      </c>
      <c r="X22" s="335"/>
      <c r="Y22" s="335"/>
      <c r="Z22" s="14" t="s">
        <v>70</v>
      </c>
      <c r="AA22" s="15"/>
      <c r="AB22" s="334" t="str">
        <f>IF(入力!R7="","",入力!R7)</f>
        <v>273</v>
      </c>
      <c r="AC22" s="334"/>
      <c r="AD22" s="334"/>
      <c r="AE22" s="334"/>
      <c r="AF22" s="16" t="s">
        <v>71</v>
      </c>
      <c r="AG22" s="334" t="str">
        <f>IF(入力!W7="","",入力!W7)</f>
        <v>0045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43"/>
      <c r="AU22" s="335" t="s">
        <v>45</v>
      </c>
      <c r="AV22" s="334"/>
      <c r="AW22" s="334"/>
      <c r="AX22" s="17" t="s">
        <v>72</v>
      </c>
      <c r="AY22" s="334" t="str">
        <f>IF(入力!AL7="","",入力!AL7)</f>
        <v>080</v>
      </c>
      <c r="AZ22" s="334"/>
      <c r="BA22" s="334"/>
      <c r="BB22" s="334"/>
      <c r="BC22" s="334"/>
      <c r="BD22" s="334"/>
      <c r="BE22" s="334"/>
      <c r="BF22" s="18" t="s">
        <v>73</v>
      </c>
    </row>
    <row r="23" spans="3:58" ht="19.5" customHeight="1">
      <c r="C23" s="367" t="s">
        <v>46</v>
      </c>
      <c r="D23" s="330"/>
      <c r="E23" s="330"/>
      <c r="F23" s="330"/>
      <c r="G23" s="368"/>
      <c r="H23" s="370" t="str">
        <f>IF(入力!C8="","",入力!C8&amp;"　"&amp;入力!E8)</f>
        <v>牧田　宏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30"/>
      <c r="S23" s="330"/>
      <c r="T23" s="359"/>
      <c r="U23" s="360"/>
      <c r="V23" s="361"/>
      <c r="W23" s="358"/>
      <c r="X23" s="358"/>
      <c r="Y23" s="358"/>
      <c r="Z23" s="351" t="str">
        <f>IF(入力!P8="","",入力!P8)</f>
        <v>千葉県船橋市山手3-8-3-301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3"/>
      <c r="AU23" s="330"/>
      <c r="AV23" s="330"/>
      <c r="AW23" s="330"/>
      <c r="AX23" s="354" t="str">
        <f>IF(入力!AK8="","",入力!AK8)</f>
        <v>5672</v>
      </c>
      <c r="AY23" s="330"/>
      <c r="AZ23" s="330"/>
      <c r="BA23" s="330"/>
      <c r="BB23" s="19" t="s">
        <v>74</v>
      </c>
      <c r="BC23" s="330" t="str">
        <f>IF(入力!AP8="","",入力!AP8)</f>
        <v>5345</v>
      </c>
      <c r="BD23" s="330"/>
      <c r="BE23" s="330"/>
      <c r="BF23" s="350"/>
    </row>
    <row r="24" spans="3:58" ht="12" customHeight="1">
      <c r="C24" s="364" t="s">
        <v>75</v>
      </c>
      <c r="D24" s="365"/>
      <c r="E24" s="365"/>
      <c r="F24" s="365"/>
      <c r="G24" s="366"/>
      <c r="H24" s="369" t="str">
        <f>IF(入力!C9="","",入力!C9&amp;"　"&amp;入力!E9)</f>
        <v>イマイ　ヤスユキ</v>
      </c>
      <c r="I24" s="334"/>
      <c r="J24" s="334"/>
      <c r="K24" s="334"/>
      <c r="L24" s="334"/>
      <c r="M24" s="334"/>
      <c r="N24" s="334"/>
      <c r="O24" s="334"/>
      <c r="P24" s="334"/>
      <c r="Q24" s="343"/>
      <c r="R24" s="335" t="s">
        <v>43</v>
      </c>
      <c r="S24" s="334"/>
      <c r="T24" s="344">
        <f>IF(入力!AT9="","",入力!AT9)</f>
        <v>58</v>
      </c>
      <c r="U24" s="345"/>
      <c r="V24" s="346"/>
      <c r="W24" s="335" t="s">
        <v>44</v>
      </c>
      <c r="X24" s="335"/>
      <c r="Y24" s="335"/>
      <c r="Z24" s="14" t="s">
        <v>70</v>
      </c>
      <c r="AA24" s="15"/>
      <c r="AB24" s="334" t="str">
        <f>IF(入力!R9="","",入力!R9)</f>
        <v>273</v>
      </c>
      <c r="AC24" s="334"/>
      <c r="AD24" s="334"/>
      <c r="AE24" s="334"/>
      <c r="AF24" s="16" t="s">
        <v>71</v>
      </c>
      <c r="AG24" s="334" t="str">
        <f>IF(入力!W9="","",入力!W9)</f>
        <v>0012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43"/>
      <c r="AU24" s="335" t="s">
        <v>45</v>
      </c>
      <c r="AV24" s="334"/>
      <c r="AW24" s="334"/>
      <c r="AX24" s="17" t="s">
        <v>72</v>
      </c>
      <c r="AY24" s="334" t="str">
        <f>IF(入力!AL9="","",入力!AL9)</f>
        <v>090</v>
      </c>
      <c r="AZ24" s="334"/>
      <c r="BA24" s="334"/>
      <c r="BB24" s="334"/>
      <c r="BC24" s="334"/>
      <c r="BD24" s="334"/>
      <c r="BE24" s="334"/>
      <c r="BF24" s="18" t="s">
        <v>73</v>
      </c>
    </row>
    <row r="25" spans="3:58" ht="19.5" customHeight="1">
      <c r="C25" s="367" t="s">
        <v>76</v>
      </c>
      <c r="D25" s="330"/>
      <c r="E25" s="330"/>
      <c r="F25" s="330"/>
      <c r="G25" s="368"/>
      <c r="H25" s="370" t="str">
        <f>IF(入力!C10="","",入力!C10&amp;"　"&amp;入力!E10)</f>
        <v>今井　康幸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30"/>
      <c r="S25" s="330"/>
      <c r="T25" s="359"/>
      <c r="U25" s="360"/>
      <c r="V25" s="361"/>
      <c r="W25" s="358"/>
      <c r="X25" s="358"/>
      <c r="Y25" s="358"/>
      <c r="Z25" s="351" t="str">
        <f>IF(入力!P10="","",入力!P10)</f>
        <v>千葉県船橋市浜町1-1-6-502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3"/>
      <c r="AU25" s="330"/>
      <c r="AV25" s="330"/>
      <c r="AW25" s="330"/>
      <c r="AX25" s="354" t="str">
        <f>IF(入力!AK10="","",入力!AK10)</f>
        <v>2561</v>
      </c>
      <c r="AY25" s="330"/>
      <c r="AZ25" s="330"/>
      <c r="BA25" s="330"/>
      <c r="BB25" s="19" t="s">
        <v>74</v>
      </c>
      <c r="BC25" s="330" t="str">
        <f>IF(入力!AP10="","",入力!AP10)</f>
        <v>6470</v>
      </c>
      <c r="BD25" s="330"/>
      <c r="BE25" s="330"/>
      <c r="BF25" s="350"/>
    </row>
    <row r="26" spans="3:58" ht="12" customHeight="1">
      <c r="C26" s="364" t="s">
        <v>69</v>
      </c>
      <c r="D26" s="365"/>
      <c r="E26" s="365"/>
      <c r="F26" s="365"/>
      <c r="G26" s="366"/>
      <c r="H26" s="369" t="str">
        <f>IF(入力!C11="","",入力!C11&amp;"　"&amp;入力!E11)</f>
        <v>マツマル　タケシ</v>
      </c>
      <c r="I26" s="334"/>
      <c r="J26" s="334"/>
      <c r="K26" s="334"/>
      <c r="L26" s="334"/>
      <c r="M26" s="334"/>
      <c r="N26" s="334"/>
      <c r="O26" s="334"/>
      <c r="P26" s="334"/>
      <c r="Q26" s="343"/>
      <c r="R26" s="335" t="s">
        <v>43</v>
      </c>
      <c r="S26" s="334"/>
      <c r="T26" s="344">
        <f>IF(入力!AT11="","",入力!AT11)</f>
        <v>49</v>
      </c>
      <c r="U26" s="345"/>
      <c r="V26" s="346"/>
      <c r="W26" s="335" t="s">
        <v>44</v>
      </c>
      <c r="X26" s="335"/>
      <c r="Y26" s="335"/>
      <c r="Z26" s="14" t="s">
        <v>70</v>
      </c>
      <c r="AA26" s="15"/>
      <c r="AB26" s="334" t="str">
        <f>IF(入力!R11="","",入力!R11)</f>
        <v>273</v>
      </c>
      <c r="AC26" s="334"/>
      <c r="AD26" s="334"/>
      <c r="AE26" s="334"/>
      <c r="AF26" s="16" t="s">
        <v>71</v>
      </c>
      <c r="AG26" s="334" t="str">
        <f>IF(入力!W11="","",入力!W11)</f>
        <v>0864</v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43"/>
      <c r="AU26" s="335" t="s">
        <v>45</v>
      </c>
      <c r="AV26" s="334"/>
      <c r="AW26" s="334"/>
      <c r="AX26" s="17" t="s">
        <v>72</v>
      </c>
      <c r="AY26" s="334" t="str">
        <f>IF(入力!AL11="","",入力!AL11)</f>
        <v>090</v>
      </c>
      <c r="AZ26" s="334"/>
      <c r="BA26" s="334"/>
      <c r="BB26" s="334"/>
      <c r="BC26" s="334"/>
      <c r="BD26" s="334"/>
      <c r="BE26" s="334"/>
      <c r="BF26" s="18" t="s">
        <v>73</v>
      </c>
    </row>
    <row r="27" spans="3:58" ht="19.5" customHeight="1">
      <c r="C27" s="367" t="s">
        <v>77</v>
      </c>
      <c r="D27" s="330"/>
      <c r="E27" s="330"/>
      <c r="F27" s="330"/>
      <c r="G27" s="368"/>
      <c r="H27" s="370" t="str">
        <f>IF(入力!C12="","",入力!C12&amp;"　"&amp;入力!E12)</f>
        <v>松丸　剛士</v>
      </c>
      <c r="I27" s="371"/>
      <c r="J27" s="371"/>
      <c r="K27" s="371"/>
      <c r="L27" s="371"/>
      <c r="M27" s="371"/>
      <c r="N27" s="371"/>
      <c r="O27" s="371"/>
      <c r="P27" s="371"/>
      <c r="Q27" s="372"/>
      <c r="R27" s="330"/>
      <c r="S27" s="330"/>
      <c r="T27" s="359"/>
      <c r="U27" s="360"/>
      <c r="V27" s="361"/>
      <c r="W27" s="358"/>
      <c r="X27" s="358"/>
      <c r="Y27" s="358"/>
      <c r="Z27" s="351" t="str">
        <f>IF(入力!P12="","",入力!P12)</f>
        <v>千葉県船橋市北本町1-10-3</v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3"/>
      <c r="AU27" s="330"/>
      <c r="AV27" s="330"/>
      <c r="AW27" s="330"/>
      <c r="AX27" s="354" t="str">
        <f>IF(入力!AK12="","",入力!AK12)</f>
        <v>3906</v>
      </c>
      <c r="AY27" s="330"/>
      <c r="AZ27" s="330"/>
      <c r="BA27" s="330"/>
      <c r="BB27" s="19" t="s">
        <v>74</v>
      </c>
      <c r="BC27" s="330" t="str">
        <f>IF(入力!AP12="","",入力!AP12)</f>
        <v>4034</v>
      </c>
      <c r="BD27" s="330"/>
      <c r="BE27" s="330"/>
      <c r="BF27" s="350"/>
    </row>
    <row r="28" spans="3:58" ht="12" customHeight="1">
      <c r="C28" s="364" t="s">
        <v>69</v>
      </c>
      <c r="D28" s="365"/>
      <c r="E28" s="365"/>
      <c r="F28" s="365"/>
      <c r="G28" s="366"/>
      <c r="H28" s="369" t="str">
        <f>IF(入力!C15="","",入力!C15&amp;"　"&amp;入力!E15)</f>
        <v>マエダ　マサユキ</v>
      </c>
      <c r="I28" s="334"/>
      <c r="J28" s="334"/>
      <c r="K28" s="334"/>
      <c r="L28" s="334"/>
      <c r="M28" s="334"/>
      <c r="N28" s="334"/>
      <c r="O28" s="334"/>
      <c r="P28" s="334"/>
      <c r="Q28" s="343"/>
      <c r="R28" s="335" t="s">
        <v>43</v>
      </c>
      <c r="S28" s="334"/>
      <c r="T28" s="344">
        <f>IF(入力!AT15="","",入力!AT15)</f>
        <v>46</v>
      </c>
      <c r="U28" s="345"/>
      <c r="V28" s="346"/>
      <c r="W28" s="335" t="s">
        <v>44</v>
      </c>
      <c r="X28" s="335"/>
      <c r="Y28" s="335"/>
      <c r="Z28" s="14" t="s">
        <v>70</v>
      </c>
      <c r="AA28" s="15"/>
      <c r="AB28" s="334" t="str">
        <f>IF(入力!R15="","",入力!R15)</f>
        <v>273</v>
      </c>
      <c r="AC28" s="334"/>
      <c r="AD28" s="334"/>
      <c r="AE28" s="334"/>
      <c r="AF28" s="16" t="s">
        <v>71</v>
      </c>
      <c r="AG28" s="334" t="str">
        <f>IF(入力!W15="","",入力!W15)</f>
        <v>0866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43"/>
      <c r="AU28" s="335" t="s">
        <v>45</v>
      </c>
      <c r="AV28" s="334"/>
      <c r="AW28" s="334"/>
      <c r="AX28" s="17" t="s">
        <v>72</v>
      </c>
      <c r="AY28" s="334" t="str">
        <f>IF(入力!AL15="","",入力!AL15)</f>
        <v>090</v>
      </c>
      <c r="AZ28" s="334"/>
      <c r="BA28" s="334"/>
      <c r="BB28" s="334"/>
      <c r="BC28" s="334"/>
      <c r="BD28" s="334"/>
      <c r="BE28" s="334"/>
      <c r="BF28" s="18" t="s">
        <v>73</v>
      </c>
    </row>
    <row r="29" spans="3:58" ht="19.5" customHeight="1" thickBot="1">
      <c r="C29" s="362" t="s">
        <v>47</v>
      </c>
      <c r="D29" s="336"/>
      <c r="E29" s="336"/>
      <c r="F29" s="336"/>
      <c r="G29" s="363"/>
      <c r="H29" s="355" t="str">
        <f>IF(入力!C16="","",入力!C16&amp;"　"&amp;入力!E16)</f>
        <v>前田　正之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6"/>
      <c r="S29" s="336"/>
      <c r="T29" s="347"/>
      <c r="U29" s="348"/>
      <c r="V29" s="349"/>
      <c r="W29" s="342"/>
      <c r="X29" s="342"/>
      <c r="Y29" s="342"/>
      <c r="Z29" s="337" t="str">
        <f>IF(入力!P16="","",入力!P16)</f>
        <v>千葉県船橋市夏見台5-14-18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8579</v>
      </c>
      <c r="AY29" s="336"/>
      <c r="AZ29" s="336"/>
      <c r="BA29" s="336"/>
      <c r="BB29" s="73" t="s">
        <v>74</v>
      </c>
      <c r="BC29" s="336" t="str">
        <f>IF(入力!AP16="","",入力!AP16)</f>
        <v>0047</v>
      </c>
      <c r="BD29" s="336"/>
      <c r="BE29" s="336"/>
      <c r="BF29" s="341"/>
    </row>
    <row r="30" spans="3:58" ht="7.5" customHeight="1"/>
    <row r="31" spans="3:58" ht="16.5" customHeight="1">
      <c r="C31" s="20" t="s">
        <v>48</v>
      </c>
      <c r="D31" s="4"/>
      <c r="E31" s="4"/>
      <c r="F31" s="4"/>
      <c r="G31" s="4"/>
      <c r="H31" s="4"/>
      <c r="I31" s="21" t="s">
        <v>49</v>
      </c>
    </row>
    <row r="32" spans="3:58" ht="3" customHeight="1" thickBot="1"/>
    <row r="33" spans="3:58" ht="15" customHeight="1">
      <c r="C33" s="331" t="s">
        <v>50</v>
      </c>
      <c r="D33" s="332"/>
      <c r="E33" s="332"/>
      <c r="F33" s="332" t="s">
        <v>51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52</v>
      </c>
      <c r="R33" s="332"/>
      <c r="S33" s="332"/>
      <c r="T33" s="332" t="s">
        <v>53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54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55</v>
      </c>
      <c r="BA33" s="332"/>
      <c r="BB33" s="332"/>
      <c r="BC33" s="332"/>
      <c r="BD33" s="332"/>
      <c r="BE33" s="332"/>
      <c r="BF33" s="333"/>
    </row>
    <row r="34" spans="3:58" ht="15" customHeight="1">
      <c r="C34" s="290" t="str">
        <f>IF(入力!B25="","",入力!B25)</f>
        <v>①</v>
      </c>
      <c r="D34" s="291"/>
      <c r="E34" s="292"/>
      <c r="F34" s="296" t="str">
        <f>IF(入力!C26="","",入力!C25&amp;"　"&amp;入力!E25&amp;"
"&amp;入力!C26&amp;"　"&amp;入力!E26)</f>
        <v>ナカムタ　こまち
中牟田　こまち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6</v>
      </c>
      <c r="R34" s="303"/>
      <c r="S34" s="304"/>
      <c r="T34" s="308" t="str">
        <f>IF(入力!I25="","",入力!I25)</f>
        <v>法典小学校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518928957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161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ウミモト　リリカ
海本　梨々花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6</v>
      </c>
      <c r="R36" s="303"/>
      <c r="S36" s="304"/>
      <c r="T36" s="308" t="str">
        <f>IF(入力!I27="","",入力!I27)</f>
        <v>海神小学校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516971110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145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サカグチ　マイン
坂口　愛音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6</v>
      </c>
      <c r="R38" s="303"/>
      <c r="S38" s="304"/>
      <c r="T38" s="308" t="str">
        <f>IF(入力!I29="","",入力!I29)</f>
        <v>若松小学校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520829730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146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タムラ　ソラ
田村　空桜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5</v>
      </c>
      <c r="R40" s="303"/>
      <c r="S40" s="304"/>
      <c r="T40" s="308" t="str">
        <f>IF(入力!I31="","",入力!I31)</f>
        <v>法典東小学校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520829747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148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スズキ　リノ
鈴木　莉乃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5</v>
      </c>
      <c r="R42" s="303"/>
      <c r="S42" s="304"/>
      <c r="T42" s="308" t="str">
        <f>IF(入力!I33="","",入力!I33)</f>
        <v>法典西小学校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521793269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148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マエダ　ココナ
前田　心菜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4</v>
      </c>
      <c r="R44" s="303"/>
      <c r="S44" s="304"/>
      <c r="T44" s="308" t="str">
        <f>IF(入力!I35="","",入力!I35)</f>
        <v>夏見台小学校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519036705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128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ナイトウ　ホノカ
内藤　帆香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4</v>
      </c>
      <c r="R46" s="303"/>
      <c r="S46" s="304"/>
      <c r="T46" s="308" t="str">
        <f>IF(入力!I37="","",入力!I37)</f>
        <v>行田東小学校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520952674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139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ヤマモト　ヒナ
山本　陽菜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4</v>
      </c>
      <c r="R48" s="303"/>
      <c r="S48" s="304"/>
      <c r="T48" s="308" t="str">
        <f>IF(入力!I39="","",入力!I39)</f>
        <v>宮本小学校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521227856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129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テラサキ　ミオ
寺崎　美央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>
        <f>IF(入力!G41="","",入力!G41)</f>
        <v>4</v>
      </c>
      <c r="R50" s="303"/>
      <c r="S50" s="304"/>
      <c r="T50" s="308" t="str">
        <f>IF(入力!I41="","",入力!I41)</f>
        <v>法典西小学校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521522081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140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>
        <f>IF(入力!B43="","",入力!B43)</f>
        <v>10</v>
      </c>
      <c r="D52" s="291"/>
      <c r="E52" s="292"/>
      <c r="F52" s="296" t="str">
        <f>IF(入力!C44="","",入力!C43&amp;"　"&amp;入力!E43&amp;"
"&amp;入力!C44&amp;"　"&amp;入力!E44)</f>
        <v>ノマ　トモカ
野間　友夏</v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>
        <f>IF(入力!G43="","",入力!G43)</f>
        <v>4</v>
      </c>
      <c r="R52" s="303"/>
      <c r="S52" s="304"/>
      <c r="T52" s="308" t="str">
        <f>IF(入力!I43="","",入力!I43)</f>
        <v>西海神小学校</v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>
        <f>IF(入力!M43="","",入力!M43)</f>
        <v>521710372</v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>
        <f>IF(入力!P43="","",入力!P43)</f>
        <v>138</v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>
        <f>IF(入力!B45="","",入力!B45)</f>
        <v>11</v>
      </c>
      <c r="D54" s="291"/>
      <c r="E54" s="292"/>
      <c r="F54" s="296" t="str">
        <f>IF(入力!C46="","",入力!C45&amp;"　"&amp;入力!E45&amp;"
"&amp;入力!C46&amp;"　"&amp;入力!E46)</f>
        <v>スナバ　トモミ
砂庭　智美</v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>
        <f>IF(入力!G45="","",入力!G45)</f>
        <v>3</v>
      </c>
      <c r="R54" s="303"/>
      <c r="S54" s="304"/>
      <c r="T54" s="308" t="str">
        <f>IF(入力!I45="","",入力!I45)</f>
        <v>夏見台小学校</v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>
        <f>IF(入力!M45="","",入力!M45)</f>
        <v>521507248</v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>
        <f>IF(入力!P45="","",入力!P45)</f>
        <v>133</v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>
        <f>IF(入力!B47="","",入力!B47)</f>
        <v>12</v>
      </c>
      <c r="D56" s="291"/>
      <c r="E56" s="292"/>
      <c r="F56" s="296" t="str">
        <f>IF(入力!C48="","",入力!C47&amp;"　"&amp;入力!E47&amp;"
"&amp;入力!C48&amp;"　"&amp;入力!E48)</f>
        <v>ナリタ　ミサキ
成田　心咲</v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>
        <f>IF(入力!G47="","",入力!G47)</f>
        <v>3</v>
      </c>
      <c r="R56" s="303"/>
      <c r="S56" s="304"/>
      <c r="T56" s="308" t="str">
        <f>IF(入力!I47="","",入力!I47)</f>
        <v>行田東小学校</v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>
        <f>IF(入力!M47="","",入力!M47)</f>
        <v>521512440</v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>
        <f>IF(入力!P47="","",入力!P47)</f>
        <v>137</v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56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58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59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60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 t="s">
        <v>267</v>
      </c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61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62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3" t="s">
        <v>24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" customHeight="1">
      <c r="A2" s="272" t="s">
        <v>0</v>
      </c>
      <c r="B2" s="272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牧田　宏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506063199</v>
      </c>
      <c r="H7" s="280"/>
      <c r="I7" s="280"/>
      <c r="J7" s="280">
        <f>IF(入力!J7="","",入力!J7)</f>
        <v>18527</v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19</v>
      </c>
      <c r="B9" s="272"/>
      <c r="C9" s="273" t="str">
        <f>IF(入力!C10="","",入力!C10&amp;"　"&amp;入力!E10)</f>
        <v>今井　康幸</v>
      </c>
      <c r="D9" s="274"/>
      <c r="E9" s="274"/>
      <c r="F9" s="274"/>
      <c r="G9" s="280">
        <f>IF(入力!G9="","",入力!G9)</f>
        <v>516024475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/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20</v>
      </c>
      <c r="B11" s="272"/>
      <c r="C11" s="273" t="str">
        <f>IF(入力!C12="","",入力!C12&amp;"　"&amp;入力!E12)</f>
        <v>松丸　剛士</v>
      </c>
      <c r="D11" s="274"/>
      <c r="E11" s="274"/>
      <c r="F11" s="274"/>
      <c r="G11" s="280">
        <f>IF(入力!G11="","",入力!G11)</f>
        <v>506063767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前田　正之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" customHeight="1">
      <c r="A17" s="272" t="s">
        <v>6</v>
      </c>
      <c r="B17" s="272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中牟田　こまち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法典小学校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518928957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海本　梨々花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海神小学校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516971110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坂口　愛音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若松小学校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520829730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田村　空桜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法典東小学校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520829747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鈴木　莉乃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法典西小学校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521793269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前田　心菜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夏見台小学校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519036705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内藤　帆香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行田東小学校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520952674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山本　陽菜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宮本小学校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521227856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寺崎　美央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法典西小学校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521522081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野間　友夏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西海神小学校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521710372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砂庭　智美</v>
      </c>
      <c r="D45" s="274"/>
      <c r="E45" s="274"/>
      <c r="F45" s="274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夏見台小学校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521507248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成田　心咲</v>
      </c>
      <c r="D47" s="274"/>
      <c r="E47" s="274"/>
      <c r="F47" s="274"/>
      <c r="G47" s="272">
        <f>IF(入力!G47="","",入力!G47)</f>
        <v>3</v>
      </c>
      <c r="H47" s="272" t="str">
        <f>IF(入力!H47="","",入力!H47)</f>
        <v/>
      </c>
      <c r="I47" s="272" t="str">
        <f>IF(入力!I47="","",入力!I47)</f>
        <v>行田東小学校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521512440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>
        <f>IF(入力!B49="","",入力!B49)</f>
        <v>13</v>
      </c>
      <c r="C49" s="273" t="str">
        <f>IF(入力!C50="","",入力!C50&amp;"　"&amp;入力!E50)</f>
        <v>野間　優希</v>
      </c>
      <c r="D49" s="274"/>
      <c r="E49" s="274"/>
      <c r="F49" s="274"/>
      <c r="G49" s="272">
        <f>IF(入力!G49="","",入力!G49)</f>
        <v>2</v>
      </c>
      <c r="H49" s="272" t="str">
        <f>IF(入力!H49="","",入力!H49)</f>
        <v/>
      </c>
      <c r="I49" s="272" t="str">
        <f>IF(入力!I49="","",入力!I49)</f>
        <v>西海神小学校</v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>
        <f>IF(入力!M49="","",入力!M49)</f>
        <v>521710396</v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" customHeight="1">
      <c r="A2" s="272" t="s">
        <v>0</v>
      </c>
      <c r="B2" s="272"/>
      <c r="C2" s="283" t="str">
        <f>IF(入力!C3="","",入力!C3)</f>
        <v>塚田JSC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434064852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牧田　宏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506063199</v>
      </c>
      <c r="H7" s="280"/>
      <c r="I7" s="280"/>
      <c r="J7" s="280">
        <f>IF(入力!J7="","",入力!J7)</f>
        <v>18527</v>
      </c>
      <c r="K7" s="280"/>
      <c r="L7" s="280"/>
      <c r="M7" s="280" t="str">
        <f>IF(入力!M7="","",入力!M7)</f>
        <v/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19</v>
      </c>
      <c r="B9" s="272"/>
      <c r="C9" s="273" t="str">
        <f>IF(入力!C10="","",入力!C10&amp;"　"&amp;入力!E10)</f>
        <v>今井　康幸</v>
      </c>
      <c r="D9" s="274"/>
      <c r="E9" s="274"/>
      <c r="F9" s="274"/>
      <c r="G9" s="280">
        <f>IF(入力!G9="","",入力!G9)</f>
        <v>516024475</v>
      </c>
      <c r="H9" s="280"/>
      <c r="I9" s="280"/>
      <c r="J9" s="280" t="str">
        <f>IF(入力!J9="","",入力!J9)</f>
        <v/>
      </c>
      <c r="K9" s="280"/>
      <c r="L9" s="280"/>
      <c r="M9" s="280" t="str">
        <f>IF(入力!M9="","",入力!M9)</f>
        <v/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20</v>
      </c>
      <c r="B11" s="272"/>
      <c r="C11" s="273" t="str">
        <f>IF(入力!C12="","",入力!C12&amp;"　"&amp;入力!E12)</f>
        <v>松丸　剛士</v>
      </c>
      <c r="D11" s="274"/>
      <c r="E11" s="274"/>
      <c r="F11" s="274"/>
      <c r="G11" s="280">
        <f>IF(入力!G11="","",入力!G11)</f>
        <v>506063767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前田　正之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" customHeight="1">
      <c r="A17" s="272" t="s">
        <v>6</v>
      </c>
      <c r="B17" s="272"/>
      <c r="C17" s="283" t="str">
        <f>IF(入力!C17="","",入力!C17&amp;"　"&amp;入力!E17)</f>
        <v>千葉県船橋市夏見台5-14-18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090-8579-0047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中牟田　こまち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法典小学校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518928957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海本　梨々花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海神小学校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516971110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坂口　愛音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若松小学校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520829730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田村　空桜</v>
      </c>
      <c r="D31" s="274"/>
      <c r="E31" s="274"/>
      <c r="F31" s="274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法典東小学校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520829747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鈴木　莉乃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法典西小学校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521793269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前田　心菜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夏見台小学校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519036705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内藤　帆香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行田東小学校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520952674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山本　陽菜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宮本小学校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521227856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寺崎　美央</v>
      </c>
      <c r="D41" s="274"/>
      <c r="E41" s="274"/>
      <c r="F41" s="274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法典西小学校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521522081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野間　友夏</v>
      </c>
      <c r="D43" s="274"/>
      <c r="E43" s="274"/>
      <c r="F43" s="274"/>
      <c r="G43" s="272">
        <f>IF(入力!G43="","",入力!G43)</f>
        <v>4</v>
      </c>
      <c r="H43" s="272" t="str">
        <f>IF(入力!H43="","",入力!H43)</f>
        <v/>
      </c>
      <c r="I43" s="272" t="str">
        <f>IF(入力!I43="","",入力!I43)</f>
        <v>西海神小学校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521710372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砂庭　智美</v>
      </c>
      <c r="D45" s="274"/>
      <c r="E45" s="274"/>
      <c r="F45" s="274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夏見台小学校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521507248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成田　心咲</v>
      </c>
      <c r="D47" s="274"/>
      <c r="E47" s="274"/>
      <c r="F47" s="274"/>
      <c r="G47" s="272">
        <f>IF(入力!G47="","",入力!G47)</f>
        <v>3</v>
      </c>
      <c r="H47" s="272" t="str">
        <f>IF(入力!H47="","",入力!H47)</f>
        <v/>
      </c>
      <c r="I47" s="272" t="str">
        <f>IF(入力!I47="","",入力!I47)</f>
        <v>行田東小学校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521512440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>
        <f>IF(入力!B49="","",入力!B49)</f>
        <v>13</v>
      </c>
      <c r="C49" s="273" t="str">
        <f>IF(入力!C50="","",入力!C50&amp;"　"&amp;入力!E50)</f>
        <v>野間　優希</v>
      </c>
      <c r="D49" s="274"/>
      <c r="E49" s="274"/>
      <c r="F49" s="274"/>
      <c r="G49" s="272">
        <f>IF(入力!G49="","",入力!G49)</f>
        <v>2</v>
      </c>
      <c r="H49" s="272" t="str">
        <f>IF(入力!H49="","",入力!H49)</f>
        <v/>
      </c>
      <c r="I49" s="272" t="str">
        <f>IF(入力!I49="","",入力!I49)</f>
        <v>西海神小学校</v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>
        <f>IF(入力!M49="","",入力!M49)</f>
        <v>521710396</v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78</v>
      </c>
      <c r="B1" s="444"/>
      <c r="D1" s="24" t="s">
        <v>79</v>
      </c>
      <c r="E1" s="25" t="s">
        <v>80</v>
      </c>
      <c r="F1" s="26" t="s">
        <v>81</v>
      </c>
      <c r="G1" s="24" t="s">
        <v>135</v>
      </c>
      <c r="H1" s="25" t="s">
        <v>82</v>
      </c>
      <c r="I1" s="26" t="s">
        <v>83</v>
      </c>
      <c r="J1" s="24" t="s">
        <v>135</v>
      </c>
      <c r="K1" s="25" t="s">
        <v>82</v>
      </c>
      <c r="L1" s="26" t="s">
        <v>83</v>
      </c>
      <c r="M1" s="24" t="s">
        <v>135</v>
      </c>
      <c r="N1" s="25" t="s">
        <v>82</v>
      </c>
      <c r="O1" s="26" t="s">
        <v>83</v>
      </c>
      <c r="P1" s="24" t="s">
        <v>135</v>
      </c>
      <c r="Q1" s="25" t="s">
        <v>82</v>
      </c>
      <c r="R1" s="26" t="s">
        <v>83</v>
      </c>
      <c r="S1" s="24" t="s">
        <v>135</v>
      </c>
      <c r="T1" s="25" t="s">
        <v>82</v>
      </c>
      <c r="U1" s="26" t="s">
        <v>83</v>
      </c>
      <c r="V1" s="24" t="s">
        <v>135</v>
      </c>
      <c r="W1" s="25" t="s">
        <v>82</v>
      </c>
      <c r="X1" s="26" t="s">
        <v>83</v>
      </c>
      <c r="Y1" s="24" t="s">
        <v>135</v>
      </c>
      <c r="Z1" s="25" t="s">
        <v>82</v>
      </c>
      <c r="AA1" s="26" t="s">
        <v>83</v>
      </c>
      <c r="AB1" s="24" t="s">
        <v>135</v>
      </c>
      <c r="AC1" s="25" t="s">
        <v>82</v>
      </c>
      <c r="AD1" s="26" t="s">
        <v>83</v>
      </c>
      <c r="AE1" s="24" t="s">
        <v>135</v>
      </c>
      <c r="AF1" s="25" t="s">
        <v>82</v>
      </c>
      <c r="AG1" s="26" t="s">
        <v>83</v>
      </c>
      <c r="AH1" s="24" t="s">
        <v>135</v>
      </c>
      <c r="AI1" s="25" t="s">
        <v>82</v>
      </c>
      <c r="AJ1" s="26" t="s">
        <v>83</v>
      </c>
    </row>
    <row r="2" spans="1:41" ht="13.8" thickBot="1">
      <c r="A2" s="444"/>
      <c r="B2" s="444"/>
      <c r="C2" s="27"/>
      <c r="D2" s="28">
        <v>1</v>
      </c>
      <c r="E2" s="29" t="s">
        <v>84</v>
      </c>
      <c r="F2" s="30">
        <v>42443</v>
      </c>
      <c r="G2" s="28">
        <v>1.01</v>
      </c>
      <c r="H2" s="29" t="s">
        <v>84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5" t="s">
        <v>85</v>
      </c>
      <c r="B4" s="446"/>
      <c r="C4" s="446"/>
      <c r="D4" s="446"/>
      <c r="E4" s="446"/>
      <c r="F4" s="446"/>
      <c r="G4" s="447"/>
      <c r="H4" s="25" t="s">
        <v>86</v>
      </c>
      <c r="I4" s="25" t="s">
        <v>87</v>
      </c>
      <c r="J4" s="448" t="s">
        <v>136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15</v>
      </c>
      <c r="J5" s="452" t="str">
        <f>IF(入力!A55="","",入力!A55)</f>
        <v>まだまだ技術も経験も足りない子供達ですが、日々の練習で、体幹、体力、基礎を繰り返し
少しずつ少しずつ成長しています。
全員で声を掛け合い、先輩達へ続けるよう、新チームでも上を目指します。
コロナに負けずに...『心をつなげ！！』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137</v>
      </c>
      <c r="B6" s="25" t="s">
        <v>88</v>
      </c>
      <c r="C6" s="25" t="s">
        <v>89</v>
      </c>
      <c r="D6" s="25" t="s">
        <v>90</v>
      </c>
      <c r="E6" s="25" t="s">
        <v>86</v>
      </c>
      <c r="F6" s="25" t="s">
        <v>91</v>
      </c>
      <c r="G6" s="25" t="s">
        <v>92</v>
      </c>
      <c r="H6" s="25" t="s">
        <v>29</v>
      </c>
      <c r="I6" s="25" t="s">
        <v>93</v>
      </c>
      <c r="J6" s="25" t="s">
        <v>94</v>
      </c>
      <c r="K6" s="25" t="s">
        <v>95</v>
      </c>
      <c r="L6" s="25" t="s">
        <v>96</v>
      </c>
      <c r="M6" s="25" t="s">
        <v>97</v>
      </c>
      <c r="N6" s="25" t="s">
        <v>138</v>
      </c>
      <c r="O6" s="25" t="s">
        <v>139</v>
      </c>
      <c r="P6" s="25" t="s">
        <v>98</v>
      </c>
      <c r="Q6" s="25" t="s">
        <v>99</v>
      </c>
      <c r="R6" s="25" t="s">
        <v>100</v>
      </c>
      <c r="S6" s="25" t="s">
        <v>101</v>
      </c>
      <c r="T6" s="48" t="s">
        <v>175</v>
      </c>
      <c r="U6" s="48" t="s">
        <v>194</v>
      </c>
      <c r="V6" s="48" t="s">
        <v>194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ツカダｼﾞｪｲｴｽｼｰ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140</v>
      </c>
      <c r="B15" s="25" t="s">
        <v>102</v>
      </c>
      <c r="C15" s="25" t="s">
        <v>103</v>
      </c>
      <c r="D15" s="25" t="s">
        <v>104</v>
      </c>
      <c r="E15" s="25" t="s">
        <v>105</v>
      </c>
      <c r="F15" s="25" t="s">
        <v>106</v>
      </c>
      <c r="G15" s="25" t="s">
        <v>107</v>
      </c>
      <c r="H15" s="25" t="s">
        <v>108</v>
      </c>
      <c r="I15" s="25" t="s">
        <v>109</v>
      </c>
      <c r="J15" s="25" t="s">
        <v>110</v>
      </c>
      <c r="K15" s="25" t="s">
        <v>111</v>
      </c>
      <c r="L15" s="25" t="s">
        <v>112</v>
      </c>
      <c r="M15" s="25" t="s">
        <v>141</v>
      </c>
      <c r="N15" s="25" t="s">
        <v>113</v>
      </c>
      <c r="O15" s="25" t="s">
        <v>114</v>
      </c>
      <c r="P15" s="25" t="s">
        <v>115</v>
      </c>
      <c r="Q15" s="25" t="s">
        <v>116</v>
      </c>
      <c r="R15" s="25" t="s">
        <v>91</v>
      </c>
      <c r="S15" s="25" t="s">
        <v>92</v>
      </c>
      <c r="T15" s="25" t="s">
        <v>117</v>
      </c>
      <c r="U15" s="25" t="s">
        <v>118</v>
      </c>
      <c r="V15" s="25" t="s">
        <v>119</v>
      </c>
      <c r="W15" s="25" t="s">
        <v>120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121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千葉県船橋市山手3-8-3-301</v>
      </c>
      <c r="U16" s="33" t="str">
        <f>IF(入力!AL7="","",入力!AL7)</f>
        <v>080</v>
      </c>
      <c r="V16" s="33" t="str">
        <f>IF(入力!AK8="","",入力!AK8)</f>
        <v>5672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142</v>
      </c>
      <c r="C17" s="33" t="str">
        <f>IF(入力!C10="","",入力!C10)</f>
        <v>今井</v>
      </c>
      <c r="D17" s="33" t="str">
        <f>IF(入力!E10="","",入力!E10)</f>
        <v>康幸</v>
      </c>
      <c r="E17" s="33" t="str">
        <f>IF(入力!C9="","",入力!C9)</f>
        <v>イマイ</v>
      </c>
      <c r="F17" s="33" t="str">
        <f>IF(入力!E9="","",入力!E9)</f>
        <v>ヤスユキ</v>
      </c>
      <c r="G17" s="33">
        <f>IF(入力!G9="","",入力!G9)</f>
        <v>516024475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0012</v>
      </c>
      <c r="T17" s="33" t="str">
        <f>IF(入力!P10="","",入力!P10)</f>
        <v>千葉県船橋市浜町1-1-6-502</v>
      </c>
      <c r="U17" s="33" t="str">
        <f>IF(入力!AL9="","",入力!AL9)</f>
        <v>090</v>
      </c>
      <c r="V17" s="33" t="str">
        <f>IF(入力!AK10="","",入力!AK10)</f>
        <v>2561</v>
      </c>
      <c r="W17" s="33" t="str">
        <f>IF(入力!AP10="","",入力!AP10)</f>
        <v>6470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143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145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千葉県船橋市北本町1-10-3</v>
      </c>
      <c r="U20" s="33" t="str">
        <f>IF(入力!AL11="","",入力!AL11)</f>
        <v>090</v>
      </c>
      <c r="V20" s="33" t="str">
        <f>IF(入力!AK12="","",入力!AK12)</f>
        <v>3906</v>
      </c>
      <c r="W20" s="33" t="str">
        <f>IF(入力!AP12="","",入力!AP12)</f>
        <v>4034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122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123</v>
      </c>
      <c r="C22" s="33" t="str">
        <f>IF(入力!C16="","",入力!C16)</f>
        <v>前田</v>
      </c>
      <c r="D22" s="33" t="str">
        <f>IF(入力!E16="","",入力!E16)</f>
        <v>正之</v>
      </c>
      <c r="E22" s="33" t="str">
        <f>IF(入力!C15="","",入力!C15)</f>
        <v>マエダ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0866</v>
      </c>
      <c r="T22" s="33" t="str">
        <f>IF(入力!P16="","",入力!P16)</f>
        <v>千葉県船橋市夏見台5-14-18</v>
      </c>
      <c r="U22" s="33" t="str">
        <f>IF(入力!AL15="","",入力!AL15)</f>
        <v>090</v>
      </c>
      <c r="V22" s="33" t="str">
        <f>IF(入力!AK16="","",入力!AK16)</f>
        <v>8579</v>
      </c>
      <c r="W22" s="33" t="str">
        <f>IF(入力!AP16="","",入力!AP16)</f>
        <v>0047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124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125</v>
      </c>
      <c r="C24" s="75" t="str">
        <f>VLOOKUP($B$51,$A$53:$F$352,3)</f>
        <v>中牟田</v>
      </c>
      <c r="D24" s="75" t="str">
        <f>VLOOKUP($B$51,$A$53:$F$352,4)</f>
        <v>こまち</v>
      </c>
      <c r="E24" s="75" t="str">
        <f>VLOOKUP($B$51,$A$53:$F$352,5)</f>
        <v>ナカムタ</v>
      </c>
      <c r="F24" s="75" t="str">
        <f>VLOOKUP($B$51,$A$53:$F$352,6)</f>
        <v>こまち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197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126</v>
      </c>
      <c r="B52" s="42" t="s">
        <v>50</v>
      </c>
      <c r="C52" s="25" t="s">
        <v>127</v>
      </c>
      <c r="D52" s="25" t="s">
        <v>128</v>
      </c>
      <c r="E52" s="25" t="s">
        <v>129</v>
      </c>
      <c r="F52" s="25" t="s">
        <v>130</v>
      </c>
      <c r="G52" s="25" t="s">
        <v>107</v>
      </c>
      <c r="H52" s="25" t="s">
        <v>131</v>
      </c>
      <c r="I52" s="25" t="s">
        <v>52</v>
      </c>
      <c r="J52" s="25" t="s">
        <v>132</v>
      </c>
      <c r="K52" s="25" t="s">
        <v>133</v>
      </c>
      <c r="L52" s="25" t="s">
        <v>134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中牟田</v>
      </c>
      <c r="D53" s="33" t="str">
        <f>IF(入力!E26="","",入力!E26)</f>
        <v>こまち</v>
      </c>
      <c r="E53" s="33" t="str">
        <f>IF(入力!C25="","",入力!C25)</f>
        <v>ナカムタ</v>
      </c>
      <c r="F53" s="33" t="str">
        <f>IF(入力!E25="","",入力!E25)</f>
        <v>こまち</v>
      </c>
      <c r="G53" s="33">
        <f>IF(入力!M25="","",入力!M25)</f>
        <v>518928957</v>
      </c>
      <c r="H53" s="33" t="str">
        <f>IF(入力!I25="","",入力!I25)</f>
        <v>法典小学校</v>
      </c>
      <c r="I53" s="33">
        <f>IF(入力!G25="","",入力!G25)</f>
        <v>6</v>
      </c>
      <c r="J53" s="33">
        <f>IF(入力!P25="","",入力!P25)</f>
        <v>161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海本</v>
      </c>
      <c r="D54" s="33" t="str">
        <f>IF(入力!E28="","",入力!E28)</f>
        <v>梨々花</v>
      </c>
      <c r="E54" s="33" t="str">
        <f>IF(入力!C27="","",入力!C27)</f>
        <v>ウミモト</v>
      </c>
      <c r="F54" s="33" t="str">
        <f>IF(入力!E27="","",入力!E27)</f>
        <v>リリカ</v>
      </c>
      <c r="G54" s="33">
        <f>IF(入力!M27="","",入力!M27)</f>
        <v>516971110</v>
      </c>
      <c r="H54" s="33" t="str">
        <f>IF(入力!I27="","",入力!I27)</f>
        <v>海神小学校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坂口</v>
      </c>
      <c r="D55" s="33" t="str">
        <f>IF(入力!E30="","",入力!E30)</f>
        <v>愛音</v>
      </c>
      <c r="E55" s="33" t="str">
        <f>IF(入力!C29="","",入力!C29)</f>
        <v>サカグチ</v>
      </c>
      <c r="F55" s="33" t="str">
        <f>IF(入力!E29="","",入力!E29)</f>
        <v>マイン</v>
      </c>
      <c r="G55" s="33">
        <f>IF(入力!M29="","",入力!M29)</f>
        <v>520829730</v>
      </c>
      <c r="H55" s="33" t="str">
        <f>IF(入力!I29="","",入力!I29)</f>
        <v>若松小学校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田村</v>
      </c>
      <c r="D56" s="33" t="str">
        <f>IF(入力!E32="","",入力!E32)</f>
        <v>空桜</v>
      </c>
      <c r="E56" s="33" t="str">
        <f>IF(入力!C31="","",入力!C31)</f>
        <v>タムラ</v>
      </c>
      <c r="F56" s="33" t="str">
        <f>IF(入力!E31="","",入力!E31)</f>
        <v>ソラ</v>
      </c>
      <c r="G56" s="33">
        <f>IF(入力!M31="","",入力!M31)</f>
        <v>520829747</v>
      </c>
      <c r="H56" s="33" t="str">
        <f>IF(入力!I31="","",入力!I31)</f>
        <v>法典東小学校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莉乃</v>
      </c>
      <c r="E57" s="33" t="str">
        <f>IF(入力!C33="","",入力!C33)</f>
        <v>スズキ</v>
      </c>
      <c r="F57" s="33" t="str">
        <f>IF(入力!E33="","",入力!E33)</f>
        <v>リノ</v>
      </c>
      <c r="G57" s="33">
        <f>IF(入力!M33="","",入力!M33)</f>
        <v>521793269</v>
      </c>
      <c r="H57" s="33" t="str">
        <f>IF(入力!I33="","",入力!I33)</f>
        <v>法典西小学校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前田</v>
      </c>
      <c r="D58" s="33" t="str">
        <f>IF(入力!E36="","",入力!E36)</f>
        <v>心菜</v>
      </c>
      <c r="E58" s="33" t="str">
        <f>IF(入力!C35="","",入力!C35)</f>
        <v>マエダ</v>
      </c>
      <c r="F58" s="33" t="str">
        <f>IF(入力!E35="","",入力!E35)</f>
        <v>ココナ</v>
      </c>
      <c r="G58" s="33">
        <f>IF(入力!M35="","",入力!M35)</f>
        <v>519036705</v>
      </c>
      <c r="H58" s="33" t="str">
        <f>IF(入力!I35="","",入力!I35)</f>
        <v>夏見台小学校</v>
      </c>
      <c r="I58" s="33">
        <f>IF(入力!G35="","",入力!G35)</f>
        <v>4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内藤</v>
      </c>
      <c r="D59" s="33" t="str">
        <f>IF(入力!E38="","",入力!E38)</f>
        <v>帆香</v>
      </c>
      <c r="E59" s="33" t="str">
        <f>IF(入力!C37="","",入力!C37)</f>
        <v>ナイトウ</v>
      </c>
      <c r="F59" s="33" t="str">
        <f>IF(入力!E37="","",入力!E37)</f>
        <v>ホノカ</v>
      </c>
      <c r="G59" s="33">
        <f>IF(入力!M37="","",入力!M37)</f>
        <v>520952674</v>
      </c>
      <c r="H59" s="33" t="str">
        <f>IF(入力!I37="","",入力!I37)</f>
        <v>行田東小学校</v>
      </c>
      <c r="I59" s="33">
        <f>IF(入力!G37="","",入力!G37)</f>
        <v>4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山本</v>
      </c>
      <c r="D60" s="33" t="str">
        <f>IF(入力!E40="","",入力!E40)</f>
        <v>陽菜</v>
      </c>
      <c r="E60" s="33" t="str">
        <f>IF(入力!C39="","",入力!C39)</f>
        <v>ヤマモト</v>
      </c>
      <c r="F60" s="33" t="str">
        <f>IF(入力!E39="","",入力!E39)</f>
        <v>ヒナ</v>
      </c>
      <c r="G60" s="33">
        <f>IF(入力!M39="","",入力!M39)</f>
        <v>521227856</v>
      </c>
      <c r="H60" s="33" t="str">
        <f>IF(入力!I39="","",入力!I39)</f>
        <v>宮本小学校</v>
      </c>
      <c r="I60" s="33">
        <f>IF(入力!G39="","",入力!G39)</f>
        <v>4</v>
      </c>
      <c r="J60" s="33">
        <f>IF(入力!P39="","",入力!P39)</f>
        <v>129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寺崎</v>
      </c>
      <c r="D61" s="33" t="str">
        <f>IF(入力!E42="","",入力!E42)</f>
        <v>美央</v>
      </c>
      <c r="E61" s="33" t="str">
        <f>IF(入力!C41="","",入力!C41)</f>
        <v>テラサキ</v>
      </c>
      <c r="F61" s="33" t="str">
        <f>IF(入力!E41="","",入力!E41)</f>
        <v>ミオ</v>
      </c>
      <c r="G61" s="33">
        <f>IF(入力!M41="","",入力!M41)</f>
        <v>521522081</v>
      </c>
      <c r="H61" s="33" t="str">
        <f>IF(入力!I41="","",入力!I41)</f>
        <v>法典西小学校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野間</v>
      </c>
      <c r="D62" s="33" t="str">
        <f>IF(入力!E44="","",入力!E44)</f>
        <v>友夏</v>
      </c>
      <c r="E62" s="33" t="str">
        <f>IF(入力!C43="","",入力!C43)</f>
        <v>ノマ</v>
      </c>
      <c r="F62" s="33" t="str">
        <f>IF(入力!E43="","",入力!E43)</f>
        <v>トモカ</v>
      </c>
      <c r="G62" s="33">
        <f>IF(入力!M43="","",入力!M43)</f>
        <v>521710372</v>
      </c>
      <c r="H62" s="33" t="str">
        <f>IF(入力!I43="","",入力!I43)</f>
        <v>西海神小学校</v>
      </c>
      <c r="I62" s="33">
        <f>IF(入力!G43="","",入力!G43)</f>
        <v>4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砂庭</v>
      </c>
      <c r="D63" s="33" t="str">
        <f>IF(入力!E46="","",入力!E46)</f>
        <v>智美</v>
      </c>
      <c r="E63" s="33" t="str">
        <f>IF(入力!C45="","",入力!C45)</f>
        <v>スナバ</v>
      </c>
      <c r="F63" s="33" t="str">
        <f>IF(入力!E45="","",入力!E45)</f>
        <v>トモミ</v>
      </c>
      <c r="G63" s="33">
        <f>IF(入力!M45="","",入力!M45)</f>
        <v>521507248</v>
      </c>
      <c r="H63" s="33" t="str">
        <f>IF(入力!I45="","",入力!I45)</f>
        <v>夏見台小学校</v>
      </c>
      <c r="I63" s="33">
        <f>IF(入力!G45="","",入力!G45)</f>
        <v>3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成田</v>
      </c>
      <c r="D64" s="33" t="str">
        <f>IF(入力!E48="","",入力!E48)</f>
        <v>心咲</v>
      </c>
      <c r="E64" s="33" t="str">
        <f>IF(入力!C47="","",入力!C47)</f>
        <v>ナリタ</v>
      </c>
      <c r="F64" s="33" t="str">
        <f>IF(入力!E47="","",入力!E47)</f>
        <v>ミサキ</v>
      </c>
      <c r="G64" s="33">
        <f>IF(入力!M47="","",入力!M47)</f>
        <v>521512440</v>
      </c>
      <c r="H64" s="33" t="str">
        <f>IF(入力!I47="","",入力!I47)</f>
        <v>行田東小学校</v>
      </c>
      <c r="I64" s="33">
        <f>IF(入力!G47="","",入力!G47)</f>
        <v>3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野間</v>
      </c>
      <c r="D65" s="33" t="str">
        <f>IF(入力!E50="","",入力!E50)</f>
        <v>優希</v>
      </c>
      <c r="E65" s="33" t="str">
        <f>IF(入力!C49="","",入力!C49)</f>
        <v>ノマ</v>
      </c>
      <c r="F65" s="33" t="str">
        <f>IF(入力!E49="","",入力!E49)</f>
        <v>ユキ</v>
      </c>
      <c r="G65" s="33">
        <f>IF(入力!M49="","",入力!M49)</f>
        <v>521710396</v>
      </c>
      <c r="H65" s="33" t="str">
        <f>IF(入力!I49="","",入力!I49)</f>
        <v>西海神小学校</v>
      </c>
      <c r="I65" s="33">
        <f>IF(入力!G49="","",入力!G49)</f>
        <v>2</v>
      </c>
      <c r="J65" s="33">
        <f>IF(入力!P49="","",入力!P49)</f>
        <v>120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maeda</cp:lastModifiedBy>
  <cp:lastPrinted>2021-06-01T08:18:47Z</cp:lastPrinted>
  <dcterms:created xsi:type="dcterms:W3CDTF">2014-04-05T09:56:00Z</dcterms:created>
  <dcterms:modified xsi:type="dcterms:W3CDTF">2022-04-28T00:02:38Z</dcterms:modified>
</cp:coreProperties>
</file>