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450" yWindow="60" windowWidth="16350" windowHeight="1363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<sst xmlns="http://schemas.openxmlformats.org/spreadsheetml/2006/main" count="442" uniqueCount="307">
  <si>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</si>
  <si>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</si>
  <si>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</si>
  <si>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</si>
  <si>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</si>
  <si>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</si>
  <si>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</si>
  <si>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</si>
  <si>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</si>
  <si>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</si>
  <si>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</si>
  <si>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</si>
  <si>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</si>
  <si>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</si>
  <si>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</si>
  <si>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</si>
  <si>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</si>
  <si>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</si>
  <si>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</si>
  <si>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</si>
  <si>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</si>
  <si>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</si>
  <si>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</si>
  <si>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</si>
  <si>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</si>
  <si>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</si>
  <si>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</si>
  <si>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</si>
  <si>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</si>
  <si>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</si>
  <si>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</si>
  <si>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</si>
  <si>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</si>
  <si>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</si>
  <si>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</si>
  <si>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</si>
  <si>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</si>
  <si>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</si>
  <si>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</si>
  <si>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</si>
  <si>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</si>
  <si>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</si>
  <si>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</si>
  <si>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</si>
  <si>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</si>
  <si>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</si>
  <si>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</si>
  <si>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</si>
  <si>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</si>
  <si>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</si>
  <si>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</si>
  <si>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</si>
  <si>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</si>
  <si>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</si>
  <si>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</si>
  <si>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</si>
  <si>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</si>
  <si>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</si>
  <si>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</si>
  <si>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</si>
  <si>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</si>
  <si>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</si>
  <si>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</si>
  <si>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</si>
  <si>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</si>
  <si>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</si>
  <si>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</si>
  <si>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</si>
  <si>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</si>
  <si>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</si>
  <si>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</si>
  <si>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</si>
  <si>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</si>
  <si>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</si>
  <si>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</si>
  <si>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</si>
  <si>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</si>
  <si>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</si>
  <si>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</si>
  <si>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</si>
  <si>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</si>
  <si>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</si>
  <si>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</si>
  <si>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</si>
  <si>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</si>
  <si>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</si>
  <si>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</si>
  <si>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</si>
  <si>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</si>
  <si>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</si>
  <si>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</si>
  <si>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</si>
  <si>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</si>
  <si>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</si>
  <si>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</si>
  <si>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</si>
  <si>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</si>
  <si>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</si>
  <si>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</si>
  <si>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</si>
  <si>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</si>
  <si>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</si>
  <si>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</si>
  <si>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</si>
  <si>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</si>
  <si>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</si>
  <si>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</si>
  <si>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</si>
  <si>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</si>
  <si>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</si>
  <si>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</si>
  <si>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</si>
  <si>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</si>
  <si>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</si>
  <si>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</si>
  <si>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</si>
  <si>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</si>
  <si>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</si>
  <si>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</si>
  <si>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</si>
  <si>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</si>
  <si>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</si>
  <si>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</si>
  <si>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</si>
  <si>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</si>
  <si>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</si>
  <si>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</si>
  <si>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</si>
  <si>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</si>
  <si>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</si>
  <si>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</si>
  <si>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</si>
  <si>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</si>
  <si>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</si>
  <si>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</si>
  <si>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</si>
  <si>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</si>
  <si>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</si>
  <si>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</si>
  <si>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</si>
  <si>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</si>
  <si>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</si>
  <si>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</si>
  <si>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</si>
  <si>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</si>
  <si>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</si>
  <si>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</si>
  <si>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</si>
  <si>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</si>
  <si>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</si>
  <si>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</si>
  <si>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</si>
  <si>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</si>
  <si>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</si>
  <si>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</si>
  <si>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</si>
  <si>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</si>
  <si>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</si>
  <si>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</si>
  <si>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</si>
  <si>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</si>
  <si>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</si>
  <si>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</si>
  <si>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</si>
  <si>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</si>
  <si>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</si>
  <si>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</si>
  <si>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</si>
  <si>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</si>
  <si>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</si>
  <si>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</si>
  <si>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</si>
  <si>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</si>
  <si>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</si>
  <si>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</si>
  <si>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</si>
  <si>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</si>
  <si>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</si>
  <si>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</si>
  <si>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</si>
  <si>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</si>
  <si>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</si>
  <si>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</si>
  <si>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</si>
  <si>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</si>
  <si>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</si>
  <si>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</si>
  <si>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</si>
  <si>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</si>
  <si>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</si>
  <si>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</si>
  <si>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</si>
  <si>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</si>
  <si>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</si>
  <si>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</si>
  <si>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</si>
  <si>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</si>
  <si>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</si>
  <si>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</si>
  <si>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</si>
  <si>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ツカダＪＳＣ</t>
    <phoneticPr fontId="2"/>
  </si>
  <si>
    <t>塚田ＪＳＣ</t>
    <phoneticPr fontId="2"/>
  </si>
  <si>
    <t>船橋市</t>
    <rPh sb="2" eb="3">
      <t>シ</t>
    </rPh>
    <phoneticPr fontId="2"/>
  </si>
  <si>
    <t>ＪＲ武蔵野</t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</si>
  <si>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</si>
  <si>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マキタ</t>
    <phoneticPr fontId="2"/>
  </si>
  <si>
    <t>ヒロシ</t>
    <phoneticPr fontId="2"/>
  </si>
  <si>
    <t>牧田</t>
    <phoneticPr fontId="2"/>
  </si>
  <si>
    <t>宏</t>
    <rPh sb="0" eb="1">
      <t>ヒロシ</t>
    </rPh>
    <phoneticPr fontId="2"/>
  </si>
  <si>
    <t>ワタナベ</t>
    <phoneticPr fontId="2"/>
  </si>
  <si>
    <t>カズヨシ</t>
    <phoneticPr fontId="2"/>
  </si>
  <si>
    <t>渡邉</t>
    <rPh sb="0" eb="2">
      <t>ワタナベ</t>
    </rPh>
    <phoneticPr fontId="2"/>
  </si>
  <si>
    <t>和義</t>
    <rPh sb="0" eb="2">
      <t>カズヨシ</t>
    </rPh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</si>
  <si>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</si>
  <si>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</si>
  <si>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</si>
  <si>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1">
      <t>タケシ</t>
    </rPh>
    <rPh sb="1" eb="2">
      <t>シ</t>
    </rPh>
    <phoneticPr fontId="2"/>
  </si>
  <si>
    <t>船橋市山手3－8－3－301</t>
    <phoneticPr fontId="2"/>
  </si>
  <si>
    <t>船橋市上山町1－154－28</t>
    <phoneticPr fontId="2"/>
  </si>
  <si>
    <t>船橋市北本町1－10－3</t>
    <phoneticPr fontId="2"/>
  </si>
  <si>
    <t>273</t>
    <phoneticPr fontId="2"/>
  </si>
  <si>
    <t>0045</t>
    <phoneticPr fontId="2"/>
  </si>
  <si>
    <t>0046</t>
    <phoneticPr fontId="2"/>
  </si>
  <si>
    <t>0864</t>
    <phoneticPr fontId="2"/>
  </si>
  <si>
    <t>047</t>
    <phoneticPr fontId="2"/>
  </si>
  <si>
    <t>437</t>
    <phoneticPr fontId="2"/>
  </si>
  <si>
    <t>303</t>
    <phoneticPr fontId="2"/>
  </si>
  <si>
    <t>303</t>
    <phoneticPr fontId="2"/>
  </si>
  <si>
    <t>425</t>
    <phoneticPr fontId="2"/>
  </si>
  <si>
    <t>5345</t>
    <phoneticPr fontId="2"/>
  </si>
  <si>
    <t>1203</t>
    <phoneticPr fontId="2"/>
  </si>
  <si>
    <t>0275</t>
    <phoneticPr fontId="2"/>
  </si>
  <si>
    <t>0047</t>
    <phoneticPr fontId="2"/>
  </si>
  <si>
    <t>船橋市藤原2-11-28</t>
    <rPh sb="0" eb="3">
      <t>フナバシシ</t>
    </rPh>
    <rPh sb="3" eb="5">
      <t>フジワラ</t>
    </rPh>
    <phoneticPr fontId="2"/>
  </si>
  <si>
    <t>1771</t>
    <phoneticPr fontId="2"/>
  </si>
  <si>
    <t>コンノ</t>
    <phoneticPr fontId="2"/>
  </si>
  <si>
    <t>シンヤ</t>
    <phoneticPr fontId="2"/>
  </si>
  <si>
    <t>紺野</t>
    <rPh sb="0" eb="2">
      <t>コンノ</t>
    </rPh>
    <phoneticPr fontId="2"/>
  </si>
  <si>
    <t>信也</t>
    <rPh sb="0" eb="2">
      <t>シンヤ</t>
    </rPh>
    <phoneticPr fontId="2"/>
  </si>
  <si>
    <t>イシイ</t>
    <phoneticPr fontId="2"/>
  </si>
  <si>
    <t>タツオ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</si>
  <si>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</si>
  <si>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</si>
  <si>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タハラ</t>
    <phoneticPr fontId="2"/>
  </si>
  <si>
    <t>ハルナ</t>
    <phoneticPr fontId="2"/>
  </si>
  <si>
    <t>法典西小</t>
    <phoneticPr fontId="2"/>
  </si>
  <si>
    <t>田原</t>
    <phoneticPr fontId="2"/>
  </si>
  <si>
    <t>春菜</t>
    <phoneticPr fontId="2"/>
  </si>
  <si>
    <t>コンノ</t>
    <phoneticPr fontId="2"/>
  </si>
  <si>
    <t>ナナミ</t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</si>
  <si>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</si>
  <si>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紺野</t>
    <phoneticPr fontId="2"/>
  </si>
  <si>
    <t>七実</t>
    <phoneticPr fontId="2"/>
  </si>
  <si>
    <t>サカイ</t>
    <phoneticPr fontId="2"/>
  </si>
  <si>
    <t>ユウキ</t>
    <phoneticPr fontId="2"/>
  </si>
  <si>
    <t>酒井</t>
    <phoneticPr fontId="2"/>
  </si>
  <si>
    <t>祐季</t>
    <phoneticPr fontId="2"/>
  </si>
  <si>
    <t>アダチ</t>
    <phoneticPr fontId="2"/>
  </si>
  <si>
    <t>ツグミ</t>
    <phoneticPr fontId="2"/>
  </si>
  <si>
    <t>安達</t>
    <phoneticPr fontId="2"/>
  </si>
  <si>
    <t>緒美</t>
    <phoneticPr fontId="2"/>
  </si>
  <si>
    <t>ムラカミ</t>
    <phoneticPr fontId="2"/>
  </si>
  <si>
    <t>アオイ</t>
    <phoneticPr fontId="2"/>
  </si>
  <si>
    <t>柏井小</t>
    <rPh sb="0" eb="2">
      <t>カシワイ</t>
    </rPh>
    <rPh sb="2" eb="3">
      <t>ショウ</t>
    </rPh>
    <phoneticPr fontId="2"/>
  </si>
  <si>
    <t>村上</t>
    <phoneticPr fontId="2"/>
  </si>
  <si>
    <t>葵</t>
    <phoneticPr fontId="2"/>
  </si>
  <si>
    <t>トリス</t>
    <phoneticPr fontId="2"/>
  </si>
  <si>
    <t>ワカナ</t>
    <phoneticPr fontId="2"/>
  </si>
  <si>
    <t>鳥巣</t>
    <phoneticPr fontId="2"/>
  </si>
  <si>
    <t>和奏</t>
    <phoneticPr fontId="2"/>
  </si>
  <si>
    <t>アンドウ</t>
    <phoneticPr fontId="2"/>
  </si>
  <si>
    <t>アキノ</t>
    <phoneticPr fontId="2"/>
  </si>
  <si>
    <t>安藤</t>
    <phoneticPr fontId="2"/>
  </si>
  <si>
    <t>章乃</t>
    <phoneticPr fontId="2"/>
  </si>
  <si>
    <t>ケッソク</t>
    <phoneticPr fontId="2"/>
  </si>
  <si>
    <t>ユウア</t>
    <phoneticPr fontId="2"/>
  </si>
  <si>
    <t>結束</t>
    <phoneticPr fontId="2"/>
  </si>
  <si>
    <t>優亜</t>
    <phoneticPr fontId="2"/>
  </si>
  <si>
    <t>エビハラ</t>
    <phoneticPr fontId="2"/>
  </si>
  <si>
    <t>ユラ</t>
    <phoneticPr fontId="2"/>
  </si>
  <si>
    <t>海神小</t>
    <rPh sb="0" eb="2">
      <t>カイジン</t>
    </rPh>
    <rPh sb="2" eb="3">
      <t>ショウ</t>
    </rPh>
    <phoneticPr fontId="2"/>
  </si>
  <si>
    <t>海老原</t>
    <phoneticPr fontId="2"/>
  </si>
  <si>
    <t>ゆら</t>
    <phoneticPr fontId="2"/>
  </si>
  <si>
    <t>オオタカ</t>
    <phoneticPr fontId="2"/>
  </si>
  <si>
    <t>葛飾小</t>
    <rPh sb="0" eb="2">
      <t>カツシカ</t>
    </rPh>
    <rPh sb="2" eb="3">
      <t>ショウ</t>
    </rPh>
    <phoneticPr fontId="2"/>
  </si>
  <si>
    <t>大高</t>
    <phoneticPr fontId="2"/>
  </si>
  <si>
    <t>ナカムラ</t>
    <phoneticPr fontId="2"/>
  </si>
  <si>
    <t>ワカ</t>
    <phoneticPr fontId="2"/>
  </si>
  <si>
    <t>中村</t>
    <phoneticPr fontId="2"/>
  </si>
  <si>
    <t>和花</t>
    <phoneticPr fontId="2"/>
  </si>
  <si>
    <t>タジマ</t>
    <phoneticPr fontId="2"/>
  </si>
  <si>
    <t>カホ</t>
    <phoneticPr fontId="2"/>
  </si>
  <si>
    <t>法典西小</t>
    <phoneticPr fontId="2"/>
  </si>
  <si>
    <t>田島</t>
    <phoneticPr fontId="2"/>
  </si>
  <si>
    <t>佳歩</t>
    <phoneticPr fontId="2"/>
  </si>
  <si>
    <t>①</t>
    <phoneticPr fontId="2"/>
  </si>
  <si>
    <t>高橋</t>
    <rPh sb="0" eb="2">
      <t>タカハシ</t>
    </rPh>
    <phoneticPr fontId="2"/>
  </si>
  <si>
    <t>蘭</t>
    <rPh sb="0" eb="1">
      <t>ラン</t>
    </rPh>
    <phoneticPr fontId="2"/>
  </si>
  <si>
    <t>坂田</t>
    <rPh sb="0" eb="2">
      <t>サカタ</t>
    </rPh>
    <phoneticPr fontId="2"/>
  </si>
  <si>
    <t>菜の花</t>
    <rPh sb="0" eb="1">
      <t>ナ</t>
    </rPh>
    <rPh sb="2" eb="3">
      <t>ハナ</t>
    </rPh>
    <phoneticPr fontId="2"/>
  </si>
  <si>
    <t>タカハシ</t>
    <phoneticPr fontId="2"/>
  </si>
  <si>
    <t>ラン</t>
    <phoneticPr fontId="2"/>
  </si>
  <si>
    <t>サカタ</t>
    <phoneticPr fontId="2"/>
  </si>
  <si>
    <t>ナノハ</t>
    <phoneticPr fontId="2"/>
  </si>
  <si>
    <t>中部小</t>
    <rPh sb="0" eb="2">
      <t>チュウブ</t>
    </rPh>
    <rPh sb="2" eb="3">
      <t>ショウ</t>
    </rPh>
    <phoneticPr fontId="2"/>
  </si>
  <si>
    <t>法典小</t>
    <rPh sb="0" eb="2">
      <t>ホウテン</t>
    </rPh>
    <rPh sb="2" eb="3">
      <t>ショウ</t>
    </rPh>
    <phoneticPr fontId="2"/>
  </si>
  <si>
    <t>夏は全国大会を経験して、課題だったメンタルが強くなりました！って言いたいんですが、相変わらず練習でできることが試合で出せなくって「残念っ！」て言われてます。でも、県大会では「塚田良くなったよ。」て言わせます。そしたら結果も付いてくる！かな？</t>
    <rPh sb="0" eb="1">
      <t>ナツ</t>
    </rPh>
    <rPh sb="2" eb="4">
      <t>ゼンコク</t>
    </rPh>
    <rPh sb="4" eb="6">
      <t>タイカイ</t>
    </rPh>
    <rPh sb="7" eb="9">
      <t>ケイケン</t>
    </rPh>
    <rPh sb="12" eb="14">
      <t>カダイ</t>
    </rPh>
    <rPh sb="22" eb="23">
      <t>ツヨ</t>
    </rPh>
    <rPh sb="32" eb="33">
      <t>イ</t>
    </rPh>
    <rPh sb="41" eb="43">
      <t>アイカ</t>
    </rPh>
    <rPh sb="46" eb="48">
      <t>レンシュウ</t>
    </rPh>
    <rPh sb="55" eb="57">
      <t>シアイ</t>
    </rPh>
    <rPh sb="58" eb="59">
      <t>ダ</t>
    </rPh>
    <rPh sb="65" eb="67">
      <t>ザンネン</t>
    </rPh>
    <rPh sb="71" eb="72">
      <t>イ</t>
    </rPh>
    <rPh sb="81" eb="82">
      <t>ケン</t>
    </rPh>
    <rPh sb="82" eb="84">
      <t>タイカイ</t>
    </rPh>
    <rPh sb="87" eb="89">
      <t>ツカダ</t>
    </rPh>
    <rPh sb="89" eb="90">
      <t>ヨ</t>
    </rPh>
    <rPh sb="98" eb="99">
      <t>イ</t>
    </rPh>
    <rPh sb="108" eb="110">
      <t>ケッカ</t>
    </rPh>
    <rPh sb="111" eb="112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</si>
</sst>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zoomScaleNormal="100" zoomScaleSheetLayoutView="100" workbookViewId="0">
      <selection activeCell="AT35" sqref="AT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201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430799524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21013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204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205</v>
      </c>
      <c r="D7" s="132"/>
      <c r="E7" s="110" t="s">
        <v>206</v>
      </c>
      <c r="F7" s="111"/>
      <c r="G7" s="92">
        <v>506063199</v>
      </c>
      <c r="H7" s="92"/>
      <c r="I7" s="92"/>
      <c r="J7" s="92">
        <v>18527</v>
      </c>
      <c r="K7" s="92"/>
      <c r="L7" s="92"/>
      <c r="M7" s="92"/>
      <c r="N7" s="92"/>
      <c r="O7" s="92"/>
      <c r="P7" s="89" t="s">
        <v>72</v>
      </c>
      <c r="Q7" s="90"/>
      <c r="R7" s="108" t="s">
        <v>220</v>
      </c>
      <c r="S7" s="108"/>
      <c r="T7" s="108"/>
      <c r="U7" s="108"/>
      <c r="V7" s="50" t="s">
        <v>73</v>
      </c>
      <c r="W7" s="107" t="s">
        <v>221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224</v>
      </c>
      <c r="AM7" s="146"/>
      <c r="AN7" s="146"/>
      <c r="AO7" s="146"/>
      <c r="AP7" s="146"/>
      <c r="AQ7" s="146"/>
      <c r="AR7" s="146"/>
      <c r="AS7" s="59" t="s">
        <v>75</v>
      </c>
      <c r="AT7" s="260">
        <v>55</v>
      </c>
    </row>
    <row r="8" spans="1:51" ht="18" customHeight="1">
      <c r="A8" s="99"/>
      <c r="B8" s="100"/>
      <c r="C8" s="134" t="s">
        <v>207</v>
      </c>
      <c r="D8" s="135"/>
      <c r="E8" s="136" t="s">
        <v>208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217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225</v>
      </c>
      <c r="AL8" s="150"/>
      <c r="AM8" s="150"/>
      <c r="AN8" s="150"/>
      <c r="AO8" s="60" t="s">
        <v>76</v>
      </c>
      <c r="AP8" s="150" t="s">
        <v>229</v>
      </c>
      <c r="AQ8" s="150"/>
      <c r="AR8" s="150"/>
      <c r="AS8" s="151"/>
      <c r="AT8" s="260"/>
    </row>
    <row r="9" spans="1:51" ht="14.45" customHeight="1">
      <c r="A9" s="99" t="s">
        <v>150</v>
      </c>
      <c r="B9" s="100"/>
      <c r="C9" s="131" t="s">
        <v>209</v>
      </c>
      <c r="D9" s="132"/>
      <c r="E9" s="110" t="s">
        <v>210</v>
      </c>
      <c r="F9" s="111"/>
      <c r="G9" s="92">
        <v>506064479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222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224</v>
      </c>
      <c r="AM9" s="146"/>
      <c r="AN9" s="146"/>
      <c r="AO9" s="146"/>
      <c r="AP9" s="146"/>
      <c r="AQ9" s="146"/>
      <c r="AR9" s="146"/>
      <c r="AS9" s="59" t="s">
        <v>194</v>
      </c>
      <c r="AT9" s="261">
        <v>46</v>
      </c>
    </row>
    <row r="10" spans="1:51" ht="18" customHeight="1">
      <c r="A10" s="99"/>
      <c r="B10" s="100"/>
      <c r="C10" s="134" t="s">
        <v>211</v>
      </c>
      <c r="D10" s="135"/>
      <c r="E10" s="136" t="s">
        <v>212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218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227</v>
      </c>
      <c r="AL10" s="150"/>
      <c r="AM10" s="150"/>
      <c r="AN10" s="150"/>
      <c r="AO10" s="60" t="s">
        <v>195</v>
      </c>
      <c r="AP10" s="150" t="s">
        <v>230</v>
      </c>
      <c r="AQ10" s="150"/>
      <c r="AR10" s="150"/>
      <c r="AS10" s="151"/>
      <c r="AT10" s="261"/>
    </row>
    <row r="11" spans="1:51" ht="14.45" customHeight="1">
      <c r="A11" s="99" t="s">
        <v>151</v>
      </c>
      <c r="B11" s="100"/>
      <c r="C11" s="131" t="s">
        <v>213</v>
      </c>
      <c r="D11" s="132"/>
      <c r="E11" s="110" t="s">
        <v>214</v>
      </c>
      <c r="F11" s="111"/>
      <c r="G11" s="92">
        <v>506063767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220</v>
      </c>
      <c r="S11" s="108"/>
      <c r="T11" s="108"/>
      <c r="U11" s="108"/>
      <c r="V11" s="50" t="s">
        <v>73</v>
      </c>
      <c r="W11" s="107" t="s">
        <v>223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224</v>
      </c>
      <c r="AM11" s="146"/>
      <c r="AN11" s="146"/>
      <c r="AO11" s="146"/>
      <c r="AP11" s="146"/>
      <c r="AQ11" s="146"/>
      <c r="AR11" s="146"/>
      <c r="AS11" s="59" t="s">
        <v>194</v>
      </c>
      <c r="AT11" s="261">
        <v>44</v>
      </c>
    </row>
    <row r="12" spans="1:51" ht="18" customHeight="1">
      <c r="A12" s="99"/>
      <c r="B12" s="100"/>
      <c r="C12" s="134" t="s">
        <v>215</v>
      </c>
      <c r="D12" s="135"/>
      <c r="E12" s="136" t="s">
        <v>216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219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228</v>
      </c>
      <c r="AL12" s="150"/>
      <c r="AM12" s="150"/>
      <c r="AN12" s="150"/>
      <c r="AO12" s="60" t="s">
        <v>195</v>
      </c>
      <c r="AP12" s="150" t="s">
        <v>231</v>
      </c>
      <c r="AQ12" s="150"/>
      <c r="AR12" s="150"/>
      <c r="AS12" s="151"/>
      <c r="AT12" s="261"/>
    </row>
    <row r="13" spans="1:51" ht="15" customHeight="1">
      <c r="A13" s="99" t="s">
        <v>152</v>
      </c>
      <c r="B13" s="100"/>
      <c r="C13" s="131" t="s">
        <v>235</v>
      </c>
      <c r="D13" s="132"/>
      <c r="E13" s="110" t="s">
        <v>236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62"/>
    </row>
    <row r="14" spans="1:51" ht="18" customHeight="1">
      <c r="A14" s="99"/>
      <c r="B14" s="100"/>
      <c r="C14" s="134" t="s">
        <v>237</v>
      </c>
      <c r="D14" s="135"/>
      <c r="E14" s="136" t="s">
        <v>238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62"/>
    </row>
    <row r="15" spans="1:51" ht="15" customHeight="1">
      <c r="A15" s="141" t="s">
        <v>166</v>
      </c>
      <c r="B15" s="100"/>
      <c r="C15" s="131" t="s">
        <v>239</v>
      </c>
      <c r="D15" s="132"/>
      <c r="E15" s="110" t="s">
        <v>240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220</v>
      </c>
      <c r="S15" s="108"/>
      <c r="T15" s="108"/>
      <c r="U15" s="108"/>
      <c r="V15" s="49" t="s">
        <v>73</v>
      </c>
      <c r="W15" s="107" t="s">
        <v>232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224</v>
      </c>
      <c r="AM15" s="146"/>
      <c r="AN15" s="146"/>
      <c r="AO15" s="146"/>
      <c r="AP15" s="146"/>
      <c r="AQ15" s="146"/>
      <c r="AR15" s="146"/>
      <c r="AS15" s="59" t="s">
        <v>194</v>
      </c>
      <c r="AT15" s="261">
        <v>52</v>
      </c>
    </row>
    <row r="16" spans="1:51" ht="18" customHeight="1">
      <c r="A16" s="99"/>
      <c r="B16" s="100"/>
      <c r="C16" s="134" t="s">
        <v>241</v>
      </c>
      <c r="D16" s="135"/>
      <c r="E16" s="136" t="s">
        <v>242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233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226</v>
      </c>
      <c r="AL16" s="150"/>
      <c r="AM16" s="150"/>
      <c r="AN16" s="150"/>
      <c r="AO16" s="60" t="s">
        <v>195</v>
      </c>
      <c r="AP16" s="150" t="s">
        <v>234</v>
      </c>
      <c r="AQ16" s="150"/>
      <c r="AR16" s="150"/>
      <c r="AS16" s="151"/>
      <c r="AT16" s="261"/>
    </row>
    <row r="17" spans="1:46">
      <c r="A17" s="99" t="s">
        <v>6</v>
      </c>
      <c r="B17" s="100"/>
      <c r="C17" s="156" t="str">
        <f>IF(P16="","",P16)</f>
        <v>船橋市藤原2-11-28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047-303-1771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80</v>
      </c>
      <c r="D21" s="78"/>
      <c r="E21" s="78">
        <v>9692</v>
      </c>
      <c r="F21" s="78"/>
      <c r="G21" s="78">
        <v>1771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295</v>
      </c>
      <c r="C25" s="131" t="s">
        <v>243</v>
      </c>
      <c r="D25" s="132"/>
      <c r="E25" s="110" t="s">
        <v>244</v>
      </c>
      <c r="F25" s="111"/>
      <c r="G25" s="118">
        <v>6</v>
      </c>
      <c r="H25" s="114"/>
      <c r="I25" s="112" t="s">
        <v>245</v>
      </c>
      <c r="J25" s="113"/>
      <c r="K25" s="113"/>
      <c r="L25" s="114"/>
      <c r="M25" s="118">
        <v>510128998</v>
      </c>
      <c r="N25" s="113"/>
      <c r="O25" s="114"/>
      <c r="P25" s="118">
        <v>155</v>
      </c>
      <c r="Q25" s="113"/>
      <c r="R25" s="113"/>
      <c r="S25" s="113"/>
      <c r="T25" s="119"/>
      <c r="U25" s="1"/>
      <c r="V25" s="1"/>
      <c r="W25" s="1"/>
      <c r="X25" s="1"/>
      <c r="Y25" s="121">
        <v>9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246</v>
      </c>
      <c r="D26" s="135"/>
      <c r="E26" s="136" t="s">
        <v>247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248</v>
      </c>
      <c r="D27" s="132"/>
      <c r="E27" s="110" t="s">
        <v>249</v>
      </c>
      <c r="F27" s="111"/>
      <c r="G27" s="118">
        <v>6</v>
      </c>
      <c r="H27" s="114"/>
      <c r="I27" s="112" t="s">
        <v>250</v>
      </c>
      <c r="J27" s="113"/>
      <c r="K27" s="113"/>
      <c r="L27" s="114"/>
      <c r="M27" s="118">
        <v>509743245</v>
      </c>
      <c r="N27" s="113"/>
      <c r="O27" s="114"/>
      <c r="P27" s="118">
        <v>170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251</v>
      </c>
      <c r="D28" s="135"/>
      <c r="E28" s="136" t="s">
        <v>252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253</v>
      </c>
      <c r="D29" s="132"/>
      <c r="E29" s="110" t="s">
        <v>254</v>
      </c>
      <c r="F29" s="111"/>
      <c r="G29" s="118">
        <v>6</v>
      </c>
      <c r="H29" s="114"/>
      <c r="I29" s="112" t="s">
        <v>245</v>
      </c>
      <c r="J29" s="113"/>
      <c r="K29" s="113"/>
      <c r="L29" s="114"/>
      <c r="M29" s="118">
        <v>510279434</v>
      </c>
      <c r="N29" s="113"/>
      <c r="O29" s="114"/>
      <c r="P29" s="118">
        <v>161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255</v>
      </c>
      <c r="D30" s="135"/>
      <c r="E30" s="136" t="s">
        <v>256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257</v>
      </c>
      <c r="D31" s="132"/>
      <c r="E31" s="110" t="s">
        <v>258</v>
      </c>
      <c r="F31" s="111"/>
      <c r="G31" s="118">
        <v>6</v>
      </c>
      <c r="H31" s="114"/>
      <c r="I31" s="112" t="s">
        <v>245</v>
      </c>
      <c r="J31" s="113"/>
      <c r="K31" s="113"/>
      <c r="L31" s="114"/>
      <c r="M31" s="118">
        <v>511103120</v>
      </c>
      <c r="N31" s="113"/>
      <c r="O31" s="114"/>
      <c r="P31" s="118">
        <v>156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259</v>
      </c>
      <c r="D32" s="135"/>
      <c r="E32" s="136" t="s">
        <v>260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261</v>
      </c>
      <c r="D33" s="132"/>
      <c r="E33" s="110" t="s">
        <v>262</v>
      </c>
      <c r="F33" s="111"/>
      <c r="G33" s="118">
        <v>6</v>
      </c>
      <c r="H33" s="114"/>
      <c r="I33" s="112" t="s">
        <v>263</v>
      </c>
      <c r="J33" s="113"/>
      <c r="K33" s="113"/>
      <c r="L33" s="114"/>
      <c r="M33" s="118">
        <v>509743261</v>
      </c>
      <c r="N33" s="113"/>
      <c r="O33" s="114"/>
      <c r="P33" s="118">
        <v>155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264</v>
      </c>
      <c r="D34" s="135"/>
      <c r="E34" s="136" t="s">
        <v>265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266</v>
      </c>
      <c r="D35" s="132"/>
      <c r="E35" s="110" t="s">
        <v>267</v>
      </c>
      <c r="F35" s="111"/>
      <c r="G35" s="118">
        <v>6</v>
      </c>
      <c r="H35" s="114"/>
      <c r="I35" s="112" t="s">
        <v>250</v>
      </c>
      <c r="J35" s="113"/>
      <c r="K35" s="113"/>
      <c r="L35" s="114"/>
      <c r="M35" s="118">
        <v>513461125</v>
      </c>
      <c r="N35" s="113"/>
      <c r="O35" s="114"/>
      <c r="P35" s="118">
        <v>148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268</v>
      </c>
      <c r="D36" s="135"/>
      <c r="E36" s="136" t="s">
        <v>269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270</v>
      </c>
      <c r="D37" s="132"/>
      <c r="E37" s="110" t="s">
        <v>271</v>
      </c>
      <c r="F37" s="111"/>
      <c r="G37" s="118">
        <v>6</v>
      </c>
      <c r="H37" s="114"/>
      <c r="I37" s="112" t="s">
        <v>245</v>
      </c>
      <c r="J37" s="113"/>
      <c r="K37" s="113"/>
      <c r="L37" s="114"/>
      <c r="M37" s="118">
        <v>512176341</v>
      </c>
      <c r="N37" s="113"/>
      <c r="O37" s="114"/>
      <c r="P37" s="118">
        <v>145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272</v>
      </c>
      <c r="D38" s="135"/>
      <c r="E38" s="136" t="s">
        <v>273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274</v>
      </c>
      <c r="D39" s="132"/>
      <c r="E39" s="110" t="s">
        <v>275</v>
      </c>
      <c r="F39" s="111"/>
      <c r="G39" s="118">
        <v>5</v>
      </c>
      <c r="H39" s="114"/>
      <c r="I39" s="112" t="s">
        <v>250</v>
      </c>
      <c r="J39" s="113"/>
      <c r="K39" s="113"/>
      <c r="L39" s="114"/>
      <c r="M39" s="118">
        <v>513461131</v>
      </c>
      <c r="N39" s="113"/>
      <c r="O39" s="114"/>
      <c r="P39" s="118">
        <v>147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276</v>
      </c>
      <c r="D40" s="135"/>
      <c r="E40" s="136" t="s">
        <v>277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278</v>
      </c>
      <c r="D41" s="132"/>
      <c r="E41" s="110" t="s">
        <v>279</v>
      </c>
      <c r="F41" s="111"/>
      <c r="G41" s="118">
        <v>5</v>
      </c>
      <c r="H41" s="114"/>
      <c r="I41" s="112" t="s">
        <v>280</v>
      </c>
      <c r="J41" s="113"/>
      <c r="K41" s="113"/>
      <c r="L41" s="114"/>
      <c r="M41" s="118">
        <v>513997219</v>
      </c>
      <c r="N41" s="113"/>
      <c r="O41" s="114"/>
      <c r="P41" s="118">
        <v>144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281</v>
      </c>
      <c r="D42" s="135"/>
      <c r="E42" s="136" t="s">
        <v>282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283</v>
      </c>
      <c r="D43" s="132"/>
      <c r="E43" s="110" t="s">
        <v>267</v>
      </c>
      <c r="F43" s="111"/>
      <c r="G43" s="118">
        <v>5</v>
      </c>
      <c r="H43" s="114"/>
      <c r="I43" s="112" t="s">
        <v>284</v>
      </c>
      <c r="J43" s="113"/>
      <c r="K43" s="113"/>
      <c r="L43" s="114"/>
      <c r="M43" s="118">
        <v>511755647</v>
      </c>
      <c r="N43" s="113"/>
      <c r="O43" s="114"/>
      <c r="P43" s="118">
        <v>141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285</v>
      </c>
      <c r="D44" s="135"/>
      <c r="E44" s="136" t="s">
        <v>269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286</v>
      </c>
      <c r="D45" s="132"/>
      <c r="E45" s="110" t="s">
        <v>287</v>
      </c>
      <c r="F45" s="111"/>
      <c r="G45" s="118">
        <v>5</v>
      </c>
      <c r="H45" s="114"/>
      <c r="I45" s="112" t="s">
        <v>245</v>
      </c>
      <c r="J45" s="113"/>
      <c r="K45" s="113"/>
      <c r="L45" s="114"/>
      <c r="M45" s="118">
        <v>511755634</v>
      </c>
      <c r="N45" s="113"/>
      <c r="O45" s="114"/>
      <c r="P45" s="118">
        <v>139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288</v>
      </c>
      <c r="D46" s="135"/>
      <c r="E46" s="136" t="s">
        <v>289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290</v>
      </c>
      <c r="D47" s="132"/>
      <c r="E47" s="110" t="s">
        <v>291</v>
      </c>
      <c r="F47" s="111"/>
      <c r="G47" s="118">
        <v>5</v>
      </c>
      <c r="H47" s="114"/>
      <c r="I47" s="112" t="s">
        <v>292</v>
      </c>
      <c r="J47" s="113"/>
      <c r="K47" s="113"/>
      <c r="L47" s="114"/>
      <c r="M47" s="118">
        <v>511378143</v>
      </c>
      <c r="N47" s="113"/>
      <c r="O47" s="114"/>
      <c r="P47" s="118">
        <v>138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293</v>
      </c>
      <c r="D48" s="177"/>
      <c r="E48" s="178" t="s">
        <v>294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>
        <v>13</v>
      </c>
      <c r="C49" s="242" t="s">
        <v>300</v>
      </c>
      <c r="D49" s="243"/>
      <c r="E49" s="244" t="s">
        <v>301</v>
      </c>
      <c r="F49" s="245"/>
      <c r="G49" s="231">
        <v>4</v>
      </c>
      <c r="H49" s="233"/>
      <c r="I49" s="252" t="s">
        <v>304</v>
      </c>
      <c r="J49" s="232"/>
      <c r="K49" s="232"/>
      <c r="L49" s="233"/>
      <c r="M49" s="231">
        <v>511378152</v>
      </c>
      <c r="N49" s="232"/>
      <c r="O49" s="233"/>
      <c r="P49" s="231">
        <v>128</v>
      </c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6" t="s">
        <v>296</v>
      </c>
      <c r="D50" s="247"/>
      <c r="E50" s="248" t="s">
        <v>297</v>
      </c>
      <c r="F50" s="249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>
        <v>14</v>
      </c>
      <c r="C51" s="242" t="s">
        <v>302</v>
      </c>
      <c r="D51" s="243"/>
      <c r="E51" s="244" t="s">
        <v>303</v>
      </c>
      <c r="F51" s="245"/>
      <c r="G51" s="231">
        <v>4</v>
      </c>
      <c r="H51" s="233"/>
      <c r="I51" s="252" t="s">
        <v>305</v>
      </c>
      <c r="J51" s="232"/>
      <c r="K51" s="232"/>
      <c r="L51" s="233"/>
      <c r="M51" s="231">
        <v>511378164</v>
      </c>
      <c r="N51" s="232"/>
      <c r="O51" s="233"/>
      <c r="P51" s="231">
        <v>133</v>
      </c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5"/>
      <c r="C52" s="256" t="s">
        <v>298</v>
      </c>
      <c r="D52" s="257"/>
      <c r="E52" s="258" t="s">
        <v>299</v>
      </c>
      <c r="F52" s="259"/>
      <c r="G52" s="250"/>
      <c r="H52" s="251"/>
      <c r="I52" s="250"/>
      <c r="J52" s="253"/>
      <c r="K52" s="253"/>
      <c r="L52" s="251"/>
      <c r="M52" s="250"/>
      <c r="N52" s="253"/>
      <c r="O52" s="251"/>
      <c r="P52" s="250"/>
      <c r="Q52" s="253"/>
      <c r="R52" s="253"/>
      <c r="S52" s="253"/>
      <c r="T52" s="25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306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63">
        <f>LEN(A55)</f>
        <v>120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塚田ＪＳＣ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>
        <f>IF(入力!C4="","",IF(入力!C5="",入力!C4,入力!C4&amp;"　　"&amp;入力!C5))</f>
        <v>430799524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牧田　宏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506063199</v>
      </c>
      <c r="H7" s="268"/>
      <c r="I7" s="268"/>
      <c r="J7" s="268">
        <f>IF(入力!J7="","",入力!J7)</f>
        <v>18527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2</v>
      </c>
      <c r="B9" s="266"/>
      <c r="C9" s="278" t="str">
        <f>IF(入力!C10="","",入力!C10&amp;"　"&amp;入力!E10)</f>
        <v>渡邉　和義</v>
      </c>
      <c r="D9" s="279"/>
      <c r="E9" s="279"/>
      <c r="F9" s="279"/>
      <c r="G9" s="268">
        <f>IF(入力!G9="","",入力!G9)</f>
        <v>506064479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3</v>
      </c>
      <c r="B11" s="266"/>
      <c r="C11" s="278" t="str">
        <f>IF(入力!C12="","",入力!C12&amp;"　"&amp;入力!E12)</f>
        <v>松丸　剛士</v>
      </c>
      <c r="D11" s="279"/>
      <c r="E11" s="279"/>
      <c r="F11" s="279"/>
      <c r="G11" s="268">
        <f>IF(入力!G11="","",入力!G11)</f>
        <v>506063767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紺野　信也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石井　竜男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6" t="s">
        <v>6</v>
      </c>
      <c r="B17" s="266"/>
      <c r="C17" s="269" t="str">
        <f>IF(入力!C17="","",入力!C17&amp;"　"&amp;入力!E17)</f>
        <v>船橋市藤原2-11-28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047-303-1771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80－9692－1771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田原　春菜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法典西小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510128998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紺野　七実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行田東小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509743245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酒井　祐季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法典西小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510279434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安達　緒美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法典西小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511103120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村上　葵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柏井小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509743261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鳥巣　和奏</v>
      </c>
      <c r="D35" s="279"/>
      <c r="E35" s="279"/>
      <c r="F35" s="279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行田東小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513461125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安藤　章乃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法典西小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512176341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結束　優亜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行田東小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513461131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海老原　ゆら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海神小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513997219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大高　和奏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葛飾小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511755647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中村　和花</v>
      </c>
      <c r="D45" s="279"/>
      <c r="E45" s="279"/>
      <c r="F45" s="279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法典西小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511755634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田島　佳歩</v>
      </c>
      <c r="D47" s="279"/>
      <c r="E47" s="279"/>
      <c r="F47" s="279"/>
      <c r="G47" s="266">
        <f>IF(入力!G47="","",入力!G47)</f>
        <v>5</v>
      </c>
      <c r="H47" s="266" t="str">
        <f>IF(入力!H47="","",入力!H47)</f>
        <v/>
      </c>
      <c r="I47" s="266" t="str">
        <f>IF(入力!I47="","",入力!I47)</f>
        <v>法典西小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511378143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5" t="s">
        <v>32</v>
      </c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8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8">
        <v>36</v>
      </c>
      <c r="I12" s="349"/>
      <c r="J12" s="350"/>
      <c r="K12" s="4"/>
    </row>
    <row r="13" spans="1:60" ht="13.5" customHeight="1">
      <c r="F13" s="4" t="s">
        <v>35</v>
      </c>
      <c r="G13" s="4"/>
      <c r="H13" s="351"/>
      <c r="I13" s="352"/>
      <c r="J13" s="3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4" t="s">
        <v>37</v>
      </c>
      <c r="D16" s="295"/>
      <c r="E16" s="295"/>
      <c r="F16" s="295"/>
      <c r="G16" s="296"/>
      <c r="H16" s="346" t="s">
        <v>66</v>
      </c>
      <c r="I16" s="347"/>
      <c r="J16" s="347"/>
      <c r="K16" s="295" t="str">
        <f>IF(入力!C2="","",入力!C2)</f>
        <v>ツカダＪＳＣ</v>
      </c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6"/>
      <c r="Y16" s="365" t="s">
        <v>67</v>
      </c>
      <c r="Z16" s="366"/>
      <c r="AA16" s="366"/>
      <c r="AB16" s="366"/>
      <c r="AC16" s="366"/>
      <c r="AD16" s="366"/>
      <c r="AE16" s="366"/>
      <c r="AF16" s="366"/>
      <c r="AG16" s="366"/>
      <c r="AH16" s="366"/>
      <c r="AI16" s="367"/>
      <c r="AJ16" s="318" t="s">
        <v>38</v>
      </c>
      <c r="AK16" s="319"/>
      <c r="AL16" s="319"/>
      <c r="AM16" s="320"/>
      <c r="AN16" s="340" t="str">
        <f>IF(入力!P3="","",入力!P3)</f>
        <v>船橋市</v>
      </c>
      <c r="AO16" s="341"/>
      <c r="AP16" s="341"/>
      <c r="AQ16" s="341"/>
      <c r="AR16" s="341"/>
      <c r="AS16" s="341"/>
      <c r="AT16" s="319" t="s">
        <v>68</v>
      </c>
      <c r="AU16" s="320"/>
      <c r="AV16" s="326" t="s">
        <v>39</v>
      </c>
      <c r="AW16" s="295"/>
      <c r="AX16" s="295"/>
      <c r="AY16" s="296"/>
      <c r="AZ16" s="328" t="str">
        <f>IF(入力!P5="","",入力!P5)</f>
        <v>ＪＲ武蔵野</v>
      </c>
      <c r="BA16" s="329"/>
      <c r="BB16" s="329"/>
      <c r="BC16" s="329"/>
      <c r="BD16" s="329"/>
      <c r="BE16" s="329"/>
      <c r="BF16" s="303" t="s">
        <v>40</v>
      </c>
    </row>
    <row r="17" spans="3:58" ht="4.5" customHeight="1">
      <c r="C17" s="297"/>
      <c r="D17" s="298"/>
      <c r="E17" s="298"/>
      <c r="F17" s="298"/>
      <c r="G17" s="299"/>
      <c r="H17" s="338" t="str">
        <f>IF(入力!C3="","",入力!C3)</f>
        <v>塚田ＪＳＣ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(女子)</v>
      </c>
      <c r="V17" s="334"/>
      <c r="W17" s="334"/>
      <c r="X17" s="335"/>
      <c r="Y17" s="368">
        <f>IF(入力!C4="","",入力!C4)</f>
        <v>430799524</v>
      </c>
      <c r="Z17" s="369"/>
      <c r="AA17" s="369"/>
      <c r="AB17" s="369"/>
      <c r="AC17" s="369"/>
      <c r="AD17" s="369"/>
      <c r="AE17" s="369"/>
      <c r="AF17" s="369"/>
      <c r="AG17" s="369"/>
      <c r="AH17" s="369"/>
      <c r="AI17" s="370"/>
      <c r="AJ17" s="321"/>
      <c r="AK17" s="322"/>
      <c r="AL17" s="322"/>
      <c r="AM17" s="323"/>
      <c r="AN17" s="342"/>
      <c r="AO17" s="343"/>
      <c r="AP17" s="343"/>
      <c r="AQ17" s="343"/>
      <c r="AR17" s="343"/>
      <c r="AS17" s="343"/>
      <c r="AT17" s="322"/>
      <c r="AU17" s="323"/>
      <c r="AV17" s="327"/>
      <c r="AW17" s="298"/>
      <c r="AX17" s="298"/>
      <c r="AY17" s="299"/>
      <c r="AZ17" s="330"/>
      <c r="BA17" s="331"/>
      <c r="BB17" s="331"/>
      <c r="BC17" s="331"/>
      <c r="BD17" s="331"/>
      <c r="BE17" s="331"/>
      <c r="BF17" s="304"/>
    </row>
    <row r="18" spans="3:58" ht="16.5" customHeight="1">
      <c r="C18" s="300"/>
      <c r="D18" s="301"/>
      <c r="E18" s="301"/>
      <c r="F18" s="301"/>
      <c r="G18" s="302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71"/>
      <c r="Z18" s="372"/>
      <c r="AA18" s="372"/>
      <c r="AB18" s="372"/>
      <c r="AC18" s="372"/>
      <c r="AD18" s="372"/>
      <c r="AE18" s="372"/>
      <c r="AF18" s="372"/>
      <c r="AG18" s="372"/>
      <c r="AH18" s="372"/>
      <c r="AI18" s="373"/>
      <c r="AJ18" s="324"/>
      <c r="AK18" s="313"/>
      <c r="AL18" s="313"/>
      <c r="AM18" s="325"/>
      <c r="AN18" s="344"/>
      <c r="AO18" s="345"/>
      <c r="AP18" s="345"/>
      <c r="AQ18" s="345"/>
      <c r="AR18" s="345"/>
      <c r="AS18" s="345"/>
      <c r="AT18" s="313"/>
      <c r="AU18" s="325"/>
      <c r="AV18" s="309"/>
      <c r="AW18" s="301"/>
      <c r="AX18" s="301"/>
      <c r="AY18" s="302"/>
      <c r="AZ18" s="332" t="str">
        <f>IF(入力!AE5="","",入力!AE5)</f>
        <v>船橋法典</v>
      </c>
      <c r="BA18" s="333"/>
      <c r="BB18" s="333"/>
      <c r="BC18" s="333"/>
      <c r="BD18" s="333"/>
      <c r="BE18" s="333"/>
      <c r="BF18" s="13" t="s">
        <v>41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14" t="s">
        <v>42</v>
      </c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 t="s">
        <v>69</v>
      </c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 t="s">
        <v>70</v>
      </c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7"/>
    </row>
    <row r="20" spans="3:58" ht="15" customHeight="1">
      <c r="C20" s="375" t="s">
        <v>43</v>
      </c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74">
        <f>IF(入力!J7="","",入力!J7)</f>
        <v>18527</v>
      </c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 t="str">
        <f>IF(入力!J9="","",入力!J9)</f>
        <v/>
      </c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 t="str">
        <f>IF(入力!J11="","",入力!J11)</f>
        <v/>
      </c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82"/>
    </row>
    <row r="21" spans="3:58" ht="15" customHeight="1">
      <c r="C21" s="375" t="s">
        <v>44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74" t="str">
        <f>IF(入力!M7="","",入力!M7)</f>
        <v/>
      </c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 t="str">
        <f>IF(入力!M9="","",入力!M9)</f>
        <v/>
      </c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 t="str">
        <f>IF(入力!M11="","",入力!M11)</f>
        <v/>
      </c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82"/>
    </row>
    <row r="22" spans="3:58" ht="12" customHeight="1">
      <c r="C22" s="362" t="s">
        <v>71</v>
      </c>
      <c r="D22" s="363"/>
      <c r="E22" s="363"/>
      <c r="F22" s="363"/>
      <c r="G22" s="364"/>
      <c r="H22" s="310" t="str">
        <f>IF(入力!C7="","",入力!C7&amp;"　"&amp;入力!E7)</f>
        <v>マキタ　ヒロシ</v>
      </c>
      <c r="I22" s="305"/>
      <c r="J22" s="305"/>
      <c r="K22" s="305"/>
      <c r="L22" s="305"/>
      <c r="M22" s="305"/>
      <c r="N22" s="305"/>
      <c r="O22" s="305"/>
      <c r="P22" s="305"/>
      <c r="Q22" s="311"/>
      <c r="R22" s="312" t="s">
        <v>45</v>
      </c>
      <c r="S22" s="305"/>
      <c r="T22" s="376">
        <f>IF(入力!AT7="","",入力!AT7)</f>
        <v>55</v>
      </c>
      <c r="U22" s="377"/>
      <c r="V22" s="378"/>
      <c r="W22" s="312" t="s">
        <v>46</v>
      </c>
      <c r="X22" s="312"/>
      <c r="Y22" s="312"/>
      <c r="Z22" s="14" t="s">
        <v>72</v>
      </c>
      <c r="AA22" s="15"/>
      <c r="AB22" s="305" t="str">
        <f>IF(入力!R7="","",入力!R7)</f>
        <v>273</v>
      </c>
      <c r="AC22" s="305"/>
      <c r="AD22" s="305"/>
      <c r="AE22" s="305"/>
      <c r="AF22" s="16" t="s">
        <v>73</v>
      </c>
      <c r="AG22" s="305" t="str">
        <f>IF(入力!W7="","",入力!W7)</f>
        <v>0045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11"/>
      <c r="AU22" s="312" t="s">
        <v>47</v>
      </c>
      <c r="AV22" s="305"/>
      <c r="AW22" s="305"/>
      <c r="AX22" s="17" t="s">
        <v>74</v>
      </c>
      <c r="AY22" s="305" t="str">
        <f>IF(入力!AL7="","",入力!AL7)</f>
        <v>047</v>
      </c>
      <c r="AZ22" s="305"/>
      <c r="BA22" s="305"/>
      <c r="BB22" s="305"/>
      <c r="BC22" s="305"/>
      <c r="BD22" s="305"/>
      <c r="BE22" s="305"/>
      <c r="BF22" s="18" t="s">
        <v>75</v>
      </c>
    </row>
    <row r="23" spans="3:58" ht="19.5" customHeight="1">
      <c r="C23" s="300" t="s">
        <v>48</v>
      </c>
      <c r="D23" s="301"/>
      <c r="E23" s="301"/>
      <c r="F23" s="301"/>
      <c r="G23" s="302"/>
      <c r="H23" s="354" t="str">
        <f>IF(入力!C8="","",入力!C8&amp;"　"&amp;入力!E8)</f>
        <v>牧田　宏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1"/>
      <c r="S23" s="301"/>
      <c r="T23" s="379"/>
      <c r="U23" s="380"/>
      <c r="V23" s="381"/>
      <c r="W23" s="313"/>
      <c r="X23" s="313"/>
      <c r="Y23" s="313"/>
      <c r="Z23" s="306" t="str">
        <f>IF(入力!P8="","",入力!P8)</f>
        <v>船橋市山手3－8－3－301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1"/>
      <c r="AV23" s="301"/>
      <c r="AW23" s="301"/>
      <c r="AX23" s="309" t="str">
        <f>IF(入力!AK8="","",入力!AK8)</f>
        <v>437</v>
      </c>
      <c r="AY23" s="301"/>
      <c r="AZ23" s="301"/>
      <c r="BA23" s="301"/>
      <c r="BB23" s="19" t="s">
        <v>76</v>
      </c>
      <c r="BC23" s="301" t="str">
        <f>IF(入力!AP8="","",入力!AP8)</f>
        <v>5345</v>
      </c>
      <c r="BD23" s="301"/>
      <c r="BE23" s="301"/>
      <c r="BF23" s="383"/>
    </row>
    <row r="24" spans="3:58" ht="12" customHeight="1">
      <c r="C24" s="362" t="s">
        <v>77</v>
      </c>
      <c r="D24" s="363"/>
      <c r="E24" s="363"/>
      <c r="F24" s="363"/>
      <c r="G24" s="364"/>
      <c r="H24" s="310" t="str">
        <f>IF(入力!C9="","",入力!C9&amp;"　"&amp;入力!E9)</f>
        <v>ワタナベ　カズヨシ</v>
      </c>
      <c r="I24" s="305"/>
      <c r="J24" s="305"/>
      <c r="K24" s="305"/>
      <c r="L24" s="305"/>
      <c r="M24" s="305"/>
      <c r="N24" s="305"/>
      <c r="O24" s="305"/>
      <c r="P24" s="305"/>
      <c r="Q24" s="311"/>
      <c r="R24" s="312" t="s">
        <v>45</v>
      </c>
      <c r="S24" s="305"/>
      <c r="T24" s="376">
        <f>IF(入力!AT9="","",入力!AT9)</f>
        <v>46</v>
      </c>
      <c r="U24" s="377"/>
      <c r="V24" s="378"/>
      <c r="W24" s="312" t="s">
        <v>46</v>
      </c>
      <c r="X24" s="312"/>
      <c r="Y24" s="312"/>
      <c r="Z24" s="14" t="s">
        <v>72</v>
      </c>
      <c r="AA24" s="15"/>
      <c r="AB24" s="305" t="str">
        <f>IF(入力!R9="","",入力!R9)</f>
        <v>273</v>
      </c>
      <c r="AC24" s="305"/>
      <c r="AD24" s="305"/>
      <c r="AE24" s="305"/>
      <c r="AF24" s="16" t="s">
        <v>73</v>
      </c>
      <c r="AG24" s="305" t="str">
        <f>IF(入力!W9="","",入力!W9)</f>
        <v>0046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11"/>
      <c r="AU24" s="312" t="s">
        <v>47</v>
      </c>
      <c r="AV24" s="305"/>
      <c r="AW24" s="305"/>
      <c r="AX24" s="17" t="s">
        <v>74</v>
      </c>
      <c r="AY24" s="305" t="str">
        <f>IF(入力!AL9="","",入力!AL9)</f>
        <v>047</v>
      </c>
      <c r="AZ24" s="305"/>
      <c r="BA24" s="305"/>
      <c r="BB24" s="305"/>
      <c r="BC24" s="305"/>
      <c r="BD24" s="305"/>
      <c r="BE24" s="305"/>
      <c r="BF24" s="18" t="s">
        <v>75</v>
      </c>
    </row>
    <row r="25" spans="3:58" ht="19.5" customHeight="1">
      <c r="C25" s="300" t="s">
        <v>78</v>
      </c>
      <c r="D25" s="301"/>
      <c r="E25" s="301"/>
      <c r="F25" s="301"/>
      <c r="G25" s="302"/>
      <c r="H25" s="354" t="str">
        <f>IF(入力!C10="","",入力!C10&amp;"　"&amp;入力!E10)</f>
        <v>渡邉　和義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1"/>
      <c r="S25" s="301"/>
      <c r="T25" s="379"/>
      <c r="U25" s="380"/>
      <c r="V25" s="381"/>
      <c r="W25" s="313"/>
      <c r="X25" s="313"/>
      <c r="Y25" s="313"/>
      <c r="Z25" s="306" t="str">
        <f>IF(入力!P10="","",入力!P10)</f>
        <v>船橋市上山町1－154－28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1"/>
      <c r="AV25" s="301"/>
      <c r="AW25" s="301"/>
      <c r="AX25" s="309" t="str">
        <f>IF(入力!AK10="","",入力!AK10)</f>
        <v>303</v>
      </c>
      <c r="AY25" s="301"/>
      <c r="AZ25" s="301"/>
      <c r="BA25" s="301"/>
      <c r="BB25" s="19" t="s">
        <v>76</v>
      </c>
      <c r="BC25" s="301" t="str">
        <f>IF(入力!AP10="","",入力!AP10)</f>
        <v>1203</v>
      </c>
      <c r="BD25" s="301"/>
      <c r="BE25" s="301"/>
      <c r="BF25" s="383"/>
    </row>
    <row r="26" spans="3:58" ht="12" customHeight="1">
      <c r="C26" s="362" t="s">
        <v>71</v>
      </c>
      <c r="D26" s="363"/>
      <c r="E26" s="363"/>
      <c r="F26" s="363"/>
      <c r="G26" s="364"/>
      <c r="H26" s="310" t="str">
        <f>IF(入力!C11="","",入力!C11&amp;"　"&amp;入力!E11)</f>
        <v>マツマル　タケシ</v>
      </c>
      <c r="I26" s="305"/>
      <c r="J26" s="305"/>
      <c r="K26" s="305"/>
      <c r="L26" s="305"/>
      <c r="M26" s="305"/>
      <c r="N26" s="305"/>
      <c r="O26" s="305"/>
      <c r="P26" s="305"/>
      <c r="Q26" s="311"/>
      <c r="R26" s="312" t="s">
        <v>45</v>
      </c>
      <c r="S26" s="305"/>
      <c r="T26" s="376">
        <f>IF(入力!AT11="","",入力!AT11)</f>
        <v>44</v>
      </c>
      <c r="U26" s="377"/>
      <c r="V26" s="378"/>
      <c r="W26" s="312" t="s">
        <v>46</v>
      </c>
      <c r="X26" s="312"/>
      <c r="Y26" s="312"/>
      <c r="Z26" s="14" t="s">
        <v>72</v>
      </c>
      <c r="AA26" s="15"/>
      <c r="AB26" s="305" t="str">
        <f>IF(入力!R11="","",入力!R11)</f>
        <v>273</v>
      </c>
      <c r="AC26" s="305"/>
      <c r="AD26" s="305"/>
      <c r="AE26" s="305"/>
      <c r="AF26" s="16" t="s">
        <v>73</v>
      </c>
      <c r="AG26" s="305" t="str">
        <f>IF(入力!W11="","",入力!W11)</f>
        <v>0864</v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11"/>
      <c r="AU26" s="312" t="s">
        <v>47</v>
      </c>
      <c r="AV26" s="305"/>
      <c r="AW26" s="305"/>
      <c r="AX26" s="17" t="s">
        <v>74</v>
      </c>
      <c r="AY26" s="305" t="str">
        <f>IF(入力!AL11="","",入力!AL11)</f>
        <v>047</v>
      </c>
      <c r="AZ26" s="305"/>
      <c r="BA26" s="305"/>
      <c r="BB26" s="305"/>
      <c r="BC26" s="305"/>
      <c r="BD26" s="305"/>
      <c r="BE26" s="305"/>
      <c r="BF26" s="18" t="s">
        <v>75</v>
      </c>
    </row>
    <row r="27" spans="3:58" ht="19.5" customHeight="1">
      <c r="C27" s="300" t="s">
        <v>79</v>
      </c>
      <c r="D27" s="301"/>
      <c r="E27" s="301"/>
      <c r="F27" s="301"/>
      <c r="G27" s="302"/>
      <c r="H27" s="354" t="str">
        <f>IF(入力!C12="","",入力!C12&amp;"　"&amp;入力!E12)</f>
        <v>松丸　剛士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01"/>
      <c r="S27" s="301"/>
      <c r="T27" s="379"/>
      <c r="U27" s="380"/>
      <c r="V27" s="381"/>
      <c r="W27" s="313"/>
      <c r="X27" s="313"/>
      <c r="Y27" s="313"/>
      <c r="Z27" s="306" t="str">
        <f>IF(入力!P12="","",入力!P12)</f>
        <v>船橋市北本町1－10－3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1"/>
      <c r="AV27" s="301"/>
      <c r="AW27" s="301"/>
      <c r="AX27" s="309" t="str">
        <f>IF(入力!AK12="","",入力!AK12)</f>
        <v>425</v>
      </c>
      <c r="AY27" s="301"/>
      <c r="AZ27" s="301"/>
      <c r="BA27" s="301"/>
      <c r="BB27" s="19" t="s">
        <v>76</v>
      </c>
      <c r="BC27" s="301" t="str">
        <f>IF(入力!AP12="","",入力!AP12)</f>
        <v>0275</v>
      </c>
      <c r="BD27" s="301"/>
      <c r="BE27" s="301"/>
      <c r="BF27" s="383"/>
    </row>
    <row r="28" spans="3:58" ht="12" customHeight="1">
      <c r="C28" s="362" t="s">
        <v>71</v>
      </c>
      <c r="D28" s="363"/>
      <c r="E28" s="363"/>
      <c r="F28" s="363"/>
      <c r="G28" s="364"/>
      <c r="H28" s="310" t="str">
        <f>IF(入力!C15="","",入力!C15&amp;"　"&amp;入力!E15)</f>
        <v>イシイ　タツオ</v>
      </c>
      <c r="I28" s="305"/>
      <c r="J28" s="305"/>
      <c r="K28" s="305"/>
      <c r="L28" s="305"/>
      <c r="M28" s="305"/>
      <c r="N28" s="305"/>
      <c r="O28" s="305"/>
      <c r="P28" s="305"/>
      <c r="Q28" s="311"/>
      <c r="R28" s="312" t="s">
        <v>45</v>
      </c>
      <c r="S28" s="305"/>
      <c r="T28" s="376">
        <f>IF(入力!AT15="","",入力!AT15)</f>
        <v>52</v>
      </c>
      <c r="U28" s="377"/>
      <c r="V28" s="378"/>
      <c r="W28" s="312" t="s">
        <v>46</v>
      </c>
      <c r="X28" s="312"/>
      <c r="Y28" s="312"/>
      <c r="Z28" s="14" t="s">
        <v>72</v>
      </c>
      <c r="AA28" s="15"/>
      <c r="AB28" s="305" t="str">
        <f>IF(入力!R15="","",入力!R15)</f>
        <v>273</v>
      </c>
      <c r="AC28" s="305"/>
      <c r="AD28" s="305"/>
      <c r="AE28" s="305"/>
      <c r="AF28" s="16" t="s">
        <v>73</v>
      </c>
      <c r="AG28" s="305" t="str">
        <f>IF(入力!W15="","",入力!W15)</f>
        <v>0047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11"/>
      <c r="AU28" s="312" t="s">
        <v>47</v>
      </c>
      <c r="AV28" s="305"/>
      <c r="AW28" s="305"/>
      <c r="AX28" s="17" t="s">
        <v>74</v>
      </c>
      <c r="AY28" s="305" t="str">
        <f>IF(入力!AL15="","",入力!AL15)</f>
        <v>047</v>
      </c>
      <c r="AZ28" s="305"/>
      <c r="BA28" s="305"/>
      <c r="BB28" s="305"/>
      <c r="BC28" s="305"/>
      <c r="BD28" s="305"/>
      <c r="BE28" s="305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88" t="str">
        <f>IF(入力!C16="","",入力!C16&amp;"　"&amp;入力!E16)</f>
        <v>石井　竜男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60"/>
      <c r="S29" s="360"/>
      <c r="T29" s="385"/>
      <c r="U29" s="386"/>
      <c r="V29" s="387"/>
      <c r="W29" s="384"/>
      <c r="X29" s="384"/>
      <c r="Y29" s="384"/>
      <c r="Z29" s="401" t="str">
        <f>IF(入力!P16="","",入力!P16)</f>
        <v>船橋市藤原2-11-28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60"/>
      <c r="AV29" s="360"/>
      <c r="AW29" s="360"/>
      <c r="AX29" s="404" t="str">
        <f>IF(入力!AK16="","",入力!AK16)</f>
        <v>303</v>
      </c>
      <c r="AY29" s="360"/>
      <c r="AZ29" s="360"/>
      <c r="BA29" s="360"/>
      <c r="BB29" s="73" t="s">
        <v>76</v>
      </c>
      <c r="BC29" s="360" t="str">
        <f>IF(入力!AP16="","",入力!AP16)</f>
        <v>1771</v>
      </c>
      <c r="BD29" s="360"/>
      <c r="BE29" s="360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タハラ　ハルナ
田原　春菜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法典西小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510128998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155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コンノ　ナナミ
紺野　七実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行田東小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509743245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170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サカイ　ユウキ
酒井　祐季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法典西小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510279434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161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アダチ　ツグミ
安達　緒美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6</v>
      </c>
      <c r="R40" s="394"/>
      <c r="S40" s="395"/>
      <c r="T40" s="412" t="str">
        <f>IF(入力!I31="","",入力!I31)</f>
        <v>法典西小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511103120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156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ムラカミ　アオイ
村上　葵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6</v>
      </c>
      <c r="R42" s="394"/>
      <c r="S42" s="395"/>
      <c r="T42" s="412" t="str">
        <f>IF(入力!I33="","",入力!I33)</f>
        <v>柏井小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509743261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155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トリス　ワカナ
鳥巣　和奏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6</v>
      </c>
      <c r="R44" s="394"/>
      <c r="S44" s="395"/>
      <c r="T44" s="412" t="str">
        <f>IF(入力!I35="","",入力!I35)</f>
        <v>行田東小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513461125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148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アンドウ　アキノ
安藤　章乃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6</v>
      </c>
      <c r="R46" s="394"/>
      <c r="S46" s="395"/>
      <c r="T46" s="412" t="str">
        <f>IF(入力!I37="","",入力!I37)</f>
        <v>法典西小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512176341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145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ケッソク　ユウア
結束　優亜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5</v>
      </c>
      <c r="R48" s="394"/>
      <c r="S48" s="395"/>
      <c r="T48" s="412" t="str">
        <f>IF(入力!I39="","",入力!I39)</f>
        <v>行田東小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513461131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147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エビハラ　ユラ
海老原　ゆら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5</v>
      </c>
      <c r="R50" s="394"/>
      <c r="S50" s="395"/>
      <c r="T50" s="412" t="str">
        <f>IF(入力!I41="","",入力!I41)</f>
        <v>海神小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513997219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144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オオタカ　ワカナ
大高　和奏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5</v>
      </c>
      <c r="R52" s="394"/>
      <c r="S52" s="395"/>
      <c r="T52" s="412" t="str">
        <f>IF(入力!I43="","",入力!I43)</f>
        <v>葛飾小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511755647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141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ナカムラ　ワカ
中村　和花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5</v>
      </c>
      <c r="R54" s="394"/>
      <c r="S54" s="395"/>
      <c r="T54" s="412" t="str">
        <f>IF(入力!I45="","",入力!I45)</f>
        <v>法典西小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511755634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139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タジマ　カホ
田島　佳歩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5</v>
      </c>
      <c r="R56" s="394"/>
      <c r="S56" s="395"/>
      <c r="T56" s="412" t="str">
        <f>IF(入力!I47="","",入力!I47)</f>
        <v>法典西小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511378143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138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 t="s">
        <v>63</v>
      </c>
      <c r="BF63" s="29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1"/>
      <c r="AS64" s="301"/>
      <c r="AT64" s="301"/>
      <c r="AU64" s="301"/>
      <c r="AV64" s="301"/>
      <c r="AW64" s="301"/>
      <c r="AX64" s="301"/>
      <c r="AY64" s="301"/>
      <c r="AZ64" s="301"/>
      <c r="BA64" s="301"/>
      <c r="BB64" s="301"/>
      <c r="BC64" s="301"/>
      <c r="BD64" s="301"/>
      <c r="BE64" s="301"/>
      <c r="BF64" s="30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Y25" sqref="Y2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塚田ＪＳＣ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430799524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牧田　宏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506063199</v>
      </c>
      <c r="H7" s="268"/>
      <c r="I7" s="268"/>
      <c r="J7" s="268">
        <f>IF(入力!J7="","",入力!J7)</f>
        <v>18527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渡邉　和義</v>
      </c>
      <c r="D9" s="279"/>
      <c r="E9" s="279"/>
      <c r="F9" s="279"/>
      <c r="G9" s="268">
        <f>IF(入力!G9="","",入力!G9)</f>
        <v>506064479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松丸　剛士</v>
      </c>
      <c r="D11" s="279"/>
      <c r="E11" s="279"/>
      <c r="F11" s="279"/>
      <c r="G11" s="268">
        <f>IF(入力!G11="","",入力!G11)</f>
        <v>506063767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紺野　信也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石井　竜男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6" t="s">
        <v>6</v>
      </c>
      <c r="B17" s="266"/>
      <c r="C17" s="269" t="str">
        <f>IF(入力!C17="","",入力!C17&amp;"　"&amp;入力!E17)</f>
        <v>船橋市藤原2-11-28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047-303-1771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80－9692－1771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田原　春菜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法典西小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510128998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紺野　七実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行田東小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509743245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酒井　祐季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法典西小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510279434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安達　緒美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法典西小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511103120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村上　葵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柏井小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509743261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鳥巣　和奏</v>
      </c>
      <c r="D35" s="279"/>
      <c r="E35" s="279"/>
      <c r="F35" s="279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行田東小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513461125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安藤　章乃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法典西小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512176341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結束　優亜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行田東小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513461131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海老原　ゆら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海神小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513997219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大高　和奏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葛飾小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511755647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中村　和花</v>
      </c>
      <c r="D45" s="279"/>
      <c r="E45" s="279"/>
      <c r="F45" s="279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法典西小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511755634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田島　佳歩</v>
      </c>
      <c r="D47" s="279"/>
      <c r="E47" s="279"/>
      <c r="F47" s="279"/>
      <c r="G47" s="266">
        <f>IF(入力!G47="","",入力!G47)</f>
        <v>5</v>
      </c>
      <c r="H47" s="266" t="str">
        <f>IF(入力!H47="","",入力!H47)</f>
        <v/>
      </c>
      <c r="I47" s="266" t="str">
        <f>IF(入力!I47="","",入力!I47)</f>
        <v>法典西小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511378143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高橋　蘭</v>
      </c>
      <c r="D49" s="279"/>
      <c r="E49" s="279"/>
      <c r="F49" s="279"/>
      <c r="G49" s="266">
        <f>IF(入力!G49="","",入力!G49)</f>
        <v>4</v>
      </c>
      <c r="H49" s="266" t="str">
        <f>IF(入力!H49="","",入力!H49)</f>
        <v/>
      </c>
      <c r="I49" s="266" t="str">
        <f>IF(入力!I49="","",入力!I49)</f>
        <v>中部小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511378152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坂田　菜の花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法典小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511378164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6" t="s">
        <v>0</v>
      </c>
      <c r="B2" s="266"/>
      <c r="C2" s="269" t="str">
        <f>IF(入力!C3="","",入力!C3)</f>
        <v>塚田ＪＳＣ</v>
      </c>
      <c r="D2" s="269"/>
      <c r="E2" s="269"/>
      <c r="F2" s="269"/>
      <c r="G2" s="269"/>
      <c r="H2" s="269"/>
      <c r="I2" s="269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>
        <f>IF(入力!C4="","",IF(入力!C5="",入力!C4,入力!C4&amp;"　　"&amp;入力!C5))</f>
        <v>430799524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牧田　宏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506063199</v>
      </c>
      <c r="H7" s="268"/>
      <c r="I7" s="268"/>
      <c r="J7" s="268">
        <f>IF(入力!J7="","",入力!J7)</f>
        <v>18527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6" t="s">
        <v>19</v>
      </c>
      <c r="B9" s="266"/>
      <c r="C9" s="278" t="str">
        <f>IF(入力!C10="","",入力!C10&amp;"　"&amp;入力!E10)</f>
        <v>渡邉　和義</v>
      </c>
      <c r="D9" s="279"/>
      <c r="E9" s="279"/>
      <c r="F9" s="279"/>
      <c r="G9" s="268">
        <f>IF(入力!G9="","",入力!G9)</f>
        <v>506064479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6" t="s">
        <v>20</v>
      </c>
      <c r="B11" s="266"/>
      <c r="C11" s="278" t="str">
        <f>IF(入力!C12="","",入力!C12&amp;"　"&amp;入力!E12)</f>
        <v>松丸　剛士</v>
      </c>
      <c r="D11" s="279"/>
      <c r="E11" s="279"/>
      <c r="F11" s="279"/>
      <c r="G11" s="268">
        <f>IF(入力!G11="","",入力!G11)</f>
        <v>506063767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紺野　信也</v>
      </c>
      <c r="D13" s="279"/>
      <c r="E13" s="279"/>
      <c r="F13" s="279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6"/>
      <c r="B14" s="266"/>
      <c r="C14" s="280"/>
      <c r="D14" s="281"/>
      <c r="E14" s="281"/>
      <c r="F14" s="281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6" t="s">
        <v>5</v>
      </c>
      <c r="B15" s="266"/>
      <c r="C15" s="278" t="str">
        <f>IF(入力!C16="","",入力!C16&amp;"　"&amp;入力!E16)</f>
        <v>石井　竜男</v>
      </c>
      <c r="D15" s="279"/>
      <c r="E15" s="279"/>
      <c r="F15" s="276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6"/>
      <c r="B16" s="266"/>
      <c r="C16" s="280"/>
      <c r="D16" s="281"/>
      <c r="E16" s="281"/>
      <c r="F16" s="277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6" t="s">
        <v>6</v>
      </c>
      <c r="B17" s="266"/>
      <c r="C17" s="269" t="str">
        <f>IF(入力!C17="","",入力!C17&amp;"　"&amp;入力!E17)</f>
        <v>船橋市藤原2-11-28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66" t="s">
        <v>7</v>
      </c>
      <c r="B19" s="266"/>
      <c r="C19" s="269" t="str">
        <f>IF(入力!C19="","",入力!C19&amp;"　"&amp;入力!E19)</f>
        <v>047-303-1771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66" t="s">
        <v>8</v>
      </c>
      <c r="B21" s="266"/>
      <c r="C21" s="269" t="str">
        <f>IF(入力!C21="","",入力!C21&amp;"－"&amp;入力!E21&amp;"－"&amp;入力!G21)</f>
        <v>80－9692－1771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田原　春菜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法典西小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510128998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紺野　七実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行田東小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509743245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酒井　祐季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法典西小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510279434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安達　緒美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法典西小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511103120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村上　葵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柏井小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509743261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鳥巣　和奏</v>
      </c>
      <c r="D35" s="279"/>
      <c r="E35" s="279"/>
      <c r="F35" s="279"/>
      <c r="G35" s="266">
        <f>IF(入力!G35="","",入力!G35)</f>
        <v>6</v>
      </c>
      <c r="H35" s="266" t="str">
        <f>IF(入力!H35="","",入力!H35)</f>
        <v/>
      </c>
      <c r="I35" s="266" t="str">
        <f>IF(入力!I35="","",入力!I35)</f>
        <v>行田東小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513461125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安藤　章乃</v>
      </c>
      <c r="D37" s="279"/>
      <c r="E37" s="279"/>
      <c r="F37" s="279"/>
      <c r="G37" s="266">
        <f>IF(入力!G37="","",入力!G37)</f>
        <v>6</v>
      </c>
      <c r="H37" s="266" t="str">
        <f>IF(入力!H37="","",入力!H37)</f>
        <v/>
      </c>
      <c r="I37" s="266" t="str">
        <f>IF(入力!I37="","",入力!I37)</f>
        <v>法典西小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512176341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結束　優亜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行田東小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513461131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海老原　ゆら</v>
      </c>
      <c r="D41" s="279"/>
      <c r="E41" s="279"/>
      <c r="F41" s="279"/>
      <c r="G41" s="266">
        <f>IF(入力!G41="","",入力!G41)</f>
        <v>5</v>
      </c>
      <c r="H41" s="266" t="str">
        <f>IF(入力!H41="","",入力!H41)</f>
        <v/>
      </c>
      <c r="I41" s="266" t="str">
        <f>IF(入力!I41="","",入力!I41)</f>
        <v>海神小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513997219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大高　和奏</v>
      </c>
      <c r="D43" s="279"/>
      <c r="E43" s="279"/>
      <c r="F43" s="279"/>
      <c r="G43" s="266">
        <f>IF(入力!G43="","",入力!G43)</f>
        <v>5</v>
      </c>
      <c r="H43" s="266" t="str">
        <f>IF(入力!H43="","",入力!H43)</f>
        <v/>
      </c>
      <c r="I43" s="266" t="str">
        <f>IF(入力!I43="","",入力!I43)</f>
        <v>葛飾小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511755647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中村　和花</v>
      </c>
      <c r="D45" s="279"/>
      <c r="E45" s="279"/>
      <c r="F45" s="279"/>
      <c r="G45" s="266">
        <f>IF(入力!G45="","",入力!G45)</f>
        <v>5</v>
      </c>
      <c r="H45" s="266" t="str">
        <f>IF(入力!H45="","",入力!H45)</f>
        <v/>
      </c>
      <c r="I45" s="266" t="str">
        <f>IF(入力!I45="","",入力!I45)</f>
        <v>法典西小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511755634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田島　佳歩</v>
      </c>
      <c r="D47" s="279"/>
      <c r="E47" s="279"/>
      <c r="F47" s="279"/>
      <c r="G47" s="266">
        <f>IF(入力!G47="","",入力!G47)</f>
        <v>5</v>
      </c>
      <c r="H47" s="266" t="str">
        <f>IF(入力!H47="","",入力!H47)</f>
        <v/>
      </c>
      <c r="I47" s="266" t="str">
        <f>IF(入力!I47="","",入力!I47)</f>
        <v>法典西小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511378143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>
        <f>IF(入力!B49="","",入力!B49)</f>
        <v>13</v>
      </c>
      <c r="C49" s="278" t="str">
        <f>IF(入力!C50="","",入力!C50&amp;"　"&amp;入力!E50)</f>
        <v>高橋　蘭</v>
      </c>
      <c r="D49" s="279"/>
      <c r="E49" s="279"/>
      <c r="F49" s="279"/>
      <c r="G49" s="266">
        <f>IF(入力!G49="","",入力!G49)</f>
        <v>4</v>
      </c>
      <c r="H49" s="266" t="str">
        <f>IF(入力!H49="","",入力!H49)</f>
        <v/>
      </c>
      <c r="I49" s="266" t="str">
        <f>IF(入力!I49="","",入力!I49)</f>
        <v>中部小</v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>
        <f>IF(入力!M49="","",入力!M49)</f>
        <v>511378152</v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>
        <f>IF(入力!B51="","",入力!B51)</f>
        <v>14</v>
      </c>
      <c r="C51" s="278" t="str">
        <f>IF(入力!C52="","",入力!C52&amp;"　"&amp;入力!E52)</f>
        <v>坂田　菜の花</v>
      </c>
      <c r="D51" s="279"/>
      <c r="E51" s="279"/>
      <c r="F51" s="279"/>
      <c r="G51" s="266">
        <f>IF(入力!G51="","",入力!G51)</f>
        <v>4</v>
      </c>
      <c r="H51" s="266" t="str">
        <f>IF(入力!H51="","",入力!H51)</f>
        <v/>
      </c>
      <c r="I51" s="266" t="str">
        <f>IF(入力!I51="","",入力!I51)</f>
        <v>法典小</v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>
        <f>IF(入力!M51="","",入力!M51)</f>
        <v>511378164</v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9</v>
      </c>
      <c r="J5" s="447" t="str">
        <f>IF(入力!A55="","",入力!A55)</f>
        <v>夏は全国大会を経験して、課題だったメンタルが強くなりました！って言いたいんですが、相変わらず練習でできることが試合で出せなくって「残念っ！」て言われてます。でも、県大会では「塚田良くなったよ。」て言わせます。そしたら結果も付いてくる！かな？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塚田ＪＳＣ</v>
      </c>
      <c r="C7" s="33" t="str">
        <f>IF(入力!C2="","",入力!C2)</f>
        <v>ツカダＪＳＣ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船橋市山手3－8－3－301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渡邉</v>
      </c>
      <c r="D17" s="33" t="str">
        <f>IF(入力!E10="","",入力!E10)</f>
        <v>和義</v>
      </c>
      <c r="E17" s="33" t="str">
        <f>IF(入力!C9="","",入力!C9)</f>
        <v>ワタナベ</v>
      </c>
      <c r="F17" s="33" t="str">
        <f>IF(入力!E9="","",入力!E9)</f>
        <v>カズヨシ</v>
      </c>
      <c r="G17" s="33">
        <f>IF(入力!G9="","",入力!G9)</f>
        <v>506064479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船橋市上山町1－154－28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1203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船橋市北本町1－10－3</v>
      </c>
      <c r="U20" s="33" t="str">
        <f>IF(入力!AL11="","",入力!AL11)</f>
        <v>047</v>
      </c>
      <c r="V20" s="33" t="str">
        <f>IF(入力!AK12="","",入力!AK12)</f>
        <v>425</v>
      </c>
      <c r="W20" s="33" t="str">
        <f>IF(入力!AP12="","",入力!AP12)</f>
        <v>0275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>
        <f>IF(入力!C21="","",入力!C21)</f>
        <v>80</v>
      </c>
      <c r="O22" s="33">
        <f>IF(入力!E21="","",入力!E21)</f>
        <v>9692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紺野</v>
      </c>
      <c r="D23" s="33" t="str">
        <f>IF(入力!$E$14="","",入力!$E$14)</f>
        <v>信也</v>
      </c>
      <c r="E23" s="33" t="str">
        <f>IF(入力!$C$13="","",入力!$C$13)</f>
        <v>コンノ</v>
      </c>
      <c r="F23" s="33" t="str">
        <f>IF(入力!$E$13="","",入力!$E$13)</f>
        <v>シンヤ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田原</v>
      </c>
      <c r="D24" s="75" t="str">
        <f>VLOOKUP($B$51,$A$53:$F$352,4)</f>
        <v>春菜</v>
      </c>
      <c r="E24" s="75" t="str">
        <f>VLOOKUP($B$51,$A$53:$F$352,5)</f>
        <v>タハラ</v>
      </c>
      <c r="F24" s="75" t="str">
        <f>VLOOKUP($B$51,$A$53:$F$352,6)</f>
        <v>ハルナ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田原</v>
      </c>
      <c r="D53" s="33" t="str">
        <f>IF(入力!E26="","",入力!E26)</f>
        <v>春菜</v>
      </c>
      <c r="E53" s="33" t="str">
        <f>IF(入力!C25="","",入力!C25)</f>
        <v>タハラ</v>
      </c>
      <c r="F53" s="33" t="str">
        <f>IF(入力!E25="","",入力!E25)</f>
        <v>ハルナ</v>
      </c>
      <c r="G53" s="33">
        <f>IF(入力!M25="","",入力!M25)</f>
        <v>510128998</v>
      </c>
      <c r="H53" s="33" t="str">
        <f>IF(入力!I25="","",入力!I25)</f>
        <v>法典西小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紺野</v>
      </c>
      <c r="D54" s="33" t="str">
        <f>IF(入力!E28="","",入力!E28)</f>
        <v>七実</v>
      </c>
      <c r="E54" s="33" t="str">
        <f>IF(入力!C27="","",入力!C27)</f>
        <v>コンノ</v>
      </c>
      <c r="F54" s="33" t="str">
        <f>IF(入力!E27="","",入力!E27)</f>
        <v>ナナミ</v>
      </c>
      <c r="G54" s="33">
        <f>IF(入力!M27="","",入力!M27)</f>
        <v>509743245</v>
      </c>
      <c r="H54" s="33" t="str">
        <f>IF(入力!I27="","",入力!I27)</f>
        <v>行田東小</v>
      </c>
      <c r="I54" s="33">
        <f>IF(入力!G27="","",入力!G27)</f>
        <v>6</v>
      </c>
      <c r="J54" s="33">
        <f>IF(入力!P27="","",入力!P27)</f>
        <v>170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酒井</v>
      </c>
      <c r="D55" s="33" t="str">
        <f>IF(入力!E30="","",入力!E30)</f>
        <v>祐季</v>
      </c>
      <c r="E55" s="33" t="str">
        <f>IF(入力!C29="","",入力!C29)</f>
        <v>サカイ</v>
      </c>
      <c r="F55" s="33" t="str">
        <f>IF(入力!E29="","",入力!E29)</f>
        <v>ユウキ</v>
      </c>
      <c r="G55" s="33">
        <f>IF(入力!M29="","",入力!M29)</f>
        <v>510279434</v>
      </c>
      <c r="H55" s="33" t="str">
        <f>IF(入力!I29="","",入力!I29)</f>
        <v>法典西小</v>
      </c>
      <c r="I55" s="33">
        <f>IF(入力!G29="","",入力!G29)</f>
        <v>6</v>
      </c>
      <c r="J55" s="33">
        <f>IF(入力!P29="","",入力!P29)</f>
        <v>161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安達</v>
      </c>
      <c r="D56" s="33" t="str">
        <f>IF(入力!E32="","",入力!E32)</f>
        <v>緒美</v>
      </c>
      <c r="E56" s="33" t="str">
        <f>IF(入力!C31="","",入力!C31)</f>
        <v>アダチ</v>
      </c>
      <c r="F56" s="33" t="str">
        <f>IF(入力!E31="","",入力!E31)</f>
        <v>ツグミ</v>
      </c>
      <c r="G56" s="33">
        <f>IF(入力!M31="","",入力!M31)</f>
        <v>511103120</v>
      </c>
      <c r="H56" s="33" t="str">
        <f>IF(入力!I31="","",入力!I31)</f>
        <v>法典西小</v>
      </c>
      <c r="I56" s="33">
        <f>IF(入力!G31="","",入力!G31)</f>
        <v>6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村上</v>
      </c>
      <c r="D57" s="33" t="str">
        <f>IF(入力!E34="","",入力!E34)</f>
        <v>葵</v>
      </c>
      <c r="E57" s="33" t="str">
        <f>IF(入力!C33="","",入力!C33)</f>
        <v>ムラカミ</v>
      </c>
      <c r="F57" s="33" t="str">
        <f>IF(入力!E33="","",入力!E33)</f>
        <v>アオイ</v>
      </c>
      <c r="G57" s="33">
        <f>IF(入力!M33="","",入力!M33)</f>
        <v>509743261</v>
      </c>
      <c r="H57" s="33" t="str">
        <f>IF(入力!I33="","",入力!I33)</f>
        <v>柏井小</v>
      </c>
      <c r="I57" s="33">
        <f>IF(入力!G33="","",入力!G33)</f>
        <v>6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鳥巣</v>
      </c>
      <c r="D58" s="33" t="str">
        <f>IF(入力!E36="","",入力!E36)</f>
        <v>和奏</v>
      </c>
      <c r="E58" s="33" t="str">
        <f>IF(入力!C35="","",入力!C35)</f>
        <v>トリス</v>
      </c>
      <c r="F58" s="33" t="str">
        <f>IF(入力!E35="","",入力!E35)</f>
        <v>ワカナ</v>
      </c>
      <c r="G58" s="33">
        <f>IF(入力!M35="","",入力!M35)</f>
        <v>513461125</v>
      </c>
      <c r="H58" s="33" t="str">
        <f>IF(入力!I35="","",入力!I35)</f>
        <v>行田東小</v>
      </c>
      <c r="I58" s="33">
        <f>IF(入力!G35="","",入力!G35)</f>
        <v>6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安藤</v>
      </c>
      <c r="D59" s="33" t="str">
        <f>IF(入力!E38="","",入力!E38)</f>
        <v>章乃</v>
      </c>
      <c r="E59" s="33" t="str">
        <f>IF(入力!C37="","",入力!C37)</f>
        <v>アンドウ</v>
      </c>
      <c r="F59" s="33" t="str">
        <f>IF(入力!E37="","",入力!E37)</f>
        <v>アキノ</v>
      </c>
      <c r="G59" s="33">
        <f>IF(入力!M37="","",入力!M37)</f>
        <v>512176341</v>
      </c>
      <c r="H59" s="33" t="str">
        <f>IF(入力!I37="","",入力!I37)</f>
        <v>法典西小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結束</v>
      </c>
      <c r="D60" s="33" t="str">
        <f>IF(入力!E40="","",入力!E40)</f>
        <v>優亜</v>
      </c>
      <c r="E60" s="33" t="str">
        <f>IF(入力!C39="","",入力!C39)</f>
        <v>ケッソク</v>
      </c>
      <c r="F60" s="33" t="str">
        <f>IF(入力!E39="","",入力!E39)</f>
        <v>ユウア</v>
      </c>
      <c r="G60" s="33">
        <f>IF(入力!M39="","",入力!M39)</f>
        <v>513461131</v>
      </c>
      <c r="H60" s="33" t="str">
        <f>IF(入力!I39="","",入力!I39)</f>
        <v>行田東小</v>
      </c>
      <c r="I60" s="33">
        <f>IF(入力!G39="","",入力!G39)</f>
        <v>5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海老原</v>
      </c>
      <c r="D61" s="33" t="str">
        <f>IF(入力!E42="","",入力!E42)</f>
        <v>ゆら</v>
      </c>
      <c r="E61" s="33" t="str">
        <f>IF(入力!C41="","",入力!C41)</f>
        <v>エビハラ</v>
      </c>
      <c r="F61" s="33" t="str">
        <f>IF(入力!E41="","",入力!E41)</f>
        <v>ユラ</v>
      </c>
      <c r="G61" s="33">
        <f>IF(入力!M41="","",入力!M41)</f>
        <v>513997219</v>
      </c>
      <c r="H61" s="33" t="str">
        <f>IF(入力!I41="","",入力!I41)</f>
        <v>海神小</v>
      </c>
      <c r="I61" s="33">
        <f>IF(入力!G41="","",入力!G41)</f>
        <v>5</v>
      </c>
      <c r="J61" s="33">
        <f>IF(入力!P41="","",入力!P41)</f>
        <v>144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大高</v>
      </c>
      <c r="D62" s="33" t="str">
        <f>IF(入力!E44="","",入力!E44)</f>
        <v>和奏</v>
      </c>
      <c r="E62" s="33" t="str">
        <f>IF(入力!C43="","",入力!C43)</f>
        <v>オオタカ</v>
      </c>
      <c r="F62" s="33" t="str">
        <f>IF(入力!E43="","",入力!E43)</f>
        <v>ワカナ</v>
      </c>
      <c r="G62" s="33">
        <f>IF(入力!M43="","",入力!M43)</f>
        <v>511755647</v>
      </c>
      <c r="H62" s="33" t="str">
        <f>IF(入力!I43="","",入力!I43)</f>
        <v>葛飾小</v>
      </c>
      <c r="I62" s="33">
        <f>IF(入力!G43="","",入力!G43)</f>
        <v>5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中村</v>
      </c>
      <c r="D63" s="33" t="str">
        <f>IF(入力!E46="","",入力!E46)</f>
        <v>和花</v>
      </c>
      <c r="E63" s="33" t="str">
        <f>IF(入力!C45="","",入力!C45)</f>
        <v>ナカムラ</v>
      </c>
      <c r="F63" s="33" t="str">
        <f>IF(入力!E45="","",入力!E45)</f>
        <v>ワカ</v>
      </c>
      <c r="G63" s="33">
        <f>IF(入力!M45="","",入力!M45)</f>
        <v>511755634</v>
      </c>
      <c r="H63" s="33" t="str">
        <f>IF(入力!I45="","",入力!I45)</f>
        <v>法典西小</v>
      </c>
      <c r="I63" s="33">
        <f>IF(入力!G45="","",入力!G45)</f>
        <v>5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田島</v>
      </c>
      <c r="D64" s="33" t="str">
        <f>IF(入力!E48="","",入力!E48)</f>
        <v>佳歩</v>
      </c>
      <c r="E64" s="33" t="str">
        <f>IF(入力!C47="","",入力!C47)</f>
        <v>タジマ</v>
      </c>
      <c r="F64" s="33" t="str">
        <f>IF(入力!E47="","",入力!E47)</f>
        <v>カホ</v>
      </c>
      <c r="G64" s="33">
        <f>IF(入力!M47="","",入力!M47)</f>
        <v>511378143</v>
      </c>
      <c r="H64" s="33" t="str">
        <f>IF(入力!I47="","",入力!I47)</f>
        <v>法典西小</v>
      </c>
      <c r="I64" s="33">
        <f>IF(入力!G47="","",入力!G47)</f>
        <v>5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高橋</v>
      </c>
      <c r="D65" s="33" t="str">
        <f>IF(入力!E50="","",入力!E50)</f>
        <v>蘭</v>
      </c>
      <c r="E65" s="33" t="str">
        <f>IF(入力!C49="","",入力!C49)</f>
        <v>タカハシ</v>
      </c>
      <c r="F65" s="33" t="str">
        <f>IF(入力!E49="","",入力!E49)</f>
        <v>ラン</v>
      </c>
      <c r="G65" s="33">
        <f>IF(入力!M49="","",入力!M49)</f>
        <v>511378152</v>
      </c>
      <c r="H65" s="33" t="str">
        <f>IF(入力!I49="","",入力!I49)</f>
        <v>中部小</v>
      </c>
      <c r="I65" s="33">
        <f>IF(入力!G49="","",入力!G49)</f>
        <v>4</v>
      </c>
      <c r="J65" s="33">
        <f>IF(入力!P49="","",入力!P49)</f>
        <v>128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坂田</v>
      </c>
      <c r="D66" s="33" t="str">
        <f>IF(入力!E52="","",入力!E52)</f>
        <v>菜の花</v>
      </c>
      <c r="E66" s="33" t="str">
        <f>IF(入力!C51="","",入力!C51)</f>
        <v>サカタ</v>
      </c>
      <c r="F66" s="33" t="str">
        <f>IF(入力!E51="","",入力!E51)</f>
        <v>ナノハ</v>
      </c>
      <c r="G66" s="33">
        <f>IF(入力!M51="","",入力!M51)</f>
        <v>511378164</v>
      </c>
      <c r="H66" s="33" t="str">
        <f>IF(入力!I51="","",入力!I51)</f>
        <v>法典小</v>
      </c>
      <c r="I66" s="33">
        <f>IF(入力!G51="","",入力!G51)</f>
        <v>4</v>
      </c>
      <c r="J66" s="33">
        <f>IF(入力!P51="","",入力!P51)</f>
        <v>133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2016-09-24T09:40:39Z</dcterms:modified>
</cp:coreProperties>
</file>