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skrby\OneDrive\デスクトップ\urayasu max\"/>
    </mc:Choice>
  </mc:AlternateContent>
  <xr:revisionPtr revIDLastSave="0" documentId="13_ncr:1_{B864D68B-9B85-4356-BDD5-C0683D6F1E5A}" xr6:coauthVersionLast="47" xr6:coauthVersionMax="47" xr10:uidLastSave="{00000000-0000-0000-0000-000000000000}"/>
  <workbookProtection lockStructure="1"/>
  <bookViews>
    <workbookView xWindow="710" yWindow="160" windowWidth="11340" windowHeight="9770" xr2:uid="{00000000-000D-0000-FFFF-FFFF00000000}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0" i="6" l="1"/>
  <c r="I80" i="6"/>
  <c r="H80" i="6"/>
  <c r="B80" i="6"/>
  <c r="J79" i="6"/>
  <c r="I79" i="6"/>
  <c r="H79" i="6"/>
  <c r="B79" i="6"/>
  <c r="J78" i="6"/>
  <c r="I78" i="6"/>
  <c r="H78" i="6"/>
  <c r="B78" i="6"/>
  <c r="J77" i="6"/>
  <c r="I77" i="6"/>
  <c r="H77" i="6"/>
  <c r="B77" i="6"/>
  <c r="J76" i="6"/>
  <c r="I76" i="6"/>
  <c r="H76" i="6"/>
  <c r="B76" i="6"/>
  <c r="J75" i="6"/>
  <c r="I75" i="6"/>
  <c r="H75" i="6"/>
  <c r="B75" i="6"/>
  <c r="J74" i="6"/>
  <c r="I74" i="6"/>
  <c r="H74" i="6"/>
  <c r="B74" i="6"/>
  <c r="J73" i="6"/>
  <c r="I73" i="6"/>
  <c r="H73" i="6"/>
  <c r="B73" i="6"/>
  <c r="J72" i="6"/>
  <c r="I72" i="6"/>
  <c r="H72" i="6"/>
  <c r="B72" i="6"/>
  <c r="J71" i="6"/>
  <c r="I71" i="6"/>
  <c r="H71" i="6"/>
  <c r="B71" i="6"/>
  <c r="J70" i="6"/>
  <c r="I70" i="6"/>
  <c r="H70" i="6"/>
  <c r="B70" i="6"/>
  <c r="J69" i="6"/>
  <c r="I69" i="6"/>
  <c r="H69" i="6"/>
  <c r="B69" i="6"/>
  <c r="J68" i="6"/>
  <c r="I68" i="6"/>
  <c r="H68" i="6"/>
  <c r="B68" i="6"/>
  <c r="J67" i="6"/>
  <c r="I67" i="6"/>
  <c r="H67" i="6"/>
  <c r="B67" i="6"/>
  <c r="J66" i="6"/>
  <c r="I66" i="6"/>
  <c r="H66" i="6"/>
  <c r="G66" i="6"/>
  <c r="F66" i="6"/>
  <c r="E66" i="6"/>
  <c r="D66" i="6"/>
  <c r="C66" i="6"/>
  <c r="B66" i="6"/>
  <c r="J65" i="6"/>
  <c r="I65" i="6"/>
  <c r="H65" i="6"/>
  <c r="G65" i="6"/>
  <c r="F65" i="6"/>
  <c r="E65" i="6"/>
  <c r="D65" i="6"/>
  <c r="C65" i="6"/>
  <c r="B65" i="6"/>
  <c r="J64" i="6"/>
  <c r="I64" i="6"/>
  <c r="H64" i="6"/>
  <c r="G64" i="6"/>
  <c r="F64" i="6"/>
  <c r="E64" i="6"/>
  <c r="D64" i="6"/>
  <c r="C64" i="6"/>
  <c r="B64" i="6"/>
  <c r="J63" i="6"/>
  <c r="I63" i="6"/>
  <c r="H63" i="6"/>
  <c r="G63" i="6"/>
  <c r="F63" i="6"/>
  <c r="E63" i="6"/>
  <c r="D63" i="6"/>
  <c r="C63" i="6"/>
  <c r="B63" i="6"/>
  <c r="J62" i="6"/>
  <c r="I62" i="6"/>
  <c r="H62" i="6"/>
  <c r="G62" i="6"/>
  <c r="F62" i="6"/>
  <c r="E62" i="6"/>
  <c r="D62" i="6"/>
  <c r="C62" i="6"/>
  <c r="B62" i="6"/>
  <c r="J61" i="6"/>
  <c r="I61" i="6"/>
  <c r="H61" i="6"/>
  <c r="G61" i="6"/>
  <c r="F61" i="6"/>
  <c r="E61" i="6"/>
  <c r="D61" i="6"/>
  <c r="C61" i="6"/>
  <c r="B61" i="6"/>
  <c r="J60" i="6"/>
  <c r="I60" i="6"/>
  <c r="H60" i="6"/>
  <c r="G60" i="6"/>
  <c r="F60" i="6"/>
  <c r="E60" i="6"/>
  <c r="D60" i="6"/>
  <c r="C60" i="6"/>
  <c r="B60" i="6"/>
  <c r="J59" i="6"/>
  <c r="I59" i="6"/>
  <c r="H59" i="6"/>
  <c r="G59" i="6"/>
  <c r="F59" i="6"/>
  <c r="E59" i="6"/>
  <c r="D59" i="6"/>
  <c r="C59" i="6"/>
  <c r="B59" i="6"/>
  <c r="J58" i="6"/>
  <c r="I58" i="6"/>
  <c r="H58" i="6"/>
  <c r="G58" i="6"/>
  <c r="F58" i="6"/>
  <c r="E58" i="6"/>
  <c r="D58" i="6"/>
  <c r="C58" i="6"/>
  <c r="B58" i="6"/>
  <c r="J57" i="6"/>
  <c r="I57" i="6"/>
  <c r="H57" i="6"/>
  <c r="G57" i="6"/>
  <c r="F57" i="6"/>
  <c r="E57" i="6"/>
  <c r="D57" i="6"/>
  <c r="C57" i="6"/>
  <c r="B57" i="6"/>
  <c r="J56" i="6"/>
  <c r="I56" i="6"/>
  <c r="H56" i="6"/>
  <c r="G56" i="6"/>
  <c r="F56" i="6"/>
  <c r="E56" i="6"/>
  <c r="D56" i="6"/>
  <c r="C56" i="6"/>
  <c r="B56" i="6"/>
  <c r="J55" i="6"/>
  <c r="I55" i="6"/>
  <c r="H55" i="6"/>
  <c r="G55" i="6"/>
  <c r="F55" i="6"/>
  <c r="E55" i="6"/>
  <c r="D55" i="6"/>
  <c r="C55" i="6"/>
  <c r="B55" i="6"/>
  <c r="J54" i="6"/>
  <c r="I54" i="6"/>
  <c r="H54" i="6"/>
  <c r="G54" i="6"/>
  <c r="F54" i="6"/>
  <c r="E54" i="6"/>
  <c r="D54" i="6"/>
  <c r="C54" i="6"/>
  <c r="B54" i="6"/>
  <c r="A54" i="6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J53" i="6"/>
  <c r="I53" i="6"/>
  <c r="H53" i="6"/>
  <c r="G53" i="6"/>
  <c r="F53" i="6"/>
  <c r="E53" i="6"/>
  <c r="D53" i="6"/>
  <c r="C53" i="6"/>
  <c r="B53" i="6"/>
  <c r="B51" i="6"/>
  <c r="H24" i="6"/>
  <c r="G24" i="6"/>
  <c r="I23" i="6"/>
  <c r="H23" i="6"/>
  <c r="G23" i="6"/>
  <c r="F23" i="6"/>
  <c r="E23" i="6"/>
  <c r="D23" i="6"/>
  <c r="C23" i="6"/>
  <c r="W22" i="6"/>
  <c r="V22" i="6"/>
  <c r="U22" i="6"/>
  <c r="T22" i="6"/>
  <c r="S22" i="6"/>
  <c r="R22" i="6"/>
  <c r="P22" i="6"/>
  <c r="O22" i="6"/>
  <c r="N22" i="6"/>
  <c r="L22" i="6"/>
  <c r="F22" i="6"/>
  <c r="E22" i="6"/>
  <c r="D22" i="6"/>
  <c r="C22" i="6"/>
  <c r="W21" i="6"/>
  <c r="V21" i="6"/>
  <c r="U21" i="6"/>
  <c r="T21" i="6"/>
  <c r="S21" i="6"/>
  <c r="R21" i="6"/>
  <c r="L21" i="6"/>
  <c r="I21" i="6"/>
  <c r="H21" i="6"/>
  <c r="G21" i="6"/>
  <c r="W20" i="6"/>
  <c r="V20" i="6"/>
  <c r="U20" i="6"/>
  <c r="T20" i="6"/>
  <c r="S20" i="6"/>
  <c r="R20" i="6"/>
  <c r="L20" i="6"/>
  <c r="I20" i="6"/>
  <c r="H20" i="6"/>
  <c r="G20" i="6"/>
  <c r="F20" i="6"/>
  <c r="E20" i="6"/>
  <c r="D20" i="6"/>
  <c r="C20" i="6"/>
  <c r="W17" i="6"/>
  <c r="V17" i="6"/>
  <c r="U17" i="6"/>
  <c r="T17" i="6"/>
  <c r="S17" i="6"/>
  <c r="R17" i="6"/>
  <c r="L17" i="6"/>
  <c r="I17" i="6"/>
  <c r="H17" i="6"/>
  <c r="G17" i="6"/>
  <c r="F17" i="6"/>
  <c r="E17" i="6"/>
  <c r="D17" i="6"/>
  <c r="C17" i="6"/>
  <c r="W16" i="6"/>
  <c r="V16" i="6"/>
  <c r="U16" i="6"/>
  <c r="T16" i="6"/>
  <c r="S16" i="6"/>
  <c r="R16" i="6"/>
  <c r="L16" i="6"/>
  <c r="I16" i="6"/>
  <c r="H16" i="6"/>
  <c r="G16" i="6"/>
  <c r="F16" i="6"/>
  <c r="E16" i="6"/>
  <c r="D16" i="6"/>
  <c r="C16" i="6"/>
  <c r="V7" i="6"/>
  <c r="U7" i="6"/>
  <c r="S7" i="6"/>
  <c r="R7" i="6"/>
  <c r="E7" i="6"/>
  <c r="D7" i="6"/>
  <c r="C7" i="6"/>
  <c r="B7" i="6"/>
  <c r="A7" i="6"/>
  <c r="J5" i="6"/>
  <c r="I5" i="6"/>
  <c r="H5" i="6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3"/>
  <c r="AJ56" i="3"/>
  <c r="T56" i="3"/>
  <c r="Q56" i="3"/>
  <c r="F56" i="3"/>
  <c r="C56" i="3"/>
  <c r="AZ54" i="3"/>
  <c r="AJ54" i="3"/>
  <c r="T54" i="3"/>
  <c r="Q54" i="3"/>
  <c r="F54" i="3"/>
  <c r="C54" i="3"/>
  <c r="AZ52" i="3"/>
  <c r="AJ52" i="3"/>
  <c r="T52" i="3"/>
  <c r="Q52" i="3"/>
  <c r="F52" i="3"/>
  <c r="C52" i="3"/>
  <c r="AZ50" i="3"/>
  <c r="AJ50" i="3"/>
  <c r="T50" i="3"/>
  <c r="Q50" i="3"/>
  <c r="F50" i="3"/>
  <c r="C50" i="3"/>
  <c r="AZ48" i="3"/>
  <c r="AJ48" i="3"/>
  <c r="T48" i="3"/>
  <c r="Q48" i="3"/>
  <c r="F48" i="3"/>
  <c r="C48" i="3"/>
  <c r="AZ46" i="3"/>
  <c r="AJ46" i="3"/>
  <c r="T46" i="3"/>
  <c r="Q46" i="3"/>
  <c r="F46" i="3"/>
  <c r="C46" i="3"/>
  <c r="AZ44" i="3"/>
  <c r="AJ44" i="3"/>
  <c r="T44" i="3"/>
  <c r="Q44" i="3"/>
  <c r="F44" i="3"/>
  <c r="C44" i="3"/>
  <c r="AZ42" i="3"/>
  <c r="AJ42" i="3"/>
  <c r="T42" i="3"/>
  <c r="Q42" i="3"/>
  <c r="F42" i="3"/>
  <c r="C42" i="3"/>
  <c r="AZ40" i="3"/>
  <c r="AJ40" i="3"/>
  <c r="T40" i="3"/>
  <c r="Q40" i="3"/>
  <c r="F40" i="3"/>
  <c r="C40" i="3"/>
  <c r="AZ38" i="3"/>
  <c r="AJ38" i="3"/>
  <c r="T38" i="3"/>
  <c r="Q38" i="3"/>
  <c r="F38" i="3"/>
  <c r="C38" i="3"/>
  <c r="AZ36" i="3"/>
  <c r="AJ36" i="3"/>
  <c r="T36" i="3"/>
  <c r="Q36" i="3"/>
  <c r="F36" i="3"/>
  <c r="C36" i="3"/>
  <c r="AZ34" i="3"/>
  <c r="AJ34" i="3"/>
  <c r="T34" i="3"/>
  <c r="Q34" i="3"/>
  <c r="F34" i="3"/>
  <c r="C34" i="3"/>
  <c r="BC29" i="3"/>
  <c r="AX29" i="3"/>
  <c r="Z29" i="3"/>
  <c r="H29" i="3"/>
  <c r="AY28" i="3"/>
  <c r="AG28" i="3"/>
  <c r="AB28" i="3"/>
  <c r="T28" i="3"/>
  <c r="H28" i="3"/>
  <c r="BC27" i="3"/>
  <c r="AX27" i="3"/>
  <c r="Z27" i="3"/>
  <c r="H27" i="3"/>
  <c r="AY26" i="3"/>
  <c r="AG26" i="3"/>
  <c r="AB26" i="3"/>
  <c r="T26" i="3"/>
  <c r="H26" i="3"/>
  <c r="BC25" i="3"/>
  <c r="AX25" i="3"/>
  <c r="Z25" i="3"/>
  <c r="H25" i="3"/>
  <c r="AY24" i="3"/>
  <c r="AG24" i="3"/>
  <c r="AB24" i="3"/>
  <c r="T24" i="3"/>
  <c r="H24" i="3"/>
  <c r="BC23" i="3"/>
  <c r="AX23" i="3"/>
  <c r="Z23" i="3"/>
  <c r="H23" i="3"/>
  <c r="AY22" i="3"/>
  <c r="AG22" i="3"/>
  <c r="AB22" i="3"/>
  <c r="T22" i="3"/>
  <c r="H22" i="3"/>
  <c r="AS21" i="3"/>
  <c r="AD21" i="3"/>
  <c r="O21" i="3"/>
  <c r="AS20" i="3"/>
  <c r="AD20" i="3"/>
  <c r="O20" i="3"/>
  <c r="AZ18" i="3"/>
  <c r="Y17" i="3"/>
  <c r="U17" i="3"/>
  <c r="H17" i="3"/>
  <c r="AZ16" i="3"/>
  <c r="AN16" i="3"/>
  <c r="K16" i="3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1"/>
  <c r="C19" i="1"/>
  <c r="C19" i="5" s="1"/>
  <c r="C17" i="1"/>
  <c r="C17" i="2" s="1"/>
  <c r="AY4" i="1"/>
  <c r="AX4" i="1"/>
  <c r="AW4" i="1"/>
  <c r="F24" i="6" l="1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E24" i="6"/>
  <c r="D24" i="6"/>
  <c r="C24" i="6"/>
  <c r="C17" i="4"/>
  <c r="C19" i="2"/>
  <c r="C19" i="4"/>
  <c r="C17" i="5"/>
</calcChain>
</file>

<file path=xl/sharedStrings.xml><?xml version="1.0" encoding="utf-8"?>
<sst xmlns="http://schemas.openxmlformats.org/spreadsheetml/2006/main" count="411" uniqueCount="243">
  <si>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</si>
  <si>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</si>
  <si>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ウラヤスマックス</t>
  </si>
  <si>
    <r>
      <rPr>
        <sz val="11"/>
        <color indexed="8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</si>
  <si>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</si>
  <si>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</si>
  <si>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</si>
  <si>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</si>
  <si>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</si>
  <si>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</si>
  <si>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</si>
  <si>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</si>
  <si>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</si>
  <si>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</si>
  <si>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</si>
  <si>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</si>
  <si>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family val="3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</si>
  <si>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</si>
  <si>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</si>
  <si>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</si>
  <si>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</si>
  <si>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</si>
  <si>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</si>
  <si>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</si>
  <si>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</si>
  <si>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</si>
  <si>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</si>
  <si>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</si>
  <si>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</si>
  <si>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</si>
  <si>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</si>
  <si>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</si>
  <si>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</si>
  <si>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</si>
  <si>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</si>
  <si>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</si>
  <si>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</si>
  <si>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</si>
  <si>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</si>
  <si>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</si>
  <si>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</si>
  <si>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</si>
  <si>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</si>
  <si>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</si>
  <si>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</si>
  <si>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</si>
  <si>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</si>
  <si>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</si>
  <si>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</si>
  <si>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family val="3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</si>
  <si>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</si>
  <si>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</si>
  <si>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</si>
  <si>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</si>
  <si>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</si>
  <si>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</si>
  <si>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</si>
  <si>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</si>
  <si>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</si>
  <si>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family val="3"/>
        <charset val="128"/>
      </rPr>
      <t>マネージャー</t>
    </r>
  </si>
  <si>
    <t>ヤマシタ</t>
  </si>
  <si>
    <t>マイカ</t>
  </si>
  <si>
    <t>090</t>
  </si>
  <si>
    <t>山下</t>
  </si>
  <si>
    <t>舞香</t>
  </si>
  <si>
    <t>千葉県浦安市美浜5-9-305</t>
  </si>
  <si>
    <t>1105</t>
  </si>
  <si>
    <t>9049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</si>
  <si>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</si>
  <si>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</si>
  <si>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</si>
  <si>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</si>
  <si>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</si>
  <si>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</si>
  <si>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</si>
  <si>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</si>
  <si>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</si>
  <si>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</si>
  <si>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</si>
  <si>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</si>
  <si>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</si>
  <si>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</si>
  <si>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</si>
  <si>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</si>
  <si>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</si>
  <si>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キャプテン</t>
  </si>
  <si>
    <r>
      <rPr>
        <sz val="11"/>
        <color indexed="8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</si>
  <si>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</si>
  <si>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</si>
  <si>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</si>
  <si>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</si>
  <si>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</si>
  <si>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</si>
  <si>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</si>
  <si>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</si>
  <si>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</si>
  <si>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</si>
  <si>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</si>
  <si>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</si>
  <si>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</si>
  <si>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</si>
  <si>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</si>
  <si>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</si>
  <si>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</si>
  <si>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</si>
  <si>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</si>
  <si>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</si>
  <si>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</si>
  <si>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</si>
  <si>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</si>
  <si>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</si>
  <si>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</si>
  <si>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</si>
  <si>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</si>
  <si>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</si>
  <si>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</si>
  <si>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</si>
  <si>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</si>
  <si>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</si>
  <si>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</si>
  <si>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</si>
  <si>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</si>
  <si>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</si>
  <si>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</si>
  <si>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</si>
  <si>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</si>
  <si>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</si>
  <si>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</si>
  <si>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</si>
  <si>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</si>
  <si>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</si>
  <si>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</si>
  <si>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</si>
  <si>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</si>
  <si>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</si>
  <si>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</si>
  <si>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</si>
  <si>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</si>
  <si>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</si>
  <si>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</si>
  <si>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</si>
  <si>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</si>
  <si>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</si>
  <si>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</si>
  <si>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</si>
  <si>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</si>
  <si>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</si>
  <si>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</si>
  <si>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</si>
  <si>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</si>
  <si>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</si>
  <si>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</si>
  <si>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</si>
  <si>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</si>
  <si>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</si>
  <si>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</si>
  <si>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</si>
  <si>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</si>
  <si>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</si>
  <si>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</si>
  <si>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</si>
  <si>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</si>
  <si>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</si>
  <si>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</si>
  <si>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</si>
  <si>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</si>
  <si>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</si>
  <si>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</si>
  <si>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</si>
  <si>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</si>
  <si>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</si>
  <si>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</si>
  <si>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</si>
  <si>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</si>
  <si>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</si>
  <si>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</si>
  <si>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</si>
  <si>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</si>
  <si>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</si>
  <si>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</si>
  <si>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</si>
  <si>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</si>
  <si>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</si>
  <si>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</si>
  <si>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</si>
  <si>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</si>
  <si>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</si>
  <si>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</si>
  <si>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</si>
  <si>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</si>
  <si>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</si>
  <si>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</si>
  <si>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</si>
  <si>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</si>
  <si>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</si>
  <si>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</si>
  <si>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</si>
  <si>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</si>
  <si>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</si>
  <si>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</si>
  <si>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</si>
  <si>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</si>
  <si>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</si>
  <si>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</si>
  <si>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</si>
  <si>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山中</t>
    <rPh sb="0" eb="2">
      <t>ヤマナカ</t>
    </rPh>
    <phoneticPr fontId="39"/>
  </si>
  <si>
    <t>絢賀</t>
    <rPh sb="0" eb="1">
      <t>アヤ</t>
    </rPh>
    <rPh sb="1" eb="2">
      <t>ガ</t>
    </rPh>
    <phoneticPr fontId="39"/>
  </si>
  <si>
    <t>ヤマナカ</t>
    <phoneticPr fontId="39"/>
  </si>
  <si>
    <t>アヤカ</t>
    <phoneticPr fontId="39"/>
  </si>
  <si>
    <t>中藪</t>
    <rPh sb="0" eb="2">
      <t>ナカヤブ</t>
    </rPh>
    <phoneticPr fontId="39"/>
  </si>
  <si>
    <t>ナカヤブ</t>
    <phoneticPr fontId="39"/>
  </si>
  <si>
    <t>ナナミ</t>
    <phoneticPr fontId="39"/>
  </si>
  <si>
    <t>奈々実</t>
    <rPh sb="0" eb="3">
      <t>ナナミ</t>
    </rPh>
    <phoneticPr fontId="39"/>
  </si>
  <si>
    <t>木村</t>
    <rPh sb="0" eb="2">
      <t>キムラ</t>
    </rPh>
    <phoneticPr fontId="39"/>
  </si>
  <si>
    <t>キムラ</t>
    <phoneticPr fontId="39"/>
  </si>
  <si>
    <t>真依子</t>
    <rPh sb="0" eb="3">
      <t>マイコ</t>
    </rPh>
    <phoneticPr fontId="39"/>
  </si>
  <si>
    <t>マイコ</t>
    <phoneticPr fontId="39"/>
  </si>
  <si>
    <t>川村</t>
    <rPh sb="0" eb="2">
      <t>カワムラ</t>
    </rPh>
    <phoneticPr fontId="39"/>
  </si>
  <si>
    <t>莉生</t>
    <rPh sb="0" eb="2">
      <t>リオ</t>
    </rPh>
    <phoneticPr fontId="39"/>
  </si>
  <si>
    <t>カワムラ</t>
    <phoneticPr fontId="39"/>
  </si>
  <si>
    <t>リオ</t>
    <phoneticPr fontId="39"/>
  </si>
  <si>
    <t>佐藤</t>
    <rPh sb="0" eb="2">
      <t>サトウ</t>
    </rPh>
    <phoneticPr fontId="39"/>
  </si>
  <si>
    <t>瑠華</t>
    <rPh sb="0" eb="2">
      <t>ルカ</t>
    </rPh>
    <phoneticPr fontId="39"/>
  </si>
  <si>
    <t>サトウ</t>
    <phoneticPr fontId="39"/>
  </si>
  <si>
    <t>ルカ</t>
    <phoneticPr fontId="39"/>
  </si>
  <si>
    <t>李</t>
    <rPh sb="0" eb="1">
      <t>リ</t>
    </rPh>
    <phoneticPr fontId="39"/>
  </si>
  <si>
    <t>リ</t>
    <phoneticPr fontId="39"/>
  </si>
  <si>
    <t>芯</t>
    <rPh sb="0" eb="1">
      <t>シン</t>
    </rPh>
    <phoneticPr fontId="39"/>
  </si>
  <si>
    <t>シン</t>
    <phoneticPr fontId="39"/>
  </si>
  <si>
    <t>北村</t>
    <rPh sb="0" eb="2">
      <t>キタムラ</t>
    </rPh>
    <phoneticPr fontId="39"/>
  </si>
  <si>
    <t>心乃</t>
    <rPh sb="0" eb="1">
      <t>ココロ</t>
    </rPh>
    <rPh sb="1" eb="2">
      <t>ノ</t>
    </rPh>
    <phoneticPr fontId="39"/>
  </si>
  <si>
    <t>キタムラ</t>
    <phoneticPr fontId="39"/>
  </si>
  <si>
    <t>シノ</t>
    <phoneticPr fontId="39"/>
  </si>
  <si>
    <t>武田</t>
    <rPh sb="0" eb="2">
      <t>タケダ</t>
    </rPh>
    <phoneticPr fontId="39"/>
  </si>
  <si>
    <t>タケダ</t>
    <phoneticPr fontId="39"/>
  </si>
  <si>
    <t>実千</t>
    <rPh sb="0" eb="2">
      <t>ミチ</t>
    </rPh>
    <phoneticPr fontId="39"/>
  </si>
  <si>
    <t>ミチ</t>
    <phoneticPr fontId="39"/>
  </si>
  <si>
    <t>妙典</t>
    <phoneticPr fontId="39"/>
  </si>
  <si>
    <t>舞浜</t>
    <phoneticPr fontId="39"/>
  </si>
  <si>
    <t>明海</t>
    <rPh sb="0" eb="2">
      <t>アケミ</t>
    </rPh>
    <phoneticPr fontId="39"/>
  </si>
  <si>
    <t>中山</t>
    <rPh sb="0" eb="2">
      <t>ナカヤマ</t>
    </rPh>
    <phoneticPr fontId="39"/>
  </si>
  <si>
    <t>南行徳</t>
    <rPh sb="0" eb="3">
      <t>ミナミギョウトク</t>
    </rPh>
    <phoneticPr fontId="39"/>
  </si>
  <si>
    <t>見明川</t>
    <rPh sb="0" eb="3">
      <t>ミアケガワ</t>
    </rPh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</si>
</sst>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family val="3"/>
      <charset val="128"/>
    </font>
    <font>
      <sz val="11"/>
      <color indexed="8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family val="1"/>
    </font>
    <font>
      <sz val="10"/>
      <color indexed="8"/>
      <name val="ＪＳ明朝"/>
      <charset val="128"/>
    </font>
    <font>
      <sz val="10"/>
      <color indexed="8"/>
      <name val="Century"/>
      <family val="1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</font>
    <font>
      <sz val="14"/>
      <color indexed="8"/>
      <name val="Century"/>
      <family val="1"/>
    </font>
    <font>
      <sz val="9"/>
      <color indexed="8"/>
      <name val="ＪＳＰ明朝"/>
      <charset val="128"/>
    </font>
    <font>
      <sz val="20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6"/>
      <color indexed="8"/>
      <name val="ＪＳＰ明朝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8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 applyAlignment="1"/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11" fillId="0" borderId="0" xfId="0" applyFont="1" applyAlignment="1"/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3" fillId="0" borderId="0" xfId="0" applyFont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horizontal="left" vertical="center"/>
    </xf>
    <xf numFmtId="0" fontId="11" fillId="4" borderId="24" xfId="0" applyFont="1" applyFill="1" applyBorder="1">
      <alignment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179" fontId="11" fillId="0" borderId="25" xfId="0" applyNumberFormat="1" applyFont="1" applyBorder="1" applyProtection="1">
      <alignment vertical="center"/>
    </xf>
    <xf numFmtId="0" fontId="13" fillId="4" borderId="25" xfId="0" applyFont="1" applyFill="1" applyBorder="1">
      <alignment vertical="center"/>
    </xf>
    <xf numFmtId="179" fontId="11" fillId="4" borderId="25" xfId="0" applyNumberFormat="1" applyFont="1" applyFill="1" applyBorder="1">
      <alignment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0" fontId="11" fillId="4" borderId="24" xfId="0" applyFont="1" applyFill="1" applyBorder="1" applyAlignment="1" applyProtection="1">
      <alignment horizontal="lef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2" fillId="4" borderId="23" xfId="0" applyFont="1" applyFill="1" applyBorder="1">
      <alignment vertical="center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1" fillId="4" borderId="28" xfId="0" applyFont="1" applyFill="1" applyBorder="1" applyAlignment="1" applyProtection="1">
      <alignment horizontal="left" vertical="center"/>
    </xf>
    <xf numFmtId="0" fontId="11" fillId="4" borderId="27" xfId="0" applyFont="1" applyFill="1" applyBorder="1" applyAlignment="1" applyProtection="1">
      <alignment horizontal="left" vertical="center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78" xfId="0" applyFill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0" fillId="5" borderId="79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16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31" fillId="0" borderId="64" xfId="0" applyFont="1" applyBorder="1" applyAlignment="1" applyProtection="1">
      <alignment horizontal="center" vertical="center"/>
      <protection locked="0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7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24" xfId="0" quotePrefix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4" xfId="0" quotePrefix="1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fgColor indexed="10"/>
          <bgColor indexed="10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76200</xdr:rowOff>
    </xdr:from>
    <xdr:to>
      <xdr:col>34</xdr:col>
      <xdr:colOff>0</xdr:colOff>
      <xdr:row>29</xdr:row>
      <xdr:rowOff>31750</xdr:rowOff>
    </xdr:to>
    <xdr:sp macro="" textlink="">
      <xdr:nvSpPr>
        <xdr:cNvPr id="4103" name="Text Box 8">
          <a:extLst>
            <a:ext uri="{FF2B5EF4-FFF2-40B4-BE49-F238E27FC236}">
              <a16:creationId xmlns:a16="http://schemas.microsoft.com/office/drawing/2014/main" id="{83C2D764-C055-8D75-E2B9-DA0F4C17F48C}"/>
            </a:ext>
          </a:extLst>
        </xdr:cNvPr>
        <xdr:cNvSpPr txBox="1">
          <a:spLocks noChangeArrowheads="1"/>
        </xdr:cNvSpPr>
      </xdr:nvSpPr>
      <xdr:spPr bwMode="auto">
        <a:xfrm>
          <a:off x="7766050" y="5734050"/>
          <a:ext cx="1143000" cy="615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1冊：600円</a:t>
          </a:r>
        </a:p>
      </xdr:txBody>
    </xdr:sp>
    <xdr:clientData/>
  </xdr:twoCellAnchor>
  <xdr:twoCellAnchor>
    <xdr:from>
      <xdr:col>24</xdr:col>
      <xdr:colOff>0</xdr:colOff>
      <xdr:row>34</xdr:row>
      <xdr:rowOff>69850</xdr:rowOff>
    </xdr:from>
    <xdr:to>
      <xdr:col>34</xdr:col>
      <xdr:colOff>0</xdr:colOff>
      <xdr:row>37</xdr:row>
      <xdr:rowOff>146050</xdr:rowOff>
    </xdr:to>
    <xdr:sp macro="" textlink="">
      <xdr:nvSpPr>
        <xdr:cNvPr id="4104" name="Text Box 9">
          <a:extLst>
            <a:ext uri="{FF2B5EF4-FFF2-40B4-BE49-F238E27FC236}">
              <a16:creationId xmlns:a16="http://schemas.microsoft.com/office/drawing/2014/main" id="{36D44F1A-8A71-6128-5B58-27FBBAA82116}"/>
            </a:ext>
          </a:extLst>
        </xdr:cNvPr>
        <xdr:cNvSpPr txBox="1">
          <a:spLocks noChangeArrowheads="1"/>
        </xdr:cNvSpPr>
      </xdr:nvSpPr>
      <xdr:spPr bwMode="auto">
        <a:xfrm>
          <a:off x="7766050" y="7556500"/>
          <a:ext cx="1143000" cy="736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63500</xdr:colOff>
      <xdr:row>4</xdr:row>
      <xdr:rowOff>31750</xdr:rowOff>
    </xdr:from>
    <xdr:to>
      <xdr:col>29</xdr:col>
      <xdr:colOff>57150</xdr:colOff>
      <xdr:row>4</xdr:row>
      <xdr:rowOff>152400</xdr:rowOff>
    </xdr:to>
    <xdr:sp macro="" textlink="">
      <xdr:nvSpPr>
        <xdr:cNvPr id="4113" name="Text Box 18">
          <a:extLst>
            <a:ext uri="{FF2B5EF4-FFF2-40B4-BE49-F238E27FC236}">
              <a16:creationId xmlns:a16="http://schemas.microsoft.com/office/drawing/2014/main" id="{F2518E47-A370-5F13-528D-30A478183D4C}"/>
            </a:ext>
          </a:extLst>
        </xdr:cNvPr>
        <xdr:cNvSpPr txBox="1">
          <a:spLocks noChangeArrowheads="1"/>
        </xdr:cNvSpPr>
      </xdr:nvSpPr>
      <xdr:spPr bwMode="auto">
        <a:xfrm>
          <a:off x="8172450" y="1168400"/>
          <a:ext cx="222250" cy="120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57150</xdr:colOff>
      <xdr:row>4</xdr:row>
      <xdr:rowOff>31750</xdr:rowOff>
    </xdr:from>
    <xdr:to>
      <xdr:col>44</xdr:col>
      <xdr:colOff>44450</xdr:colOff>
      <xdr:row>4</xdr:row>
      <xdr:rowOff>152400</xdr:rowOff>
    </xdr:to>
    <xdr:sp macro="" textlink="">
      <xdr:nvSpPr>
        <xdr:cNvPr id="4114" name="Text Box 19">
          <a:extLst>
            <a:ext uri="{FF2B5EF4-FFF2-40B4-BE49-F238E27FC236}">
              <a16:creationId xmlns:a16="http://schemas.microsoft.com/office/drawing/2014/main" id="{D750C4F0-0367-705E-167D-101AEEE5F59E}"/>
            </a:ext>
          </a:extLst>
        </xdr:cNvPr>
        <xdr:cNvSpPr txBox="1">
          <a:spLocks noChangeArrowheads="1"/>
        </xdr:cNvSpPr>
      </xdr:nvSpPr>
      <xdr:spPr bwMode="auto">
        <a:xfrm>
          <a:off x="9880600" y="1168400"/>
          <a:ext cx="215900" cy="120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298450</xdr:colOff>
      <xdr:row>20</xdr:row>
      <xdr:rowOff>69850</xdr:rowOff>
    </xdr:from>
    <xdr:to>
      <xdr:col>4</xdr:col>
      <xdr:colOff>82550</xdr:colOff>
      <xdr:row>21</xdr:row>
      <xdr:rowOff>69850</xdr:rowOff>
    </xdr:to>
    <xdr:sp macro="" textlink="">
      <xdr:nvSpPr>
        <xdr:cNvPr id="4115" name="Text Box 20">
          <a:extLst>
            <a:ext uri="{FF2B5EF4-FFF2-40B4-BE49-F238E27FC236}">
              <a16:creationId xmlns:a16="http://schemas.microsoft.com/office/drawing/2014/main" id="{9881EBEC-F88E-EE94-1C89-DA2DFCCE9DFC}"/>
            </a:ext>
          </a:extLst>
        </xdr:cNvPr>
        <xdr:cNvSpPr txBox="1">
          <a:spLocks noChangeArrowheads="1"/>
        </xdr:cNvSpPr>
      </xdr:nvSpPr>
      <xdr:spPr bwMode="auto">
        <a:xfrm>
          <a:off x="1663700" y="4546600"/>
          <a:ext cx="298450" cy="184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298450</xdr:colOff>
      <xdr:row>20</xdr:row>
      <xdr:rowOff>69850</xdr:rowOff>
    </xdr:from>
    <xdr:to>
      <xdr:col>6</xdr:col>
      <xdr:colOff>76200</xdr:colOff>
      <xdr:row>21</xdr:row>
      <xdr:rowOff>69850</xdr:rowOff>
    </xdr:to>
    <xdr:sp macro="" textlink="">
      <xdr:nvSpPr>
        <xdr:cNvPr id="4116" name="Text Box 21">
          <a:extLst>
            <a:ext uri="{FF2B5EF4-FFF2-40B4-BE49-F238E27FC236}">
              <a16:creationId xmlns:a16="http://schemas.microsoft.com/office/drawing/2014/main" id="{430C9C28-D7C8-4EA3-663B-66E5B70E8B90}"/>
            </a:ext>
          </a:extLst>
        </xdr:cNvPr>
        <xdr:cNvSpPr txBox="1">
          <a:spLocks noChangeArrowheads="1"/>
        </xdr:cNvSpPr>
      </xdr:nvSpPr>
      <xdr:spPr bwMode="auto">
        <a:xfrm>
          <a:off x="2692400" y="4546600"/>
          <a:ext cx="292100" cy="184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25400</xdr:colOff>
      <xdr:row>0</xdr:row>
      <xdr:rowOff>6350</xdr:rowOff>
    </xdr:from>
    <xdr:to>
      <xdr:col>43</xdr:col>
      <xdr:colOff>57150</xdr:colOff>
      <xdr:row>4</xdr:row>
      <xdr:rowOff>25400</xdr:rowOff>
    </xdr:to>
    <xdr:pic>
      <xdr:nvPicPr>
        <xdr:cNvPr id="5339" name="図 2" descr="famima-s.jpg">
          <a:extLst>
            <a:ext uri="{FF2B5EF4-FFF2-40B4-BE49-F238E27FC236}">
              <a16:creationId xmlns:a16="http://schemas.microsoft.com/office/drawing/2014/main" id="{5CD48559-A416-9F60-B34B-0FF7C812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200" y="6350"/>
          <a:ext cx="31178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25400</xdr:colOff>
      <xdr:row>16</xdr:row>
      <xdr:rowOff>0</xdr:rowOff>
    </xdr:from>
    <xdr:to>
      <xdr:col>23</xdr:col>
      <xdr:colOff>57150</xdr:colOff>
      <xdr:row>16</xdr:row>
      <xdr:rowOff>6350</xdr:rowOff>
    </xdr:to>
    <xdr:sp macro="" textlink="">
      <xdr:nvSpPr>
        <xdr:cNvPr id="3076" name="直線コネクタ 4">
          <a:extLst>
            <a:ext uri="{FF2B5EF4-FFF2-40B4-BE49-F238E27FC236}">
              <a16:creationId xmlns:a16="http://schemas.microsoft.com/office/drawing/2014/main" id="{A51BF61A-D11E-4B9D-74C1-04277A801C7B}"/>
            </a:ext>
          </a:extLst>
        </xdr:cNvPr>
        <xdr:cNvSpPr>
          <a:spLocks noChangeShapeType="1"/>
        </xdr:cNvSpPr>
      </xdr:nvSpPr>
      <xdr:spPr bwMode="auto">
        <a:xfrm>
          <a:off x="825500" y="2165350"/>
          <a:ext cx="186055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44450</xdr:colOff>
      <xdr:row>22</xdr:row>
      <xdr:rowOff>0</xdr:rowOff>
    </xdr:from>
    <xdr:to>
      <xdr:col>6</xdr:col>
      <xdr:colOff>50800</xdr:colOff>
      <xdr:row>22</xdr:row>
      <xdr:rowOff>6350</xdr:rowOff>
    </xdr:to>
    <xdr:sp macro="" textlink="">
      <xdr:nvSpPr>
        <xdr:cNvPr id="3078" name="直線コネクタ 6">
          <a:extLst>
            <a:ext uri="{FF2B5EF4-FFF2-40B4-BE49-F238E27FC236}">
              <a16:creationId xmlns:a16="http://schemas.microsoft.com/office/drawing/2014/main" id="{7166B417-EDD9-214D-20C0-80DCBE1E890F}"/>
            </a:ext>
          </a:extLst>
        </xdr:cNvPr>
        <xdr:cNvSpPr>
          <a:spLocks noChangeShapeType="1"/>
        </xdr:cNvSpPr>
      </xdr:nvSpPr>
      <xdr:spPr bwMode="auto">
        <a:xfrm>
          <a:off x="273050" y="3155950"/>
          <a:ext cx="46355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44450</xdr:colOff>
      <xdr:row>25</xdr:row>
      <xdr:rowOff>95250</xdr:rowOff>
    </xdr:from>
    <xdr:to>
      <xdr:col>6</xdr:col>
      <xdr:colOff>50800</xdr:colOff>
      <xdr:row>26</xdr:row>
      <xdr:rowOff>0</xdr:rowOff>
    </xdr:to>
    <xdr:sp macro="" textlink="">
      <xdr:nvSpPr>
        <xdr:cNvPr id="3080" name="直線コネクタ 8">
          <a:extLst>
            <a:ext uri="{FF2B5EF4-FFF2-40B4-BE49-F238E27FC236}">
              <a16:creationId xmlns:a16="http://schemas.microsoft.com/office/drawing/2014/main" id="{721EDC3F-C7C0-C5F2-18F6-527FA6CF4534}"/>
            </a:ext>
          </a:extLst>
        </xdr:cNvPr>
        <xdr:cNvSpPr>
          <a:spLocks noChangeShapeType="1"/>
        </xdr:cNvSpPr>
      </xdr:nvSpPr>
      <xdr:spPr bwMode="auto">
        <a:xfrm>
          <a:off x="273050" y="3898900"/>
          <a:ext cx="463550" cy="571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50800</xdr:colOff>
      <xdr:row>23</xdr:row>
      <xdr:rowOff>95250</xdr:rowOff>
    </xdr:from>
    <xdr:to>
      <xdr:col>6</xdr:col>
      <xdr:colOff>57150</xdr:colOff>
      <xdr:row>24</xdr:row>
      <xdr:rowOff>0</xdr:rowOff>
    </xdr:to>
    <xdr:sp macro="" textlink="">
      <xdr:nvSpPr>
        <xdr:cNvPr id="3081" name="直線コネクタ 9">
          <a:extLst>
            <a:ext uri="{FF2B5EF4-FFF2-40B4-BE49-F238E27FC236}">
              <a16:creationId xmlns:a16="http://schemas.microsoft.com/office/drawing/2014/main" id="{CF859970-F8EC-7754-7CC5-EC711CE82853}"/>
            </a:ext>
          </a:extLst>
        </xdr:cNvPr>
        <xdr:cNvSpPr>
          <a:spLocks noChangeShapeType="1"/>
        </xdr:cNvSpPr>
      </xdr:nvSpPr>
      <xdr:spPr bwMode="auto">
        <a:xfrm>
          <a:off x="279400" y="3498850"/>
          <a:ext cx="463550" cy="571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44450</xdr:colOff>
      <xdr:row>28</xdr:row>
      <xdr:rowOff>0</xdr:rowOff>
    </xdr:from>
    <xdr:to>
      <xdr:col>6</xdr:col>
      <xdr:colOff>50800</xdr:colOff>
      <xdr:row>28</xdr:row>
      <xdr:rowOff>6350</xdr:rowOff>
    </xdr:to>
    <xdr:sp macro="" textlink="">
      <xdr:nvSpPr>
        <xdr:cNvPr id="3082" name="直線コネクタ 10">
          <a:extLst>
            <a:ext uri="{FF2B5EF4-FFF2-40B4-BE49-F238E27FC236}">
              <a16:creationId xmlns:a16="http://schemas.microsoft.com/office/drawing/2014/main" id="{F001B5E5-64EB-E28E-4572-E9A4011F20A1}"/>
            </a:ext>
          </a:extLst>
        </xdr:cNvPr>
        <xdr:cNvSpPr>
          <a:spLocks noChangeShapeType="1"/>
        </xdr:cNvSpPr>
      </xdr:nvSpPr>
      <xdr:spPr bwMode="auto">
        <a:xfrm>
          <a:off x="273050" y="4356100"/>
          <a:ext cx="46355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22</xdr:row>
      <xdr:rowOff>0</xdr:rowOff>
    </xdr:from>
    <xdr:to>
      <xdr:col>16</xdr:col>
      <xdr:colOff>63500</xdr:colOff>
      <xdr:row>22</xdr:row>
      <xdr:rowOff>6350</xdr:rowOff>
    </xdr:to>
    <xdr:sp macro="" textlink="">
      <xdr:nvSpPr>
        <xdr:cNvPr id="3084" name="直線コネクタ 12">
          <a:extLst>
            <a:ext uri="{FF2B5EF4-FFF2-40B4-BE49-F238E27FC236}">
              <a16:creationId xmlns:a16="http://schemas.microsoft.com/office/drawing/2014/main" id="{E0B0D3B4-A288-3D75-300D-5CE0386E5A16}"/>
            </a:ext>
          </a:extLst>
        </xdr:cNvPr>
        <xdr:cNvSpPr>
          <a:spLocks noChangeShapeType="1"/>
        </xdr:cNvSpPr>
      </xdr:nvSpPr>
      <xdr:spPr bwMode="auto">
        <a:xfrm>
          <a:off x="850900" y="3155950"/>
          <a:ext cx="104140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24</xdr:row>
      <xdr:rowOff>0</xdr:rowOff>
    </xdr:from>
    <xdr:to>
      <xdr:col>16</xdr:col>
      <xdr:colOff>63500</xdr:colOff>
      <xdr:row>24</xdr:row>
      <xdr:rowOff>6350</xdr:rowOff>
    </xdr:to>
    <xdr:sp macro="" textlink="">
      <xdr:nvSpPr>
        <xdr:cNvPr id="3090" name="直線コネクタ 18">
          <a:extLst>
            <a:ext uri="{FF2B5EF4-FFF2-40B4-BE49-F238E27FC236}">
              <a16:creationId xmlns:a16="http://schemas.microsoft.com/office/drawing/2014/main" id="{5A725CD8-FFAF-C7DD-D742-AD7B5B609B88}"/>
            </a:ext>
          </a:extLst>
        </xdr:cNvPr>
        <xdr:cNvSpPr>
          <a:spLocks noChangeShapeType="1"/>
        </xdr:cNvSpPr>
      </xdr:nvSpPr>
      <xdr:spPr bwMode="auto">
        <a:xfrm>
          <a:off x="850900" y="3556000"/>
          <a:ext cx="104140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26</xdr:row>
      <xdr:rowOff>0</xdr:rowOff>
    </xdr:from>
    <xdr:to>
      <xdr:col>16</xdr:col>
      <xdr:colOff>63500</xdr:colOff>
      <xdr:row>26</xdr:row>
      <xdr:rowOff>6350</xdr:rowOff>
    </xdr:to>
    <xdr:sp macro="" textlink="">
      <xdr:nvSpPr>
        <xdr:cNvPr id="3091" name="直線コネクタ 19">
          <a:extLst>
            <a:ext uri="{FF2B5EF4-FFF2-40B4-BE49-F238E27FC236}">
              <a16:creationId xmlns:a16="http://schemas.microsoft.com/office/drawing/2014/main" id="{9466F714-5563-08DC-2F8A-3D0BD3E3560E}"/>
            </a:ext>
          </a:extLst>
        </xdr:cNvPr>
        <xdr:cNvSpPr>
          <a:spLocks noChangeShapeType="1"/>
        </xdr:cNvSpPr>
      </xdr:nvSpPr>
      <xdr:spPr bwMode="auto">
        <a:xfrm>
          <a:off x="850900" y="3956050"/>
          <a:ext cx="104140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50800</xdr:colOff>
      <xdr:row>28</xdr:row>
      <xdr:rowOff>0</xdr:rowOff>
    </xdr:from>
    <xdr:to>
      <xdr:col>16</xdr:col>
      <xdr:colOff>63500</xdr:colOff>
      <xdr:row>28</xdr:row>
      <xdr:rowOff>6350</xdr:rowOff>
    </xdr:to>
    <xdr:sp macro="" textlink="">
      <xdr:nvSpPr>
        <xdr:cNvPr id="3092" name="直線コネクタ 20">
          <a:extLst>
            <a:ext uri="{FF2B5EF4-FFF2-40B4-BE49-F238E27FC236}">
              <a16:creationId xmlns:a16="http://schemas.microsoft.com/office/drawing/2014/main" id="{876F0B19-8AF0-15C8-5F95-DC6BB7A2F7A8}"/>
            </a:ext>
          </a:extLst>
        </xdr:cNvPr>
        <xdr:cNvSpPr>
          <a:spLocks noChangeShapeType="1"/>
        </xdr:cNvSpPr>
      </xdr:nvSpPr>
      <xdr:spPr bwMode="auto">
        <a:xfrm>
          <a:off x="850900" y="4356100"/>
          <a:ext cx="1041400" cy="6350"/>
        </a:xfrm>
        <a:prstGeom prst="line">
          <a:avLst/>
        </a:prstGeom>
        <a:noFill/>
        <a:ln w="9525">
          <a:solidFill>
            <a:srgbClr val="4A7DBA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76200</xdr:colOff>
      <xdr:row>34</xdr:row>
      <xdr:rowOff>6350</xdr:rowOff>
    </xdr:from>
    <xdr:to>
      <xdr:col>19</xdr:col>
      <xdr:colOff>12700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8FDE3CF4-0F0A-59E1-5256-B7FC6B70BCF7}"/>
            </a:ext>
          </a:extLst>
        </xdr:cNvPr>
        <xdr:cNvSpPr>
          <a:spLocks noChangeArrowheads="1"/>
        </xdr:cNvSpPr>
      </xdr:nvSpPr>
      <xdr:spPr bwMode="auto">
        <a:xfrm>
          <a:off x="2019300" y="533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34</xdr:row>
      <xdr:rowOff>6350</xdr:rowOff>
    </xdr:from>
    <xdr:to>
      <xdr:col>57</xdr:col>
      <xdr:colOff>95250</xdr:colOff>
      <xdr:row>35</xdr:row>
      <xdr:rowOff>0</xdr:rowOff>
    </xdr:to>
    <xdr:sp macro="" textlink="">
      <xdr:nvSpPr>
        <xdr:cNvPr id="3085" name="正方形/長方形 13">
          <a:extLst>
            <a:ext uri="{FF2B5EF4-FFF2-40B4-BE49-F238E27FC236}">
              <a16:creationId xmlns:a16="http://schemas.microsoft.com/office/drawing/2014/main" id="{E4ED8D4F-0E47-76FC-4D4F-A333470C814C}"/>
            </a:ext>
          </a:extLst>
        </xdr:cNvPr>
        <xdr:cNvSpPr>
          <a:spLocks noChangeArrowheads="1"/>
        </xdr:cNvSpPr>
      </xdr:nvSpPr>
      <xdr:spPr bwMode="auto">
        <a:xfrm>
          <a:off x="6451600" y="533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38100</xdr:rowOff>
    </xdr:from>
    <xdr:to>
      <xdr:col>22</xdr:col>
      <xdr:colOff>12700</xdr:colOff>
      <xdr:row>22</xdr:row>
      <xdr:rowOff>158750</xdr:rowOff>
    </xdr:to>
    <xdr:sp macro="" textlink="">
      <xdr:nvSpPr>
        <xdr:cNvPr id="3086" name="正方形/長方形 14">
          <a:extLst>
            <a:ext uri="{FF2B5EF4-FFF2-40B4-BE49-F238E27FC236}">
              <a16:creationId xmlns:a16="http://schemas.microsoft.com/office/drawing/2014/main" id="{08A2E8B8-4275-42B5-F781-6316CB2FD1BB}"/>
            </a:ext>
          </a:extLst>
        </xdr:cNvPr>
        <xdr:cNvSpPr>
          <a:spLocks noChangeArrowheads="1"/>
        </xdr:cNvSpPr>
      </xdr:nvSpPr>
      <xdr:spPr bwMode="auto">
        <a:xfrm>
          <a:off x="2400300" y="319405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38100</xdr:rowOff>
    </xdr:from>
    <xdr:to>
      <xdr:col>22</xdr:col>
      <xdr:colOff>12700</xdr:colOff>
      <xdr:row>24</xdr:row>
      <xdr:rowOff>158750</xdr:rowOff>
    </xdr:to>
    <xdr:sp macro="" textlink="">
      <xdr:nvSpPr>
        <xdr:cNvPr id="3087" name="正方形/長方形 15">
          <a:extLst>
            <a:ext uri="{FF2B5EF4-FFF2-40B4-BE49-F238E27FC236}">
              <a16:creationId xmlns:a16="http://schemas.microsoft.com/office/drawing/2014/main" id="{30505B89-555C-6421-0CDE-92870A14D7BD}"/>
            </a:ext>
          </a:extLst>
        </xdr:cNvPr>
        <xdr:cNvSpPr>
          <a:spLocks noChangeArrowheads="1"/>
        </xdr:cNvSpPr>
      </xdr:nvSpPr>
      <xdr:spPr bwMode="auto">
        <a:xfrm>
          <a:off x="2400300" y="359410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38100</xdr:rowOff>
    </xdr:from>
    <xdr:to>
      <xdr:col>22</xdr:col>
      <xdr:colOff>12700</xdr:colOff>
      <xdr:row>26</xdr:row>
      <xdr:rowOff>158750</xdr:rowOff>
    </xdr:to>
    <xdr:sp macro="" textlink="">
      <xdr:nvSpPr>
        <xdr:cNvPr id="3088" name="正方形/長方形 16">
          <a:extLst>
            <a:ext uri="{FF2B5EF4-FFF2-40B4-BE49-F238E27FC236}">
              <a16:creationId xmlns:a16="http://schemas.microsoft.com/office/drawing/2014/main" id="{02FBD64E-B886-D5F1-2CE0-FAB87A538E72}"/>
            </a:ext>
          </a:extLst>
        </xdr:cNvPr>
        <xdr:cNvSpPr>
          <a:spLocks noChangeArrowheads="1"/>
        </xdr:cNvSpPr>
      </xdr:nvSpPr>
      <xdr:spPr bwMode="auto">
        <a:xfrm>
          <a:off x="2400300" y="399415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38100</xdr:rowOff>
    </xdr:from>
    <xdr:to>
      <xdr:col>22</xdr:col>
      <xdr:colOff>12700</xdr:colOff>
      <xdr:row>28</xdr:row>
      <xdr:rowOff>158750</xdr:rowOff>
    </xdr:to>
    <xdr:sp macro="" textlink="">
      <xdr:nvSpPr>
        <xdr:cNvPr id="3089" name="正方形/長方形 17">
          <a:extLst>
            <a:ext uri="{FF2B5EF4-FFF2-40B4-BE49-F238E27FC236}">
              <a16:creationId xmlns:a16="http://schemas.microsoft.com/office/drawing/2014/main" id="{6FE71E39-6D2C-B5C6-E0BA-684C365CF954}"/>
            </a:ext>
          </a:extLst>
        </xdr:cNvPr>
        <xdr:cNvSpPr>
          <a:spLocks noChangeArrowheads="1"/>
        </xdr:cNvSpPr>
      </xdr:nvSpPr>
      <xdr:spPr bwMode="auto">
        <a:xfrm>
          <a:off x="2400300" y="439420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38100</xdr:rowOff>
    </xdr:from>
    <xdr:to>
      <xdr:col>22</xdr:col>
      <xdr:colOff>12700</xdr:colOff>
      <xdr:row>24</xdr:row>
      <xdr:rowOff>158750</xdr:rowOff>
    </xdr:to>
    <xdr:sp macro="" textlink="">
      <xdr:nvSpPr>
        <xdr:cNvPr id="3073" name="正方形/長方形 14">
          <a:extLst>
            <a:ext uri="{FF2B5EF4-FFF2-40B4-BE49-F238E27FC236}">
              <a16:creationId xmlns:a16="http://schemas.microsoft.com/office/drawing/2014/main" id="{6735C2A7-2045-5ADB-895F-65410D79424D}"/>
            </a:ext>
          </a:extLst>
        </xdr:cNvPr>
        <xdr:cNvSpPr>
          <a:spLocks noChangeArrowheads="1"/>
        </xdr:cNvSpPr>
      </xdr:nvSpPr>
      <xdr:spPr bwMode="auto">
        <a:xfrm>
          <a:off x="2400300" y="359410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38100</xdr:rowOff>
    </xdr:from>
    <xdr:to>
      <xdr:col>22</xdr:col>
      <xdr:colOff>12700</xdr:colOff>
      <xdr:row>26</xdr:row>
      <xdr:rowOff>158750</xdr:rowOff>
    </xdr:to>
    <xdr:sp macro="" textlink="">
      <xdr:nvSpPr>
        <xdr:cNvPr id="3074" name="正方形/長方形 14">
          <a:extLst>
            <a:ext uri="{FF2B5EF4-FFF2-40B4-BE49-F238E27FC236}">
              <a16:creationId xmlns:a16="http://schemas.microsoft.com/office/drawing/2014/main" id="{38154623-ECDB-B29F-087E-665CF92DE6FE}"/>
            </a:ext>
          </a:extLst>
        </xdr:cNvPr>
        <xdr:cNvSpPr>
          <a:spLocks noChangeArrowheads="1"/>
        </xdr:cNvSpPr>
      </xdr:nvSpPr>
      <xdr:spPr bwMode="auto">
        <a:xfrm>
          <a:off x="2400300" y="3994150"/>
          <a:ext cx="12700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76200</xdr:colOff>
      <xdr:row>38</xdr:row>
      <xdr:rowOff>6350</xdr:rowOff>
    </xdr:from>
    <xdr:to>
      <xdr:col>19</xdr:col>
      <xdr:colOff>12700</xdr:colOff>
      <xdr:row>39</xdr:row>
      <xdr:rowOff>0</xdr:rowOff>
    </xdr:to>
    <xdr:sp macro="" textlink="">
      <xdr:nvSpPr>
        <xdr:cNvPr id="3075" name="正方形/長方形 11">
          <a:extLst>
            <a:ext uri="{FF2B5EF4-FFF2-40B4-BE49-F238E27FC236}">
              <a16:creationId xmlns:a16="http://schemas.microsoft.com/office/drawing/2014/main" id="{DC3AC561-6620-21FF-4E3D-4BDC464C29AB}"/>
            </a:ext>
          </a:extLst>
        </xdr:cNvPr>
        <xdr:cNvSpPr>
          <a:spLocks noChangeArrowheads="1"/>
        </xdr:cNvSpPr>
      </xdr:nvSpPr>
      <xdr:spPr bwMode="auto">
        <a:xfrm>
          <a:off x="2019300" y="6096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38</xdr:row>
      <xdr:rowOff>6350</xdr:rowOff>
    </xdr:from>
    <xdr:to>
      <xdr:col>57</xdr:col>
      <xdr:colOff>95250</xdr:colOff>
      <xdr:row>39</xdr:row>
      <xdr:rowOff>0</xdr:rowOff>
    </xdr:to>
    <xdr:sp macro="" textlink="">
      <xdr:nvSpPr>
        <xdr:cNvPr id="3077" name="正方形/長方形 13">
          <a:extLst>
            <a:ext uri="{FF2B5EF4-FFF2-40B4-BE49-F238E27FC236}">
              <a16:creationId xmlns:a16="http://schemas.microsoft.com/office/drawing/2014/main" id="{8D552054-34E9-B071-597A-D1F5185F3B75}"/>
            </a:ext>
          </a:extLst>
        </xdr:cNvPr>
        <xdr:cNvSpPr>
          <a:spLocks noChangeArrowheads="1"/>
        </xdr:cNvSpPr>
      </xdr:nvSpPr>
      <xdr:spPr bwMode="auto">
        <a:xfrm>
          <a:off x="6451600" y="6096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36</xdr:row>
      <xdr:rowOff>6350</xdr:rowOff>
    </xdr:from>
    <xdr:to>
      <xdr:col>19</xdr:col>
      <xdr:colOff>12700</xdr:colOff>
      <xdr:row>37</xdr:row>
      <xdr:rowOff>0</xdr:rowOff>
    </xdr:to>
    <xdr:sp macro="" textlink="">
      <xdr:nvSpPr>
        <xdr:cNvPr id="3079" name="正方形/長方形 11">
          <a:extLst>
            <a:ext uri="{FF2B5EF4-FFF2-40B4-BE49-F238E27FC236}">
              <a16:creationId xmlns:a16="http://schemas.microsoft.com/office/drawing/2014/main" id="{5DD69E9C-7C1B-F985-FEA8-E9A4AF5AD947}"/>
            </a:ext>
          </a:extLst>
        </xdr:cNvPr>
        <xdr:cNvSpPr>
          <a:spLocks noChangeArrowheads="1"/>
        </xdr:cNvSpPr>
      </xdr:nvSpPr>
      <xdr:spPr bwMode="auto">
        <a:xfrm>
          <a:off x="2019300" y="571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36</xdr:row>
      <xdr:rowOff>6350</xdr:rowOff>
    </xdr:from>
    <xdr:to>
      <xdr:col>57</xdr:col>
      <xdr:colOff>95250</xdr:colOff>
      <xdr:row>37</xdr:row>
      <xdr:rowOff>0</xdr:rowOff>
    </xdr:to>
    <xdr:sp macro="" textlink="">
      <xdr:nvSpPr>
        <xdr:cNvPr id="3093" name="正方形/長方形 13">
          <a:extLst>
            <a:ext uri="{FF2B5EF4-FFF2-40B4-BE49-F238E27FC236}">
              <a16:creationId xmlns:a16="http://schemas.microsoft.com/office/drawing/2014/main" id="{E26BF904-D928-FC55-3DCD-BA5D86764E3C}"/>
            </a:ext>
          </a:extLst>
        </xdr:cNvPr>
        <xdr:cNvSpPr>
          <a:spLocks noChangeArrowheads="1"/>
        </xdr:cNvSpPr>
      </xdr:nvSpPr>
      <xdr:spPr bwMode="auto">
        <a:xfrm>
          <a:off x="6451600" y="571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36</xdr:row>
      <xdr:rowOff>6350</xdr:rowOff>
    </xdr:from>
    <xdr:to>
      <xdr:col>19</xdr:col>
      <xdr:colOff>12700</xdr:colOff>
      <xdr:row>37</xdr:row>
      <xdr:rowOff>0</xdr:rowOff>
    </xdr:to>
    <xdr:sp macro="" textlink="">
      <xdr:nvSpPr>
        <xdr:cNvPr id="3094" name="正方形/長方形 11">
          <a:extLst>
            <a:ext uri="{FF2B5EF4-FFF2-40B4-BE49-F238E27FC236}">
              <a16:creationId xmlns:a16="http://schemas.microsoft.com/office/drawing/2014/main" id="{2D067A56-9A8B-7AF1-8DB0-7370685D1A15}"/>
            </a:ext>
          </a:extLst>
        </xdr:cNvPr>
        <xdr:cNvSpPr>
          <a:spLocks noChangeArrowheads="1"/>
        </xdr:cNvSpPr>
      </xdr:nvSpPr>
      <xdr:spPr bwMode="auto">
        <a:xfrm>
          <a:off x="2019300" y="571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36</xdr:row>
      <xdr:rowOff>6350</xdr:rowOff>
    </xdr:from>
    <xdr:to>
      <xdr:col>57</xdr:col>
      <xdr:colOff>95250</xdr:colOff>
      <xdr:row>37</xdr:row>
      <xdr:rowOff>0</xdr:rowOff>
    </xdr:to>
    <xdr:sp macro="" textlink="">
      <xdr:nvSpPr>
        <xdr:cNvPr id="3095" name="正方形/長方形 13">
          <a:extLst>
            <a:ext uri="{FF2B5EF4-FFF2-40B4-BE49-F238E27FC236}">
              <a16:creationId xmlns:a16="http://schemas.microsoft.com/office/drawing/2014/main" id="{34CE356E-A07F-3FC3-4BE7-009CC3417668}"/>
            </a:ext>
          </a:extLst>
        </xdr:cNvPr>
        <xdr:cNvSpPr>
          <a:spLocks noChangeArrowheads="1"/>
        </xdr:cNvSpPr>
      </xdr:nvSpPr>
      <xdr:spPr bwMode="auto">
        <a:xfrm>
          <a:off x="6451600" y="571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38</xdr:row>
      <xdr:rowOff>6350</xdr:rowOff>
    </xdr:from>
    <xdr:to>
      <xdr:col>19</xdr:col>
      <xdr:colOff>12700</xdr:colOff>
      <xdr:row>39</xdr:row>
      <xdr:rowOff>0</xdr:rowOff>
    </xdr:to>
    <xdr:sp macro="" textlink="">
      <xdr:nvSpPr>
        <xdr:cNvPr id="3096" name="正方形/長方形 11">
          <a:extLst>
            <a:ext uri="{FF2B5EF4-FFF2-40B4-BE49-F238E27FC236}">
              <a16:creationId xmlns:a16="http://schemas.microsoft.com/office/drawing/2014/main" id="{D3BD8624-7267-B205-21EC-D5F6263D566E}"/>
            </a:ext>
          </a:extLst>
        </xdr:cNvPr>
        <xdr:cNvSpPr>
          <a:spLocks noChangeArrowheads="1"/>
        </xdr:cNvSpPr>
      </xdr:nvSpPr>
      <xdr:spPr bwMode="auto">
        <a:xfrm>
          <a:off x="2019300" y="6096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38</xdr:row>
      <xdr:rowOff>6350</xdr:rowOff>
    </xdr:from>
    <xdr:to>
      <xdr:col>57</xdr:col>
      <xdr:colOff>95250</xdr:colOff>
      <xdr:row>39</xdr:row>
      <xdr:rowOff>0</xdr:rowOff>
    </xdr:to>
    <xdr:sp macro="" textlink="">
      <xdr:nvSpPr>
        <xdr:cNvPr id="3097" name="正方形/長方形 13">
          <a:extLst>
            <a:ext uri="{FF2B5EF4-FFF2-40B4-BE49-F238E27FC236}">
              <a16:creationId xmlns:a16="http://schemas.microsoft.com/office/drawing/2014/main" id="{CC3BA1E6-098F-021C-A05A-43C613990C6A}"/>
            </a:ext>
          </a:extLst>
        </xdr:cNvPr>
        <xdr:cNvSpPr>
          <a:spLocks noChangeArrowheads="1"/>
        </xdr:cNvSpPr>
      </xdr:nvSpPr>
      <xdr:spPr bwMode="auto">
        <a:xfrm>
          <a:off x="6451600" y="6096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40</xdr:row>
      <xdr:rowOff>6350</xdr:rowOff>
    </xdr:from>
    <xdr:to>
      <xdr:col>19</xdr:col>
      <xdr:colOff>12700</xdr:colOff>
      <xdr:row>41</xdr:row>
      <xdr:rowOff>0</xdr:rowOff>
    </xdr:to>
    <xdr:sp macro="" textlink="">
      <xdr:nvSpPr>
        <xdr:cNvPr id="3098" name="正方形/長方形 11">
          <a:extLst>
            <a:ext uri="{FF2B5EF4-FFF2-40B4-BE49-F238E27FC236}">
              <a16:creationId xmlns:a16="http://schemas.microsoft.com/office/drawing/2014/main" id="{93C3DE3B-1AB1-E0E9-3DA9-F25198944AA8}"/>
            </a:ext>
          </a:extLst>
        </xdr:cNvPr>
        <xdr:cNvSpPr>
          <a:spLocks noChangeArrowheads="1"/>
        </xdr:cNvSpPr>
      </xdr:nvSpPr>
      <xdr:spPr bwMode="auto">
        <a:xfrm>
          <a:off x="2019300" y="6477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40</xdr:row>
      <xdr:rowOff>6350</xdr:rowOff>
    </xdr:from>
    <xdr:to>
      <xdr:col>57</xdr:col>
      <xdr:colOff>95250</xdr:colOff>
      <xdr:row>41</xdr:row>
      <xdr:rowOff>0</xdr:rowOff>
    </xdr:to>
    <xdr:sp macro="" textlink="">
      <xdr:nvSpPr>
        <xdr:cNvPr id="3099" name="正方形/長方形 13">
          <a:extLst>
            <a:ext uri="{FF2B5EF4-FFF2-40B4-BE49-F238E27FC236}">
              <a16:creationId xmlns:a16="http://schemas.microsoft.com/office/drawing/2014/main" id="{2C4B23FE-AE88-E22E-19AC-7EB8F407C584}"/>
            </a:ext>
          </a:extLst>
        </xdr:cNvPr>
        <xdr:cNvSpPr>
          <a:spLocks noChangeArrowheads="1"/>
        </xdr:cNvSpPr>
      </xdr:nvSpPr>
      <xdr:spPr bwMode="auto">
        <a:xfrm>
          <a:off x="6451600" y="6477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38</xdr:row>
      <xdr:rowOff>6350</xdr:rowOff>
    </xdr:from>
    <xdr:to>
      <xdr:col>19</xdr:col>
      <xdr:colOff>12700</xdr:colOff>
      <xdr:row>39</xdr:row>
      <xdr:rowOff>0</xdr:rowOff>
    </xdr:to>
    <xdr:sp macro="" textlink="">
      <xdr:nvSpPr>
        <xdr:cNvPr id="3100" name="正方形/長方形 11">
          <a:extLst>
            <a:ext uri="{FF2B5EF4-FFF2-40B4-BE49-F238E27FC236}">
              <a16:creationId xmlns:a16="http://schemas.microsoft.com/office/drawing/2014/main" id="{0AD70326-3892-2125-D891-55CDC01BFBF0}"/>
            </a:ext>
          </a:extLst>
        </xdr:cNvPr>
        <xdr:cNvSpPr>
          <a:spLocks noChangeArrowheads="1"/>
        </xdr:cNvSpPr>
      </xdr:nvSpPr>
      <xdr:spPr bwMode="auto">
        <a:xfrm>
          <a:off x="2019300" y="6096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38</xdr:row>
      <xdr:rowOff>6350</xdr:rowOff>
    </xdr:from>
    <xdr:to>
      <xdr:col>57</xdr:col>
      <xdr:colOff>95250</xdr:colOff>
      <xdr:row>39</xdr:row>
      <xdr:rowOff>0</xdr:rowOff>
    </xdr:to>
    <xdr:sp macro="" textlink="">
      <xdr:nvSpPr>
        <xdr:cNvPr id="3101" name="正方形/長方形 13">
          <a:extLst>
            <a:ext uri="{FF2B5EF4-FFF2-40B4-BE49-F238E27FC236}">
              <a16:creationId xmlns:a16="http://schemas.microsoft.com/office/drawing/2014/main" id="{E0F4409D-9961-C3C1-F90E-14EAF2A78909}"/>
            </a:ext>
          </a:extLst>
        </xdr:cNvPr>
        <xdr:cNvSpPr>
          <a:spLocks noChangeArrowheads="1"/>
        </xdr:cNvSpPr>
      </xdr:nvSpPr>
      <xdr:spPr bwMode="auto">
        <a:xfrm>
          <a:off x="6451600" y="6096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38</xdr:row>
      <xdr:rowOff>6350</xdr:rowOff>
    </xdr:from>
    <xdr:to>
      <xdr:col>19</xdr:col>
      <xdr:colOff>12700</xdr:colOff>
      <xdr:row>39</xdr:row>
      <xdr:rowOff>0</xdr:rowOff>
    </xdr:to>
    <xdr:sp macro="" textlink="">
      <xdr:nvSpPr>
        <xdr:cNvPr id="3102" name="正方形/長方形 11">
          <a:extLst>
            <a:ext uri="{FF2B5EF4-FFF2-40B4-BE49-F238E27FC236}">
              <a16:creationId xmlns:a16="http://schemas.microsoft.com/office/drawing/2014/main" id="{4EA47D8B-3EB5-ED3C-7E39-92D0903E0E16}"/>
            </a:ext>
          </a:extLst>
        </xdr:cNvPr>
        <xdr:cNvSpPr>
          <a:spLocks noChangeArrowheads="1"/>
        </xdr:cNvSpPr>
      </xdr:nvSpPr>
      <xdr:spPr bwMode="auto">
        <a:xfrm>
          <a:off x="2019300" y="6096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38</xdr:row>
      <xdr:rowOff>6350</xdr:rowOff>
    </xdr:from>
    <xdr:to>
      <xdr:col>57</xdr:col>
      <xdr:colOff>95250</xdr:colOff>
      <xdr:row>39</xdr:row>
      <xdr:rowOff>0</xdr:rowOff>
    </xdr:to>
    <xdr:sp macro="" textlink="">
      <xdr:nvSpPr>
        <xdr:cNvPr id="4095" name="正方形/長方形 13">
          <a:extLst>
            <a:ext uri="{FF2B5EF4-FFF2-40B4-BE49-F238E27FC236}">
              <a16:creationId xmlns:a16="http://schemas.microsoft.com/office/drawing/2014/main" id="{B6A05862-7ABF-7221-EA74-97863C030F31}"/>
            </a:ext>
          </a:extLst>
        </xdr:cNvPr>
        <xdr:cNvSpPr>
          <a:spLocks noChangeArrowheads="1"/>
        </xdr:cNvSpPr>
      </xdr:nvSpPr>
      <xdr:spPr bwMode="auto">
        <a:xfrm>
          <a:off x="6451600" y="6096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40</xdr:row>
      <xdr:rowOff>6350</xdr:rowOff>
    </xdr:from>
    <xdr:to>
      <xdr:col>19</xdr:col>
      <xdr:colOff>12700</xdr:colOff>
      <xdr:row>41</xdr:row>
      <xdr:rowOff>0</xdr:rowOff>
    </xdr:to>
    <xdr:sp macro="" textlink="">
      <xdr:nvSpPr>
        <xdr:cNvPr id="5338" name="正方形/長方形 11">
          <a:extLst>
            <a:ext uri="{FF2B5EF4-FFF2-40B4-BE49-F238E27FC236}">
              <a16:creationId xmlns:a16="http://schemas.microsoft.com/office/drawing/2014/main" id="{78819561-F21D-743B-653A-96FCBAB0FC88}"/>
            </a:ext>
          </a:extLst>
        </xdr:cNvPr>
        <xdr:cNvSpPr>
          <a:spLocks noChangeArrowheads="1"/>
        </xdr:cNvSpPr>
      </xdr:nvSpPr>
      <xdr:spPr bwMode="auto">
        <a:xfrm>
          <a:off x="2019300" y="6477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40</xdr:row>
      <xdr:rowOff>6350</xdr:rowOff>
    </xdr:from>
    <xdr:to>
      <xdr:col>57</xdr:col>
      <xdr:colOff>95250</xdr:colOff>
      <xdr:row>41</xdr:row>
      <xdr:rowOff>0</xdr:rowOff>
    </xdr:to>
    <xdr:sp macro="" textlink="">
      <xdr:nvSpPr>
        <xdr:cNvPr id="5337" name="正方形/長方形 13">
          <a:extLst>
            <a:ext uri="{FF2B5EF4-FFF2-40B4-BE49-F238E27FC236}">
              <a16:creationId xmlns:a16="http://schemas.microsoft.com/office/drawing/2014/main" id="{A8F3C2AA-29F7-2CBA-7BE1-9F1359A9365F}"/>
            </a:ext>
          </a:extLst>
        </xdr:cNvPr>
        <xdr:cNvSpPr>
          <a:spLocks noChangeArrowheads="1"/>
        </xdr:cNvSpPr>
      </xdr:nvSpPr>
      <xdr:spPr bwMode="auto">
        <a:xfrm>
          <a:off x="6451600" y="6477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36" name="正方形/長方形 11">
          <a:extLst>
            <a:ext uri="{FF2B5EF4-FFF2-40B4-BE49-F238E27FC236}">
              <a16:creationId xmlns:a16="http://schemas.microsoft.com/office/drawing/2014/main" id="{A7CA368D-8C9A-0209-E7FB-03249D36F0BD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35" name="正方形/長方形 13">
          <a:extLst>
            <a:ext uri="{FF2B5EF4-FFF2-40B4-BE49-F238E27FC236}">
              <a16:creationId xmlns:a16="http://schemas.microsoft.com/office/drawing/2014/main" id="{C3A9520F-3BC5-EBCD-0C06-DB234A8FBC04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40</xdr:row>
      <xdr:rowOff>6350</xdr:rowOff>
    </xdr:from>
    <xdr:to>
      <xdr:col>19</xdr:col>
      <xdr:colOff>12700</xdr:colOff>
      <xdr:row>41</xdr:row>
      <xdr:rowOff>0</xdr:rowOff>
    </xdr:to>
    <xdr:sp macro="" textlink="">
      <xdr:nvSpPr>
        <xdr:cNvPr id="5334" name="正方形/長方形 11">
          <a:extLst>
            <a:ext uri="{FF2B5EF4-FFF2-40B4-BE49-F238E27FC236}">
              <a16:creationId xmlns:a16="http://schemas.microsoft.com/office/drawing/2014/main" id="{35900124-2DE5-06FC-8439-F8A16A20E81D}"/>
            </a:ext>
          </a:extLst>
        </xdr:cNvPr>
        <xdr:cNvSpPr>
          <a:spLocks noChangeArrowheads="1"/>
        </xdr:cNvSpPr>
      </xdr:nvSpPr>
      <xdr:spPr bwMode="auto">
        <a:xfrm>
          <a:off x="2019300" y="6477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40</xdr:row>
      <xdr:rowOff>6350</xdr:rowOff>
    </xdr:from>
    <xdr:to>
      <xdr:col>57</xdr:col>
      <xdr:colOff>95250</xdr:colOff>
      <xdr:row>41</xdr:row>
      <xdr:rowOff>0</xdr:rowOff>
    </xdr:to>
    <xdr:sp macro="" textlink="">
      <xdr:nvSpPr>
        <xdr:cNvPr id="5333" name="正方形/長方形 13">
          <a:extLst>
            <a:ext uri="{FF2B5EF4-FFF2-40B4-BE49-F238E27FC236}">
              <a16:creationId xmlns:a16="http://schemas.microsoft.com/office/drawing/2014/main" id="{4BF0C9C5-7C7C-1000-3E03-88C806F12A37}"/>
            </a:ext>
          </a:extLst>
        </xdr:cNvPr>
        <xdr:cNvSpPr>
          <a:spLocks noChangeArrowheads="1"/>
        </xdr:cNvSpPr>
      </xdr:nvSpPr>
      <xdr:spPr bwMode="auto">
        <a:xfrm>
          <a:off x="6451600" y="6477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40</xdr:row>
      <xdr:rowOff>6350</xdr:rowOff>
    </xdr:from>
    <xdr:to>
      <xdr:col>19</xdr:col>
      <xdr:colOff>12700</xdr:colOff>
      <xdr:row>41</xdr:row>
      <xdr:rowOff>0</xdr:rowOff>
    </xdr:to>
    <xdr:sp macro="" textlink="">
      <xdr:nvSpPr>
        <xdr:cNvPr id="5332" name="正方形/長方形 11">
          <a:extLst>
            <a:ext uri="{FF2B5EF4-FFF2-40B4-BE49-F238E27FC236}">
              <a16:creationId xmlns:a16="http://schemas.microsoft.com/office/drawing/2014/main" id="{F185641F-C60D-3189-C0F9-C3140C46E018}"/>
            </a:ext>
          </a:extLst>
        </xdr:cNvPr>
        <xdr:cNvSpPr>
          <a:spLocks noChangeArrowheads="1"/>
        </xdr:cNvSpPr>
      </xdr:nvSpPr>
      <xdr:spPr bwMode="auto">
        <a:xfrm>
          <a:off x="2019300" y="6477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40</xdr:row>
      <xdr:rowOff>6350</xdr:rowOff>
    </xdr:from>
    <xdr:to>
      <xdr:col>57</xdr:col>
      <xdr:colOff>95250</xdr:colOff>
      <xdr:row>41</xdr:row>
      <xdr:rowOff>0</xdr:rowOff>
    </xdr:to>
    <xdr:sp macro="" textlink="">
      <xdr:nvSpPr>
        <xdr:cNvPr id="5331" name="正方形/長方形 13">
          <a:extLst>
            <a:ext uri="{FF2B5EF4-FFF2-40B4-BE49-F238E27FC236}">
              <a16:creationId xmlns:a16="http://schemas.microsoft.com/office/drawing/2014/main" id="{8499C1A4-12E0-829F-89B0-7E90FD6F650C}"/>
            </a:ext>
          </a:extLst>
        </xdr:cNvPr>
        <xdr:cNvSpPr>
          <a:spLocks noChangeArrowheads="1"/>
        </xdr:cNvSpPr>
      </xdr:nvSpPr>
      <xdr:spPr bwMode="auto">
        <a:xfrm>
          <a:off x="6451600" y="6477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30" name="正方形/長方形 11">
          <a:extLst>
            <a:ext uri="{FF2B5EF4-FFF2-40B4-BE49-F238E27FC236}">
              <a16:creationId xmlns:a16="http://schemas.microsoft.com/office/drawing/2014/main" id="{4DC4251C-844E-EFCE-E7CF-C5B00C071FF3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29" name="正方形/長方形 13">
          <a:extLst>
            <a:ext uri="{FF2B5EF4-FFF2-40B4-BE49-F238E27FC236}">
              <a16:creationId xmlns:a16="http://schemas.microsoft.com/office/drawing/2014/main" id="{69B4A17A-DCE5-CDFE-B84D-DD92C4729EB5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28" name="正方形/長方形 11">
          <a:extLst>
            <a:ext uri="{FF2B5EF4-FFF2-40B4-BE49-F238E27FC236}">
              <a16:creationId xmlns:a16="http://schemas.microsoft.com/office/drawing/2014/main" id="{DCD15A02-B4D4-87C8-45EC-5063C38C3FD9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27" name="正方形/長方形 13">
          <a:extLst>
            <a:ext uri="{FF2B5EF4-FFF2-40B4-BE49-F238E27FC236}">
              <a16:creationId xmlns:a16="http://schemas.microsoft.com/office/drawing/2014/main" id="{C355104D-9DD4-A73F-3B60-7A695DFABD38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26" name="正方形/長方形 11">
          <a:extLst>
            <a:ext uri="{FF2B5EF4-FFF2-40B4-BE49-F238E27FC236}">
              <a16:creationId xmlns:a16="http://schemas.microsoft.com/office/drawing/2014/main" id="{A13EA17F-CD3E-3D37-8CF6-217438BC3219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25" name="正方形/長方形 13">
          <a:extLst>
            <a:ext uri="{FF2B5EF4-FFF2-40B4-BE49-F238E27FC236}">
              <a16:creationId xmlns:a16="http://schemas.microsoft.com/office/drawing/2014/main" id="{539B9611-E69D-E1A7-C4F0-EBAD712B972F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24" name="正方形/長方形 11">
          <a:extLst>
            <a:ext uri="{FF2B5EF4-FFF2-40B4-BE49-F238E27FC236}">
              <a16:creationId xmlns:a16="http://schemas.microsoft.com/office/drawing/2014/main" id="{B8BCAA10-20D5-0ED7-FE45-FFE5F55FB681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23" name="正方形/長方形 13">
          <a:extLst>
            <a:ext uri="{FF2B5EF4-FFF2-40B4-BE49-F238E27FC236}">
              <a16:creationId xmlns:a16="http://schemas.microsoft.com/office/drawing/2014/main" id="{504A7B0A-9977-C580-45A3-13727855F848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22" name="正方形/長方形 11">
          <a:extLst>
            <a:ext uri="{FF2B5EF4-FFF2-40B4-BE49-F238E27FC236}">
              <a16:creationId xmlns:a16="http://schemas.microsoft.com/office/drawing/2014/main" id="{67CF4DEA-9B50-5DCD-D3FA-D556D71BC0D1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21" name="正方形/長方形 13">
          <a:extLst>
            <a:ext uri="{FF2B5EF4-FFF2-40B4-BE49-F238E27FC236}">
              <a16:creationId xmlns:a16="http://schemas.microsoft.com/office/drawing/2014/main" id="{424D5FFF-7152-B6EC-E558-F3E9E068CFA9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42</xdr:row>
      <xdr:rowOff>6350</xdr:rowOff>
    </xdr:from>
    <xdr:to>
      <xdr:col>19</xdr:col>
      <xdr:colOff>12700</xdr:colOff>
      <xdr:row>43</xdr:row>
      <xdr:rowOff>0</xdr:rowOff>
    </xdr:to>
    <xdr:sp macro="" textlink="">
      <xdr:nvSpPr>
        <xdr:cNvPr id="5320" name="正方形/長方形 11">
          <a:extLst>
            <a:ext uri="{FF2B5EF4-FFF2-40B4-BE49-F238E27FC236}">
              <a16:creationId xmlns:a16="http://schemas.microsoft.com/office/drawing/2014/main" id="{3561377C-1454-837B-CCEA-7970F7E8BB6B}"/>
            </a:ext>
          </a:extLst>
        </xdr:cNvPr>
        <xdr:cNvSpPr>
          <a:spLocks noChangeArrowheads="1"/>
        </xdr:cNvSpPr>
      </xdr:nvSpPr>
      <xdr:spPr bwMode="auto">
        <a:xfrm>
          <a:off x="2019300" y="6858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42</xdr:row>
      <xdr:rowOff>6350</xdr:rowOff>
    </xdr:from>
    <xdr:to>
      <xdr:col>57</xdr:col>
      <xdr:colOff>95250</xdr:colOff>
      <xdr:row>43</xdr:row>
      <xdr:rowOff>0</xdr:rowOff>
    </xdr:to>
    <xdr:sp macro="" textlink="">
      <xdr:nvSpPr>
        <xdr:cNvPr id="5319" name="正方形/長方形 13">
          <a:extLst>
            <a:ext uri="{FF2B5EF4-FFF2-40B4-BE49-F238E27FC236}">
              <a16:creationId xmlns:a16="http://schemas.microsoft.com/office/drawing/2014/main" id="{02C8B9AB-6E6E-4980-A3B2-73A3BD5E0740}"/>
            </a:ext>
          </a:extLst>
        </xdr:cNvPr>
        <xdr:cNvSpPr>
          <a:spLocks noChangeArrowheads="1"/>
        </xdr:cNvSpPr>
      </xdr:nvSpPr>
      <xdr:spPr bwMode="auto">
        <a:xfrm>
          <a:off x="6451600" y="6858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18" name="正方形/長方形 11">
          <a:extLst>
            <a:ext uri="{FF2B5EF4-FFF2-40B4-BE49-F238E27FC236}">
              <a16:creationId xmlns:a16="http://schemas.microsoft.com/office/drawing/2014/main" id="{63739404-8C93-D8DC-0F55-F73A11DFD005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17" name="正方形/長方形 13">
          <a:extLst>
            <a:ext uri="{FF2B5EF4-FFF2-40B4-BE49-F238E27FC236}">
              <a16:creationId xmlns:a16="http://schemas.microsoft.com/office/drawing/2014/main" id="{1EE57A48-3AA1-0FD5-FF04-BB5EB4BF7D27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16" name="正方形/長方形 11">
          <a:extLst>
            <a:ext uri="{FF2B5EF4-FFF2-40B4-BE49-F238E27FC236}">
              <a16:creationId xmlns:a16="http://schemas.microsoft.com/office/drawing/2014/main" id="{6879E773-90BD-1EFF-3935-4D66C9172620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15" name="正方形/長方形 13">
          <a:extLst>
            <a:ext uri="{FF2B5EF4-FFF2-40B4-BE49-F238E27FC236}">
              <a16:creationId xmlns:a16="http://schemas.microsoft.com/office/drawing/2014/main" id="{63FECC2A-0C6C-4076-1C9A-44FD341D3394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14" name="正方形/長方形 11">
          <a:extLst>
            <a:ext uri="{FF2B5EF4-FFF2-40B4-BE49-F238E27FC236}">
              <a16:creationId xmlns:a16="http://schemas.microsoft.com/office/drawing/2014/main" id="{5AE20E6D-07B3-93D3-891A-6F362F69DC44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13" name="正方形/長方形 13">
          <a:extLst>
            <a:ext uri="{FF2B5EF4-FFF2-40B4-BE49-F238E27FC236}">
              <a16:creationId xmlns:a16="http://schemas.microsoft.com/office/drawing/2014/main" id="{2D1CD091-4997-6825-8E97-C4C9AACD3975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12" name="正方形/長方形 11">
          <a:extLst>
            <a:ext uri="{FF2B5EF4-FFF2-40B4-BE49-F238E27FC236}">
              <a16:creationId xmlns:a16="http://schemas.microsoft.com/office/drawing/2014/main" id="{D00E5858-78E4-5F1F-C5F6-9D98EFE5B962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311" name="正方形/長方形 13">
          <a:extLst>
            <a:ext uri="{FF2B5EF4-FFF2-40B4-BE49-F238E27FC236}">
              <a16:creationId xmlns:a16="http://schemas.microsoft.com/office/drawing/2014/main" id="{7E74DBA3-D47F-A0B8-CF43-4D73DE0E32BD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10" name="正方形/長方形 11">
          <a:extLst>
            <a:ext uri="{FF2B5EF4-FFF2-40B4-BE49-F238E27FC236}">
              <a16:creationId xmlns:a16="http://schemas.microsoft.com/office/drawing/2014/main" id="{DBD4B33B-3278-AA72-DB59-2A89194A6F49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09" name="正方形/長方形 13">
          <a:extLst>
            <a:ext uri="{FF2B5EF4-FFF2-40B4-BE49-F238E27FC236}">
              <a16:creationId xmlns:a16="http://schemas.microsoft.com/office/drawing/2014/main" id="{55E02AD4-D8E8-8DE8-1707-9EE0670A79A5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44</xdr:row>
      <xdr:rowOff>6350</xdr:rowOff>
    </xdr:from>
    <xdr:to>
      <xdr:col>19</xdr:col>
      <xdr:colOff>12700</xdr:colOff>
      <xdr:row>45</xdr:row>
      <xdr:rowOff>0</xdr:rowOff>
    </xdr:to>
    <xdr:sp macro="" textlink="">
      <xdr:nvSpPr>
        <xdr:cNvPr id="5308" name="正方形/長方形 11">
          <a:extLst>
            <a:ext uri="{FF2B5EF4-FFF2-40B4-BE49-F238E27FC236}">
              <a16:creationId xmlns:a16="http://schemas.microsoft.com/office/drawing/2014/main" id="{E2933640-32C3-1067-ED1B-E5E6C1F925BC}"/>
            </a:ext>
          </a:extLst>
        </xdr:cNvPr>
        <xdr:cNvSpPr>
          <a:spLocks noChangeArrowheads="1"/>
        </xdr:cNvSpPr>
      </xdr:nvSpPr>
      <xdr:spPr bwMode="auto">
        <a:xfrm>
          <a:off x="2019300" y="7239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44</xdr:row>
      <xdr:rowOff>6350</xdr:rowOff>
    </xdr:from>
    <xdr:to>
      <xdr:col>57</xdr:col>
      <xdr:colOff>95250</xdr:colOff>
      <xdr:row>45</xdr:row>
      <xdr:rowOff>0</xdr:rowOff>
    </xdr:to>
    <xdr:sp macro="" textlink="">
      <xdr:nvSpPr>
        <xdr:cNvPr id="5307" name="正方形/長方形 13">
          <a:extLst>
            <a:ext uri="{FF2B5EF4-FFF2-40B4-BE49-F238E27FC236}">
              <a16:creationId xmlns:a16="http://schemas.microsoft.com/office/drawing/2014/main" id="{7CE4FD3A-579A-3A33-C565-C5CACDC0E4E6}"/>
            </a:ext>
          </a:extLst>
        </xdr:cNvPr>
        <xdr:cNvSpPr>
          <a:spLocks noChangeArrowheads="1"/>
        </xdr:cNvSpPr>
      </xdr:nvSpPr>
      <xdr:spPr bwMode="auto">
        <a:xfrm>
          <a:off x="6451600" y="7239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06" name="正方形/長方形 11">
          <a:extLst>
            <a:ext uri="{FF2B5EF4-FFF2-40B4-BE49-F238E27FC236}">
              <a16:creationId xmlns:a16="http://schemas.microsoft.com/office/drawing/2014/main" id="{761DA881-9F24-D669-B60D-BAB1CAB574E1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305" name="正方形/長方形 13">
          <a:extLst>
            <a:ext uri="{FF2B5EF4-FFF2-40B4-BE49-F238E27FC236}">
              <a16:creationId xmlns:a16="http://schemas.microsoft.com/office/drawing/2014/main" id="{83A10E9B-DFF9-AA80-B373-E53D9AC7D283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04" name="正方形/長方形 11">
          <a:extLst>
            <a:ext uri="{FF2B5EF4-FFF2-40B4-BE49-F238E27FC236}">
              <a16:creationId xmlns:a16="http://schemas.microsoft.com/office/drawing/2014/main" id="{A0F5E002-7C44-19F9-313E-296173873EB4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303" name="正方形/長方形 13">
          <a:extLst>
            <a:ext uri="{FF2B5EF4-FFF2-40B4-BE49-F238E27FC236}">
              <a16:creationId xmlns:a16="http://schemas.microsoft.com/office/drawing/2014/main" id="{7233AE7F-8831-E7E2-6627-762C61F3EF69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02" name="正方形/長方形 11">
          <a:extLst>
            <a:ext uri="{FF2B5EF4-FFF2-40B4-BE49-F238E27FC236}">
              <a16:creationId xmlns:a16="http://schemas.microsoft.com/office/drawing/2014/main" id="{0A48173F-D51D-CF4E-910F-9C0B6E4AD9F5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301" name="正方形/長方形 13">
          <a:extLst>
            <a:ext uri="{FF2B5EF4-FFF2-40B4-BE49-F238E27FC236}">
              <a16:creationId xmlns:a16="http://schemas.microsoft.com/office/drawing/2014/main" id="{C0727951-09E5-AC37-D88B-0DD3DF955D05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300" name="正方形/長方形 11">
          <a:extLst>
            <a:ext uri="{FF2B5EF4-FFF2-40B4-BE49-F238E27FC236}">
              <a16:creationId xmlns:a16="http://schemas.microsoft.com/office/drawing/2014/main" id="{743EFE43-03D5-6571-8056-4B69826AEE3D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99" name="正方形/長方形 13">
          <a:extLst>
            <a:ext uri="{FF2B5EF4-FFF2-40B4-BE49-F238E27FC236}">
              <a16:creationId xmlns:a16="http://schemas.microsoft.com/office/drawing/2014/main" id="{65ABD334-A79E-4802-FE71-C2369C5C751F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98" name="正方形/長方形 11">
          <a:extLst>
            <a:ext uri="{FF2B5EF4-FFF2-40B4-BE49-F238E27FC236}">
              <a16:creationId xmlns:a16="http://schemas.microsoft.com/office/drawing/2014/main" id="{497CE555-20EB-3996-F866-FDEF18CCF0F8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97" name="正方形/長方形 13">
          <a:extLst>
            <a:ext uri="{FF2B5EF4-FFF2-40B4-BE49-F238E27FC236}">
              <a16:creationId xmlns:a16="http://schemas.microsoft.com/office/drawing/2014/main" id="{BAFDBAEC-4516-2FB1-BBF6-B0679ABB7B36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96" name="正方形/長方形 11">
          <a:extLst>
            <a:ext uri="{FF2B5EF4-FFF2-40B4-BE49-F238E27FC236}">
              <a16:creationId xmlns:a16="http://schemas.microsoft.com/office/drawing/2014/main" id="{4AB9BBD0-FDBA-CAFA-CF4B-2D9E341DED1C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95" name="正方形/長方形 13">
          <a:extLst>
            <a:ext uri="{FF2B5EF4-FFF2-40B4-BE49-F238E27FC236}">
              <a16:creationId xmlns:a16="http://schemas.microsoft.com/office/drawing/2014/main" id="{3D850FBE-AB10-FD28-3D3B-8763F013A4CD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94" name="正方形/長方形 11">
          <a:extLst>
            <a:ext uri="{FF2B5EF4-FFF2-40B4-BE49-F238E27FC236}">
              <a16:creationId xmlns:a16="http://schemas.microsoft.com/office/drawing/2014/main" id="{A7CF3C17-CFFD-32A3-8A87-60FC14D42D4C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93" name="正方形/長方形 13">
          <a:extLst>
            <a:ext uri="{FF2B5EF4-FFF2-40B4-BE49-F238E27FC236}">
              <a16:creationId xmlns:a16="http://schemas.microsoft.com/office/drawing/2014/main" id="{D283CEC5-6A87-DE9C-9363-E0B55055EFC3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92" name="正方形/長方形 11">
          <a:extLst>
            <a:ext uri="{FF2B5EF4-FFF2-40B4-BE49-F238E27FC236}">
              <a16:creationId xmlns:a16="http://schemas.microsoft.com/office/drawing/2014/main" id="{518D09CB-CF45-0BC0-7CEE-106AAB0E61FE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91" name="正方形/長方形 13">
          <a:extLst>
            <a:ext uri="{FF2B5EF4-FFF2-40B4-BE49-F238E27FC236}">
              <a16:creationId xmlns:a16="http://schemas.microsoft.com/office/drawing/2014/main" id="{8BDDFED0-C90A-082D-9F21-98343698BA81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90" name="正方形/長方形 11">
          <a:extLst>
            <a:ext uri="{FF2B5EF4-FFF2-40B4-BE49-F238E27FC236}">
              <a16:creationId xmlns:a16="http://schemas.microsoft.com/office/drawing/2014/main" id="{92686648-3BDC-8073-55A7-DE527AA1E4D7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89" name="正方形/長方形 13">
          <a:extLst>
            <a:ext uri="{FF2B5EF4-FFF2-40B4-BE49-F238E27FC236}">
              <a16:creationId xmlns:a16="http://schemas.microsoft.com/office/drawing/2014/main" id="{67CF4806-25B7-1EA2-2F3C-86A3069E543E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46</xdr:row>
      <xdr:rowOff>6350</xdr:rowOff>
    </xdr:from>
    <xdr:to>
      <xdr:col>19</xdr:col>
      <xdr:colOff>12700</xdr:colOff>
      <xdr:row>47</xdr:row>
      <xdr:rowOff>0</xdr:rowOff>
    </xdr:to>
    <xdr:sp macro="" textlink="">
      <xdr:nvSpPr>
        <xdr:cNvPr id="5288" name="正方形/長方形 11">
          <a:extLst>
            <a:ext uri="{FF2B5EF4-FFF2-40B4-BE49-F238E27FC236}">
              <a16:creationId xmlns:a16="http://schemas.microsoft.com/office/drawing/2014/main" id="{30B430A0-5ACF-7E6E-E12B-9677D43C0FC2}"/>
            </a:ext>
          </a:extLst>
        </xdr:cNvPr>
        <xdr:cNvSpPr>
          <a:spLocks noChangeArrowheads="1"/>
        </xdr:cNvSpPr>
      </xdr:nvSpPr>
      <xdr:spPr bwMode="auto">
        <a:xfrm>
          <a:off x="2019300" y="7620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46</xdr:row>
      <xdr:rowOff>6350</xdr:rowOff>
    </xdr:from>
    <xdr:to>
      <xdr:col>57</xdr:col>
      <xdr:colOff>95250</xdr:colOff>
      <xdr:row>47</xdr:row>
      <xdr:rowOff>0</xdr:rowOff>
    </xdr:to>
    <xdr:sp macro="" textlink="">
      <xdr:nvSpPr>
        <xdr:cNvPr id="5287" name="正方形/長方形 13">
          <a:extLst>
            <a:ext uri="{FF2B5EF4-FFF2-40B4-BE49-F238E27FC236}">
              <a16:creationId xmlns:a16="http://schemas.microsoft.com/office/drawing/2014/main" id="{D59BF12E-173D-C3D3-78EE-26D0FE1BEAF1}"/>
            </a:ext>
          </a:extLst>
        </xdr:cNvPr>
        <xdr:cNvSpPr>
          <a:spLocks noChangeArrowheads="1"/>
        </xdr:cNvSpPr>
      </xdr:nvSpPr>
      <xdr:spPr bwMode="auto">
        <a:xfrm>
          <a:off x="6451600" y="7620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86" name="正方形/長方形 11">
          <a:extLst>
            <a:ext uri="{FF2B5EF4-FFF2-40B4-BE49-F238E27FC236}">
              <a16:creationId xmlns:a16="http://schemas.microsoft.com/office/drawing/2014/main" id="{7C009F09-E4AF-85B2-27F9-01F69B2C9B45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85" name="正方形/長方形 13">
          <a:extLst>
            <a:ext uri="{FF2B5EF4-FFF2-40B4-BE49-F238E27FC236}">
              <a16:creationId xmlns:a16="http://schemas.microsoft.com/office/drawing/2014/main" id="{C1074603-D86E-DB68-4C60-DFF1B07D5ABD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84" name="正方形/長方形 11">
          <a:extLst>
            <a:ext uri="{FF2B5EF4-FFF2-40B4-BE49-F238E27FC236}">
              <a16:creationId xmlns:a16="http://schemas.microsoft.com/office/drawing/2014/main" id="{C9327344-2C8F-1647-7197-1155ABB2F246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83" name="正方形/長方形 13">
          <a:extLst>
            <a:ext uri="{FF2B5EF4-FFF2-40B4-BE49-F238E27FC236}">
              <a16:creationId xmlns:a16="http://schemas.microsoft.com/office/drawing/2014/main" id="{76301233-CE9D-7AD2-63D0-427BB4017F8A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82" name="正方形/長方形 11">
          <a:extLst>
            <a:ext uri="{FF2B5EF4-FFF2-40B4-BE49-F238E27FC236}">
              <a16:creationId xmlns:a16="http://schemas.microsoft.com/office/drawing/2014/main" id="{34619CBA-DDBA-AEB4-F40A-841A871A977C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81" name="正方形/長方形 13">
          <a:extLst>
            <a:ext uri="{FF2B5EF4-FFF2-40B4-BE49-F238E27FC236}">
              <a16:creationId xmlns:a16="http://schemas.microsoft.com/office/drawing/2014/main" id="{2DCBF62D-CF25-8173-3E29-399A8B231330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80" name="正方形/長方形 11">
          <a:extLst>
            <a:ext uri="{FF2B5EF4-FFF2-40B4-BE49-F238E27FC236}">
              <a16:creationId xmlns:a16="http://schemas.microsoft.com/office/drawing/2014/main" id="{FCC89C70-7DA8-C0BD-D71F-4D3341537990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9" name="正方形/長方形 13">
          <a:extLst>
            <a:ext uri="{FF2B5EF4-FFF2-40B4-BE49-F238E27FC236}">
              <a16:creationId xmlns:a16="http://schemas.microsoft.com/office/drawing/2014/main" id="{B11FA843-B8C3-70C6-96EE-9F84D865D8BF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8" name="正方形/長方形 11">
          <a:extLst>
            <a:ext uri="{FF2B5EF4-FFF2-40B4-BE49-F238E27FC236}">
              <a16:creationId xmlns:a16="http://schemas.microsoft.com/office/drawing/2014/main" id="{8A50E770-F680-9DFE-9824-FB4BD9C5E3BD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7" name="正方形/長方形 13">
          <a:extLst>
            <a:ext uri="{FF2B5EF4-FFF2-40B4-BE49-F238E27FC236}">
              <a16:creationId xmlns:a16="http://schemas.microsoft.com/office/drawing/2014/main" id="{456547B1-D1F1-3753-3226-9451F02E405E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6" name="正方形/長方形 11">
          <a:extLst>
            <a:ext uri="{FF2B5EF4-FFF2-40B4-BE49-F238E27FC236}">
              <a16:creationId xmlns:a16="http://schemas.microsoft.com/office/drawing/2014/main" id="{E62E402D-EFF3-3B51-A405-FFE0D8F63529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5" name="正方形/長方形 13">
          <a:extLst>
            <a:ext uri="{FF2B5EF4-FFF2-40B4-BE49-F238E27FC236}">
              <a16:creationId xmlns:a16="http://schemas.microsoft.com/office/drawing/2014/main" id="{FF7F7E2C-B5C0-29F1-C073-C55C94582C7C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4" name="正方形/長方形 11">
          <a:extLst>
            <a:ext uri="{FF2B5EF4-FFF2-40B4-BE49-F238E27FC236}">
              <a16:creationId xmlns:a16="http://schemas.microsoft.com/office/drawing/2014/main" id="{EE7ED60D-2518-5A08-D3E9-CCF5974DB81F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3" name="正方形/長方形 13">
          <a:extLst>
            <a:ext uri="{FF2B5EF4-FFF2-40B4-BE49-F238E27FC236}">
              <a16:creationId xmlns:a16="http://schemas.microsoft.com/office/drawing/2014/main" id="{A824D63A-C36E-8010-2D6F-2158B42F3FE1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2" name="正方形/長方形 11">
          <a:extLst>
            <a:ext uri="{FF2B5EF4-FFF2-40B4-BE49-F238E27FC236}">
              <a16:creationId xmlns:a16="http://schemas.microsoft.com/office/drawing/2014/main" id="{1CAC5A3C-9260-F6AC-95B1-316BD45C5458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71" name="正方形/長方形 13">
          <a:extLst>
            <a:ext uri="{FF2B5EF4-FFF2-40B4-BE49-F238E27FC236}">
              <a16:creationId xmlns:a16="http://schemas.microsoft.com/office/drawing/2014/main" id="{64E42572-E53B-2C83-E249-646E02A49088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70" name="正方形/長方形 11">
          <a:extLst>
            <a:ext uri="{FF2B5EF4-FFF2-40B4-BE49-F238E27FC236}">
              <a16:creationId xmlns:a16="http://schemas.microsoft.com/office/drawing/2014/main" id="{D0FEB1CD-B9BE-1C12-8951-2D06644CF775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69" name="正方形/長方形 13">
          <a:extLst>
            <a:ext uri="{FF2B5EF4-FFF2-40B4-BE49-F238E27FC236}">
              <a16:creationId xmlns:a16="http://schemas.microsoft.com/office/drawing/2014/main" id="{78F46CC1-4C06-4D30-1D8D-33374D3A84AE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68" name="正方形/長方形 11">
          <a:extLst>
            <a:ext uri="{FF2B5EF4-FFF2-40B4-BE49-F238E27FC236}">
              <a16:creationId xmlns:a16="http://schemas.microsoft.com/office/drawing/2014/main" id="{5394A4D7-19B4-AEBD-8EF0-67A20A575CD4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67" name="正方形/長方形 13">
          <a:extLst>
            <a:ext uri="{FF2B5EF4-FFF2-40B4-BE49-F238E27FC236}">
              <a16:creationId xmlns:a16="http://schemas.microsoft.com/office/drawing/2014/main" id="{A5A6DFB1-6D0C-4623-8D64-0DDC0B8379FA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66" name="正方形/長方形 11">
          <a:extLst>
            <a:ext uri="{FF2B5EF4-FFF2-40B4-BE49-F238E27FC236}">
              <a16:creationId xmlns:a16="http://schemas.microsoft.com/office/drawing/2014/main" id="{FFA2927A-BC4D-C970-4D35-9F610B3FCF09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65" name="正方形/長方形 13">
          <a:extLst>
            <a:ext uri="{FF2B5EF4-FFF2-40B4-BE49-F238E27FC236}">
              <a16:creationId xmlns:a16="http://schemas.microsoft.com/office/drawing/2014/main" id="{BD14ABA2-8A8C-5184-DAC7-8DFA7D06B223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64" name="正方形/長方形 11">
          <a:extLst>
            <a:ext uri="{FF2B5EF4-FFF2-40B4-BE49-F238E27FC236}">
              <a16:creationId xmlns:a16="http://schemas.microsoft.com/office/drawing/2014/main" id="{3F19C1E7-1B9E-D49E-99EA-334E9797C6AA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63" name="正方形/長方形 13">
          <a:extLst>
            <a:ext uri="{FF2B5EF4-FFF2-40B4-BE49-F238E27FC236}">
              <a16:creationId xmlns:a16="http://schemas.microsoft.com/office/drawing/2014/main" id="{93AA5AA5-6EDB-3932-1A77-1E15962A8322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62" name="正方形/長方形 11">
          <a:extLst>
            <a:ext uri="{FF2B5EF4-FFF2-40B4-BE49-F238E27FC236}">
              <a16:creationId xmlns:a16="http://schemas.microsoft.com/office/drawing/2014/main" id="{8101424B-65B4-BA01-8770-E258D0AAF654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61" name="正方形/長方形 13">
          <a:extLst>
            <a:ext uri="{FF2B5EF4-FFF2-40B4-BE49-F238E27FC236}">
              <a16:creationId xmlns:a16="http://schemas.microsoft.com/office/drawing/2014/main" id="{CC3B0C69-BE2F-1DC8-C89E-AFD193BBFAB2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48</xdr:row>
      <xdr:rowOff>6350</xdr:rowOff>
    </xdr:from>
    <xdr:to>
      <xdr:col>19</xdr:col>
      <xdr:colOff>12700</xdr:colOff>
      <xdr:row>49</xdr:row>
      <xdr:rowOff>0</xdr:rowOff>
    </xdr:to>
    <xdr:sp macro="" textlink="">
      <xdr:nvSpPr>
        <xdr:cNvPr id="5260" name="正方形/長方形 11">
          <a:extLst>
            <a:ext uri="{FF2B5EF4-FFF2-40B4-BE49-F238E27FC236}">
              <a16:creationId xmlns:a16="http://schemas.microsoft.com/office/drawing/2014/main" id="{40CE3FC0-9147-A505-70EC-EF499093CA91}"/>
            </a:ext>
          </a:extLst>
        </xdr:cNvPr>
        <xdr:cNvSpPr>
          <a:spLocks noChangeArrowheads="1"/>
        </xdr:cNvSpPr>
      </xdr:nvSpPr>
      <xdr:spPr bwMode="auto">
        <a:xfrm>
          <a:off x="2019300" y="8001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48</xdr:row>
      <xdr:rowOff>6350</xdr:rowOff>
    </xdr:from>
    <xdr:to>
      <xdr:col>57</xdr:col>
      <xdr:colOff>95250</xdr:colOff>
      <xdr:row>49</xdr:row>
      <xdr:rowOff>0</xdr:rowOff>
    </xdr:to>
    <xdr:sp macro="" textlink="">
      <xdr:nvSpPr>
        <xdr:cNvPr id="5259" name="正方形/長方形 13">
          <a:extLst>
            <a:ext uri="{FF2B5EF4-FFF2-40B4-BE49-F238E27FC236}">
              <a16:creationId xmlns:a16="http://schemas.microsoft.com/office/drawing/2014/main" id="{4E6261B5-F2C1-162C-204D-ABD6D14188F5}"/>
            </a:ext>
          </a:extLst>
        </xdr:cNvPr>
        <xdr:cNvSpPr>
          <a:spLocks noChangeArrowheads="1"/>
        </xdr:cNvSpPr>
      </xdr:nvSpPr>
      <xdr:spPr bwMode="auto">
        <a:xfrm>
          <a:off x="6451600" y="8001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8" name="正方形/長方形 11">
          <a:extLst>
            <a:ext uri="{FF2B5EF4-FFF2-40B4-BE49-F238E27FC236}">
              <a16:creationId xmlns:a16="http://schemas.microsoft.com/office/drawing/2014/main" id="{D6D5E849-A104-0922-760C-CE526033767D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57" name="正方形/長方形 13">
          <a:extLst>
            <a:ext uri="{FF2B5EF4-FFF2-40B4-BE49-F238E27FC236}">
              <a16:creationId xmlns:a16="http://schemas.microsoft.com/office/drawing/2014/main" id="{500A5C94-1738-224B-352B-0566D34D27FB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6" name="正方形/長方形 11">
          <a:extLst>
            <a:ext uri="{FF2B5EF4-FFF2-40B4-BE49-F238E27FC236}">
              <a16:creationId xmlns:a16="http://schemas.microsoft.com/office/drawing/2014/main" id="{25FA3F7D-AC75-7E10-340B-B6AF64F4CC3C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55" name="正方形/長方形 13">
          <a:extLst>
            <a:ext uri="{FF2B5EF4-FFF2-40B4-BE49-F238E27FC236}">
              <a16:creationId xmlns:a16="http://schemas.microsoft.com/office/drawing/2014/main" id="{3BBFF8BD-1CDD-6A0A-680B-EB43452A395B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4" name="正方形/長方形 11">
          <a:extLst>
            <a:ext uri="{FF2B5EF4-FFF2-40B4-BE49-F238E27FC236}">
              <a16:creationId xmlns:a16="http://schemas.microsoft.com/office/drawing/2014/main" id="{D1B1D627-31BF-F161-6D6E-DBF149026DAE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53" name="正方形/長方形 13">
          <a:extLst>
            <a:ext uri="{FF2B5EF4-FFF2-40B4-BE49-F238E27FC236}">
              <a16:creationId xmlns:a16="http://schemas.microsoft.com/office/drawing/2014/main" id="{EB4D902C-7AB2-45EE-A42F-6CCE364B7FD3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2" name="正方形/長方形 11">
          <a:extLst>
            <a:ext uri="{FF2B5EF4-FFF2-40B4-BE49-F238E27FC236}">
              <a16:creationId xmlns:a16="http://schemas.microsoft.com/office/drawing/2014/main" id="{20849C6B-A4AD-1BF3-CE44-11B7CE2DC6EB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51" name="正方形/長方形 13">
          <a:extLst>
            <a:ext uri="{FF2B5EF4-FFF2-40B4-BE49-F238E27FC236}">
              <a16:creationId xmlns:a16="http://schemas.microsoft.com/office/drawing/2014/main" id="{3439EBDE-F4D1-A9CC-72CC-A77D55936F80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50" name="正方形/長方形 11">
          <a:extLst>
            <a:ext uri="{FF2B5EF4-FFF2-40B4-BE49-F238E27FC236}">
              <a16:creationId xmlns:a16="http://schemas.microsoft.com/office/drawing/2014/main" id="{F09686FA-5854-51A7-2A4D-AA7AA4EC0B59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9" name="正方形/長方形 13">
          <a:extLst>
            <a:ext uri="{FF2B5EF4-FFF2-40B4-BE49-F238E27FC236}">
              <a16:creationId xmlns:a16="http://schemas.microsoft.com/office/drawing/2014/main" id="{2A77C931-73D4-098F-1360-B3C011193C8F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8" name="正方形/長方形 11">
          <a:extLst>
            <a:ext uri="{FF2B5EF4-FFF2-40B4-BE49-F238E27FC236}">
              <a16:creationId xmlns:a16="http://schemas.microsoft.com/office/drawing/2014/main" id="{D926FF1A-FBF9-5DCB-2BFA-BCAEFFF2067E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7" name="正方形/長方形 13">
          <a:extLst>
            <a:ext uri="{FF2B5EF4-FFF2-40B4-BE49-F238E27FC236}">
              <a16:creationId xmlns:a16="http://schemas.microsoft.com/office/drawing/2014/main" id="{2EDC96BD-074E-7A48-38E3-4426D35D65AA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6" name="正方形/長方形 11">
          <a:extLst>
            <a:ext uri="{FF2B5EF4-FFF2-40B4-BE49-F238E27FC236}">
              <a16:creationId xmlns:a16="http://schemas.microsoft.com/office/drawing/2014/main" id="{2D700AEE-0F49-65D1-3365-00BAB4F3B819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5" name="正方形/長方形 13">
          <a:extLst>
            <a:ext uri="{FF2B5EF4-FFF2-40B4-BE49-F238E27FC236}">
              <a16:creationId xmlns:a16="http://schemas.microsoft.com/office/drawing/2014/main" id="{6E9A0593-C95F-01D5-660D-0A7C2131AEF6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4" name="正方形/長方形 11">
          <a:extLst>
            <a:ext uri="{FF2B5EF4-FFF2-40B4-BE49-F238E27FC236}">
              <a16:creationId xmlns:a16="http://schemas.microsoft.com/office/drawing/2014/main" id="{AC5E5CDB-45BF-8497-CF87-47435F285CF2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3" name="正方形/長方形 13">
          <a:extLst>
            <a:ext uri="{FF2B5EF4-FFF2-40B4-BE49-F238E27FC236}">
              <a16:creationId xmlns:a16="http://schemas.microsoft.com/office/drawing/2014/main" id="{0738E817-9D53-4CF9-5887-19C8559E4477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2" name="正方形/長方形 11">
          <a:extLst>
            <a:ext uri="{FF2B5EF4-FFF2-40B4-BE49-F238E27FC236}">
              <a16:creationId xmlns:a16="http://schemas.microsoft.com/office/drawing/2014/main" id="{CED48BA8-0A69-2318-746E-3694273F387C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41" name="正方形/長方形 13">
          <a:extLst>
            <a:ext uri="{FF2B5EF4-FFF2-40B4-BE49-F238E27FC236}">
              <a16:creationId xmlns:a16="http://schemas.microsoft.com/office/drawing/2014/main" id="{FF2F5231-77A8-1922-8C02-0FADF3ACCE48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40" name="正方形/長方形 11">
          <a:extLst>
            <a:ext uri="{FF2B5EF4-FFF2-40B4-BE49-F238E27FC236}">
              <a16:creationId xmlns:a16="http://schemas.microsoft.com/office/drawing/2014/main" id="{A5F83489-AED5-B897-1E96-0276AB09AC2F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9" name="正方形/長方形 13">
          <a:extLst>
            <a:ext uri="{FF2B5EF4-FFF2-40B4-BE49-F238E27FC236}">
              <a16:creationId xmlns:a16="http://schemas.microsoft.com/office/drawing/2014/main" id="{CDB377B6-A0F5-8717-57CE-D9E5CD5C606A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8" name="正方形/長方形 11">
          <a:extLst>
            <a:ext uri="{FF2B5EF4-FFF2-40B4-BE49-F238E27FC236}">
              <a16:creationId xmlns:a16="http://schemas.microsoft.com/office/drawing/2014/main" id="{A844929E-7A44-3D59-7B2E-BC0AF3931830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7" name="正方形/長方形 13">
          <a:extLst>
            <a:ext uri="{FF2B5EF4-FFF2-40B4-BE49-F238E27FC236}">
              <a16:creationId xmlns:a16="http://schemas.microsoft.com/office/drawing/2014/main" id="{945F7928-72F9-A7F7-A0B9-EDD7B41E9B33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6" name="正方形/長方形 11">
          <a:extLst>
            <a:ext uri="{FF2B5EF4-FFF2-40B4-BE49-F238E27FC236}">
              <a16:creationId xmlns:a16="http://schemas.microsoft.com/office/drawing/2014/main" id="{D437A1DF-8877-D92D-7D61-E13BB363B2EE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5" name="正方形/長方形 13">
          <a:extLst>
            <a:ext uri="{FF2B5EF4-FFF2-40B4-BE49-F238E27FC236}">
              <a16:creationId xmlns:a16="http://schemas.microsoft.com/office/drawing/2014/main" id="{E02D54C0-81F2-F875-D91E-3F1B615E7B6E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4" name="正方形/長方形 11">
          <a:extLst>
            <a:ext uri="{FF2B5EF4-FFF2-40B4-BE49-F238E27FC236}">
              <a16:creationId xmlns:a16="http://schemas.microsoft.com/office/drawing/2014/main" id="{3385C5F2-5F8B-F86B-9B39-82E7B4988EED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3" name="正方形/長方形 13">
          <a:extLst>
            <a:ext uri="{FF2B5EF4-FFF2-40B4-BE49-F238E27FC236}">
              <a16:creationId xmlns:a16="http://schemas.microsoft.com/office/drawing/2014/main" id="{07858B28-549D-267A-201D-53AD1FC93A7E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2" name="正方形/長方形 11">
          <a:extLst>
            <a:ext uri="{FF2B5EF4-FFF2-40B4-BE49-F238E27FC236}">
              <a16:creationId xmlns:a16="http://schemas.microsoft.com/office/drawing/2014/main" id="{6ABE6B18-E224-A8DC-0571-21BB83674DA0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31" name="正方形/長方形 13">
          <a:extLst>
            <a:ext uri="{FF2B5EF4-FFF2-40B4-BE49-F238E27FC236}">
              <a16:creationId xmlns:a16="http://schemas.microsoft.com/office/drawing/2014/main" id="{6BB50545-1C1A-3FC2-EE3F-8334C5FAC009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30" name="正方形/長方形 11">
          <a:extLst>
            <a:ext uri="{FF2B5EF4-FFF2-40B4-BE49-F238E27FC236}">
              <a16:creationId xmlns:a16="http://schemas.microsoft.com/office/drawing/2014/main" id="{C87E5557-D10C-F19D-61AB-8181BC8CB55F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29" name="正方形/長方形 13">
          <a:extLst>
            <a:ext uri="{FF2B5EF4-FFF2-40B4-BE49-F238E27FC236}">
              <a16:creationId xmlns:a16="http://schemas.microsoft.com/office/drawing/2014/main" id="{04CF8A64-7FA7-FDE1-7A80-128930F980E2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28" name="正方形/長方形 11">
          <a:extLst>
            <a:ext uri="{FF2B5EF4-FFF2-40B4-BE49-F238E27FC236}">
              <a16:creationId xmlns:a16="http://schemas.microsoft.com/office/drawing/2014/main" id="{66FD1B85-E9F2-BCC1-AFA2-2E01945C3F4B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27" name="正方形/長方形 13">
          <a:extLst>
            <a:ext uri="{FF2B5EF4-FFF2-40B4-BE49-F238E27FC236}">
              <a16:creationId xmlns:a16="http://schemas.microsoft.com/office/drawing/2014/main" id="{B6111C16-E183-8790-0505-450E10864B14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26" name="正方形/長方形 11">
          <a:extLst>
            <a:ext uri="{FF2B5EF4-FFF2-40B4-BE49-F238E27FC236}">
              <a16:creationId xmlns:a16="http://schemas.microsoft.com/office/drawing/2014/main" id="{8033E054-BBAC-9DAD-8219-20A37AF89445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25" name="正方形/長方形 13">
          <a:extLst>
            <a:ext uri="{FF2B5EF4-FFF2-40B4-BE49-F238E27FC236}">
              <a16:creationId xmlns:a16="http://schemas.microsoft.com/office/drawing/2014/main" id="{3A88444B-D3F4-B677-D6EE-2A1F9EF543D7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50</xdr:row>
      <xdr:rowOff>6350</xdr:rowOff>
    </xdr:from>
    <xdr:to>
      <xdr:col>19</xdr:col>
      <xdr:colOff>12700</xdr:colOff>
      <xdr:row>51</xdr:row>
      <xdr:rowOff>0</xdr:rowOff>
    </xdr:to>
    <xdr:sp macro="" textlink="">
      <xdr:nvSpPr>
        <xdr:cNvPr id="5224" name="正方形/長方形 11">
          <a:extLst>
            <a:ext uri="{FF2B5EF4-FFF2-40B4-BE49-F238E27FC236}">
              <a16:creationId xmlns:a16="http://schemas.microsoft.com/office/drawing/2014/main" id="{233DD94F-D8F2-28DA-3655-2922EF602228}"/>
            </a:ext>
          </a:extLst>
        </xdr:cNvPr>
        <xdr:cNvSpPr>
          <a:spLocks noChangeArrowheads="1"/>
        </xdr:cNvSpPr>
      </xdr:nvSpPr>
      <xdr:spPr bwMode="auto">
        <a:xfrm>
          <a:off x="2019300" y="8382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50</xdr:row>
      <xdr:rowOff>6350</xdr:rowOff>
    </xdr:from>
    <xdr:to>
      <xdr:col>57</xdr:col>
      <xdr:colOff>95250</xdr:colOff>
      <xdr:row>51</xdr:row>
      <xdr:rowOff>0</xdr:rowOff>
    </xdr:to>
    <xdr:sp macro="" textlink="">
      <xdr:nvSpPr>
        <xdr:cNvPr id="5223" name="正方形/長方形 13">
          <a:extLst>
            <a:ext uri="{FF2B5EF4-FFF2-40B4-BE49-F238E27FC236}">
              <a16:creationId xmlns:a16="http://schemas.microsoft.com/office/drawing/2014/main" id="{0D26A4AC-E3D4-8C4E-5337-EC0E11D984C3}"/>
            </a:ext>
          </a:extLst>
        </xdr:cNvPr>
        <xdr:cNvSpPr>
          <a:spLocks noChangeArrowheads="1"/>
        </xdr:cNvSpPr>
      </xdr:nvSpPr>
      <xdr:spPr bwMode="auto">
        <a:xfrm>
          <a:off x="6451600" y="8382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22" name="正方形/長方形 11">
          <a:extLst>
            <a:ext uri="{FF2B5EF4-FFF2-40B4-BE49-F238E27FC236}">
              <a16:creationId xmlns:a16="http://schemas.microsoft.com/office/drawing/2014/main" id="{8C7C2A24-3399-4229-EC28-D68480685214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21" name="正方形/長方形 13">
          <a:extLst>
            <a:ext uri="{FF2B5EF4-FFF2-40B4-BE49-F238E27FC236}">
              <a16:creationId xmlns:a16="http://schemas.microsoft.com/office/drawing/2014/main" id="{C52CBFDB-2488-F06F-D183-A10054CDBC4E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20" name="正方形/長方形 11">
          <a:extLst>
            <a:ext uri="{FF2B5EF4-FFF2-40B4-BE49-F238E27FC236}">
              <a16:creationId xmlns:a16="http://schemas.microsoft.com/office/drawing/2014/main" id="{89F0EB74-87BE-DE19-AD57-8928E13DBED7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9" name="正方形/長方形 13">
          <a:extLst>
            <a:ext uri="{FF2B5EF4-FFF2-40B4-BE49-F238E27FC236}">
              <a16:creationId xmlns:a16="http://schemas.microsoft.com/office/drawing/2014/main" id="{68B9BD1A-5836-6BC1-ED16-62D5AC652153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8" name="正方形/長方形 11">
          <a:extLst>
            <a:ext uri="{FF2B5EF4-FFF2-40B4-BE49-F238E27FC236}">
              <a16:creationId xmlns:a16="http://schemas.microsoft.com/office/drawing/2014/main" id="{C8BF1BC5-B812-5670-50FB-1D137943A59C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7" name="正方形/長方形 13">
          <a:extLst>
            <a:ext uri="{FF2B5EF4-FFF2-40B4-BE49-F238E27FC236}">
              <a16:creationId xmlns:a16="http://schemas.microsoft.com/office/drawing/2014/main" id="{B8A3F50F-0328-C0CC-CC74-E480840807CF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6" name="正方形/長方形 11">
          <a:extLst>
            <a:ext uri="{FF2B5EF4-FFF2-40B4-BE49-F238E27FC236}">
              <a16:creationId xmlns:a16="http://schemas.microsoft.com/office/drawing/2014/main" id="{706AB3A0-B9B3-9341-11F3-E3ADA1649A3C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5" name="正方形/長方形 13">
          <a:extLst>
            <a:ext uri="{FF2B5EF4-FFF2-40B4-BE49-F238E27FC236}">
              <a16:creationId xmlns:a16="http://schemas.microsoft.com/office/drawing/2014/main" id="{F2483025-28DE-E742-88C0-5858AEA29389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4" name="正方形/長方形 11">
          <a:extLst>
            <a:ext uri="{FF2B5EF4-FFF2-40B4-BE49-F238E27FC236}">
              <a16:creationId xmlns:a16="http://schemas.microsoft.com/office/drawing/2014/main" id="{72AFF96F-9A5D-71CC-1399-5BE90C163B77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3" name="正方形/長方形 13">
          <a:extLst>
            <a:ext uri="{FF2B5EF4-FFF2-40B4-BE49-F238E27FC236}">
              <a16:creationId xmlns:a16="http://schemas.microsoft.com/office/drawing/2014/main" id="{F19E5431-86E8-BC33-E397-A88A3E9479EE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2" name="正方形/長方形 11">
          <a:extLst>
            <a:ext uri="{FF2B5EF4-FFF2-40B4-BE49-F238E27FC236}">
              <a16:creationId xmlns:a16="http://schemas.microsoft.com/office/drawing/2014/main" id="{B5F63398-BF29-AE89-FE88-E704D49B01BE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11" name="正方形/長方形 13">
          <a:extLst>
            <a:ext uri="{FF2B5EF4-FFF2-40B4-BE49-F238E27FC236}">
              <a16:creationId xmlns:a16="http://schemas.microsoft.com/office/drawing/2014/main" id="{D5207C0A-FD43-A0AA-9C9E-E5C1F0F459EE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10" name="正方形/長方形 11">
          <a:extLst>
            <a:ext uri="{FF2B5EF4-FFF2-40B4-BE49-F238E27FC236}">
              <a16:creationId xmlns:a16="http://schemas.microsoft.com/office/drawing/2014/main" id="{943C4FE2-D81E-756E-8962-838EC4B766D5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9" name="正方形/長方形 13">
          <a:extLst>
            <a:ext uri="{FF2B5EF4-FFF2-40B4-BE49-F238E27FC236}">
              <a16:creationId xmlns:a16="http://schemas.microsoft.com/office/drawing/2014/main" id="{94E759F2-2B18-0C2F-391B-B82AC07F2CE0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8" name="正方形/長方形 11">
          <a:extLst>
            <a:ext uri="{FF2B5EF4-FFF2-40B4-BE49-F238E27FC236}">
              <a16:creationId xmlns:a16="http://schemas.microsoft.com/office/drawing/2014/main" id="{0FB34F92-7EC2-8238-D76F-E3E2E8410803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7" name="正方形/長方形 13">
          <a:extLst>
            <a:ext uri="{FF2B5EF4-FFF2-40B4-BE49-F238E27FC236}">
              <a16:creationId xmlns:a16="http://schemas.microsoft.com/office/drawing/2014/main" id="{6B162015-C076-0973-74B3-927282660CE9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6" name="正方形/長方形 11">
          <a:extLst>
            <a:ext uri="{FF2B5EF4-FFF2-40B4-BE49-F238E27FC236}">
              <a16:creationId xmlns:a16="http://schemas.microsoft.com/office/drawing/2014/main" id="{06F44ADC-47C7-F86E-1BD7-0132E05F8683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5" name="正方形/長方形 13">
          <a:extLst>
            <a:ext uri="{FF2B5EF4-FFF2-40B4-BE49-F238E27FC236}">
              <a16:creationId xmlns:a16="http://schemas.microsoft.com/office/drawing/2014/main" id="{5270517C-02A1-57C7-EA9F-932F41A4FAEB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4" name="正方形/長方形 11">
          <a:extLst>
            <a:ext uri="{FF2B5EF4-FFF2-40B4-BE49-F238E27FC236}">
              <a16:creationId xmlns:a16="http://schemas.microsoft.com/office/drawing/2014/main" id="{FE1A0B84-4606-6209-B3AD-553A2F1F844C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3" name="正方形/長方形 13">
          <a:extLst>
            <a:ext uri="{FF2B5EF4-FFF2-40B4-BE49-F238E27FC236}">
              <a16:creationId xmlns:a16="http://schemas.microsoft.com/office/drawing/2014/main" id="{3722B67A-47FF-2F40-6EDC-067D9A382A03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2" name="正方形/長方形 11">
          <a:extLst>
            <a:ext uri="{FF2B5EF4-FFF2-40B4-BE49-F238E27FC236}">
              <a16:creationId xmlns:a16="http://schemas.microsoft.com/office/drawing/2014/main" id="{94441572-B5C6-5BAE-C11C-CDD73A09392D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201" name="正方形/長方形 13">
          <a:extLst>
            <a:ext uri="{FF2B5EF4-FFF2-40B4-BE49-F238E27FC236}">
              <a16:creationId xmlns:a16="http://schemas.microsoft.com/office/drawing/2014/main" id="{8E39790A-8F98-9B5E-EB8B-F81DF99FE93F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200" name="正方形/長方形 11">
          <a:extLst>
            <a:ext uri="{FF2B5EF4-FFF2-40B4-BE49-F238E27FC236}">
              <a16:creationId xmlns:a16="http://schemas.microsoft.com/office/drawing/2014/main" id="{029EBBEA-5268-3036-A956-F9D041BA23DC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9" name="正方形/長方形 13">
          <a:extLst>
            <a:ext uri="{FF2B5EF4-FFF2-40B4-BE49-F238E27FC236}">
              <a16:creationId xmlns:a16="http://schemas.microsoft.com/office/drawing/2014/main" id="{9D4C2B5A-306B-7680-E18F-2C03DB223F9B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8" name="正方形/長方形 11">
          <a:extLst>
            <a:ext uri="{FF2B5EF4-FFF2-40B4-BE49-F238E27FC236}">
              <a16:creationId xmlns:a16="http://schemas.microsoft.com/office/drawing/2014/main" id="{D204AFF9-5A9C-3B08-5AFE-BE786C21EAF6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7" name="正方形/長方形 13">
          <a:extLst>
            <a:ext uri="{FF2B5EF4-FFF2-40B4-BE49-F238E27FC236}">
              <a16:creationId xmlns:a16="http://schemas.microsoft.com/office/drawing/2014/main" id="{35A4D0A2-1C22-B77F-411B-5B3CF7EF4163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6" name="正方形/長方形 11">
          <a:extLst>
            <a:ext uri="{FF2B5EF4-FFF2-40B4-BE49-F238E27FC236}">
              <a16:creationId xmlns:a16="http://schemas.microsoft.com/office/drawing/2014/main" id="{62AED01A-9CB0-B4CC-5420-637587CF1F59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5" name="正方形/長方形 13">
          <a:extLst>
            <a:ext uri="{FF2B5EF4-FFF2-40B4-BE49-F238E27FC236}">
              <a16:creationId xmlns:a16="http://schemas.microsoft.com/office/drawing/2014/main" id="{6BC1F981-91BB-136C-BBA8-1598FD1B3D88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4" name="正方形/長方形 11">
          <a:extLst>
            <a:ext uri="{FF2B5EF4-FFF2-40B4-BE49-F238E27FC236}">
              <a16:creationId xmlns:a16="http://schemas.microsoft.com/office/drawing/2014/main" id="{8AD938B4-4BB9-7646-86A9-3DC413F66183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3" name="正方形/長方形 13">
          <a:extLst>
            <a:ext uri="{FF2B5EF4-FFF2-40B4-BE49-F238E27FC236}">
              <a16:creationId xmlns:a16="http://schemas.microsoft.com/office/drawing/2014/main" id="{84B2B04B-B674-D45B-0E80-B871E246DCCF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2" name="正方形/長方形 11">
          <a:extLst>
            <a:ext uri="{FF2B5EF4-FFF2-40B4-BE49-F238E27FC236}">
              <a16:creationId xmlns:a16="http://schemas.microsoft.com/office/drawing/2014/main" id="{7A44D42B-2337-B051-9DDA-31BC1964AD2A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91" name="正方形/長方形 13">
          <a:extLst>
            <a:ext uri="{FF2B5EF4-FFF2-40B4-BE49-F238E27FC236}">
              <a16:creationId xmlns:a16="http://schemas.microsoft.com/office/drawing/2014/main" id="{16FD6022-0539-BB4C-4ABD-6DAF32F1F723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90" name="正方形/長方形 11">
          <a:extLst>
            <a:ext uri="{FF2B5EF4-FFF2-40B4-BE49-F238E27FC236}">
              <a16:creationId xmlns:a16="http://schemas.microsoft.com/office/drawing/2014/main" id="{70BEEA99-9849-1723-67F6-99E8E5B4F788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89" name="正方形/長方形 13">
          <a:extLst>
            <a:ext uri="{FF2B5EF4-FFF2-40B4-BE49-F238E27FC236}">
              <a16:creationId xmlns:a16="http://schemas.microsoft.com/office/drawing/2014/main" id="{884265EA-B338-DA6C-7E0C-69833D3175A0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88" name="正方形/長方形 11">
          <a:extLst>
            <a:ext uri="{FF2B5EF4-FFF2-40B4-BE49-F238E27FC236}">
              <a16:creationId xmlns:a16="http://schemas.microsoft.com/office/drawing/2014/main" id="{F756353F-49C3-7873-25A8-9204E73730DE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87" name="正方形/長方形 13">
          <a:extLst>
            <a:ext uri="{FF2B5EF4-FFF2-40B4-BE49-F238E27FC236}">
              <a16:creationId xmlns:a16="http://schemas.microsoft.com/office/drawing/2014/main" id="{FFA75D01-33E3-47EB-2819-2F7C481DEE75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86" name="正方形/長方形 11">
          <a:extLst>
            <a:ext uri="{FF2B5EF4-FFF2-40B4-BE49-F238E27FC236}">
              <a16:creationId xmlns:a16="http://schemas.microsoft.com/office/drawing/2014/main" id="{B4BE137F-FDC8-43BB-5B80-35669ADCA2A3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85" name="正方形/長方形 13">
          <a:extLst>
            <a:ext uri="{FF2B5EF4-FFF2-40B4-BE49-F238E27FC236}">
              <a16:creationId xmlns:a16="http://schemas.microsoft.com/office/drawing/2014/main" id="{E3347FA5-BB35-785F-4311-805184395538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84" name="正方形/長方形 11">
          <a:extLst>
            <a:ext uri="{FF2B5EF4-FFF2-40B4-BE49-F238E27FC236}">
              <a16:creationId xmlns:a16="http://schemas.microsoft.com/office/drawing/2014/main" id="{7D570E73-5A7B-F315-B22C-065CCB8EB69B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83" name="正方形/長方形 13">
          <a:extLst>
            <a:ext uri="{FF2B5EF4-FFF2-40B4-BE49-F238E27FC236}">
              <a16:creationId xmlns:a16="http://schemas.microsoft.com/office/drawing/2014/main" id="{9789F480-788E-4040-E0FC-5B90B0369550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82" name="正方形/長方形 11">
          <a:extLst>
            <a:ext uri="{FF2B5EF4-FFF2-40B4-BE49-F238E27FC236}">
              <a16:creationId xmlns:a16="http://schemas.microsoft.com/office/drawing/2014/main" id="{A4DC65F0-57B6-F07D-7140-9C8327204B64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81" name="正方形/長方形 13">
          <a:extLst>
            <a:ext uri="{FF2B5EF4-FFF2-40B4-BE49-F238E27FC236}">
              <a16:creationId xmlns:a16="http://schemas.microsoft.com/office/drawing/2014/main" id="{6BA49CAF-F1BC-C17B-C82A-5C5E4F4DBA38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52</xdr:row>
      <xdr:rowOff>6350</xdr:rowOff>
    </xdr:from>
    <xdr:to>
      <xdr:col>19</xdr:col>
      <xdr:colOff>12700</xdr:colOff>
      <xdr:row>53</xdr:row>
      <xdr:rowOff>0</xdr:rowOff>
    </xdr:to>
    <xdr:sp macro="" textlink="">
      <xdr:nvSpPr>
        <xdr:cNvPr id="5180" name="正方形/長方形 11">
          <a:extLst>
            <a:ext uri="{FF2B5EF4-FFF2-40B4-BE49-F238E27FC236}">
              <a16:creationId xmlns:a16="http://schemas.microsoft.com/office/drawing/2014/main" id="{805BEFDB-A6AD-5D0D-27BF-365010B91502}"/>
            </a:ext>
          </a:extLst>
        </xdr:cNvPr>
        <xdr:cNvSpPr>
          <a:spLocks noChangeArrowheads="1"/>
        </xdr:cNvSpPr>
      </xdr:nvSpPr>
      <xdr:spPr bwMode="auto">
        <a:xfrm>
          <a:off x="2019300" y="8763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52</xdr:row>
      <xdr:rowOff>6350</xdr:rowOff>
    </xdr:from>
    <xdr:to>
      <xdr:col>57</xdr:col>
      <xdr:colOff>95250</xdr:colOff>
      <xdr:row>53</xdr:row>
      <xdr:rowOff>0</xdr:rowOff>
    </xdr:to>
    <xdr:sp macro="" textlink="">
      <xdr:nvSpPr>
        <xdr:cNvPr id="5179" name="正方形/長方形 13">
          <a:extLst>
            <a:ext uri="{FF2B5EF4-FFF2-40B4-BE49-F238E27FC236}">
              <a16:creationId xmlns:a16="http://schemas.microsoft.com/office/drawing/2014/main" id="{EBD7DFE1-4F95-102A-35F1-466DB7BFBA00}"/>
            </a:ext>
          </a:extLst>
        </xdr:cNvPr>
        <xdr:cNvSpPr>
          <a:spLocks noChangeArrowheads="1"/>
        </xdr:cNvSpPr>
      </xdr:nvSpPr>
      <xdr:spPr bwMode="auto">
        <a:xfrm>
          <a:off x="6451600" y="8763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8" name="正方形/長方形 11">
          <a:extLst>
            <a:ext uri="{FF2B5EF4-FFF2-40B4-BE49-F238E27FC236}">
              <a16:creationId xmlns:a16="http://schemas.microsoft.com/office/drawing/2014/main" id="{92A04729-418A-F763-2A64-0D2B1F05577E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77" name="正方形/長方形 13">
          <a:extLst>
            <a:ext uri="{FF2B5EF4-FFF2-40B4-BE49-F238E27FC236}">
              <a16:creationId xmlns:a16="http://schemas.microsoft.com/office/drawing/2014/main" id="{2967498E-1E39-41B1-ED20-6E2EC908B759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6" name="正方形/長方形 11">
          <a:extLst>
            <a:ext uri="{FF2B5EF4-FFF2-40B4-BE49-F238E27FC236}">
              <a16:creationId xmlns:a16="http://schemas.microsoft.com/office/drawing/2014/main" id="{4C19EE81-4F22-1532-F54C-D6B1140291C7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75" name="正方形/長方形 13">
          <a:extLst>
            <a:ext uri="{FF2B5EF4-FFF2-40B4-BE49-F238E27FC236}">
              <a16:creationId xmlns:a16="http://schemas.microsoft.com/office/drawing/2014/main" id="{8051592A-FA53-8B0E-4927-9D58574CAD86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4" name="正方形/長方形 11">
          <a:extLst>
            <a:ext uri="{FF2B5EF4-FFF2-40B4-BE49-F238E27FC236}">
              <a16:creationId xmlns:a16="http://schemas.microsoft.com/office/drawing/2014/main" id="{36D928E6-6E27-2161-3011-2A14D3B82D96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73" name="正方形/長方形 13">
          <a:extLst>
            <a:ext uri="{FF2B5EF4-FFF2-40B4-BE49-F238E27FC236}">
              <a16:creationId xmlns:a16="http://schemas.microsoft.com/office/drawing/2014/main" id="{8AE61A57-FB8B-CFC7-D447-1461D6BDD79F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2" name="正方形/長方形 11">
          <a:extLst>
            <a:ext uri="{FF2B5EF4-FFF2-40B4-BE49-F238E27FC236}">
              <a16:creationId xmlns:a16="http://schemas.microsoft.com/office/drawing/2014/main" id="{407FF804-F053-B78E-0CFD-D154AF7751B1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71" name="正方形/長方形 13">
          <a:extLst>
            <a:ext uri="{FF2B5EF4-FFF2-40B4-BE49-F238E27FC236}">
              <a16:creationId xmlns:a16="http://schemas.microsoft.com/office/drawing/2014/main" id="{2B887EB5-E597-A0E8-D1FA-1D6EFB04DA7A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70" name="正方形/長方形 11">
          <a:extLst>
            <a:ext uri="{FF2B5EF4-FFF2-40B4-BE49-F238E27FC236}">
              <a16:creationId xmlns:a16="http://schemas.microsoft.com/office/drawing/2014/main" id="{57FB4FE3-251B-A6E7-E688-721598DC33AB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9" name="正方形/長方形 13">
          <a:extLst>
            <a:ext uri="{FF2B5EF4-FFF2-40B4-BE49-F238E27FC236}">
              <a16:creationId xmlns:a16="http://schemas.microsoft.com/office/drawing/2014/main" id="{DA4193D3-6E35-94ED-E81A-44160E7434DE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8" name="正方形/長方形 11">
          <a:extLst>
            <a:ext uri="{FF2B5EF4-FFF2-40B4-BE49-F238E27FC236}">
              <a16:creationId xmlns:a16="http://schemas.microsoft.com/office/drawing/2014/main" id="{FD78B0AF-EC57-5820-83A1-1F377A1F74E1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7" name="正方形/長方形 13">
          <a:extLst>
            <a:ext uri="{FF2B5EF4-FFF2-40B4-BE49-F238E27FC236}">
              <a16:creationId xmlns:a16="http://schemas.microsoft.com/office/drawing/2014/main" id="{FBCA6504-C8F4-C6E4-B3EF-F560C9844906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6" name="正方形/長方形 11">
          <a:extLst>
            <a:ext uri="{FF2B5EF4-FFF2-40B4-BE49-F238E27FC236}">
              <a16:creationId xmlns:a16="http://schemas.microsoft.com/office/drawing/2014/main" id="{80AF4FE6-66E0-4C18-C26B-BB8955369FFD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5" name="正方形/長方形 13">
          <a:extLst>
            <a:ext uri="{FF2B5EF4-FFF2-40B4-BE49-F238E27FC236}">
              <a16:creationId xmlns:a16="http://schemas.microsoft.com/office/drawing/2014/main" id="{17A1EFD8-810F-1B61-DF2C-BC70774B8AA7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4" name="正方形/長方形 11">
          <a:extLst>
            <a:ext uri="{FF2B5EF4-FFF2-40B4-BE49-F238E27FC236}">
              <a16:creationId xmlns:a16="http://schemas.microsoft.com/office/drawing/2014/main" id="{39825A60-623E-C304-3962-5D7C55ED7CBE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3" name="正方形/長方形 13">
          <a:extLst>
            <a:ext uri="{FF2B5EF4-FFF2-40B4-BE49-F238E27FC236}">
              <a16:creationId xmlns:a16="http://schemas.microsoft.com/office/drawing/2014/main" id="{3CEE575F-09FC-85AA-0FE2-EB8344E4EFCF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2" name="正方形/長方形 11">
          <a:extLst>
            <a:ext uri="{FF2B5EF4-FFF2-40B4-BE49-F238E27FC236}">
              <a16:creationId xmlns:a16="http://schemas.microsoft.com/office/drawing/2014/main" id="{D8B30E5D-CEAF-C8E1-3DEC-3E38A05D010C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61" name="正方形/長方形 13">
          <a:extLst>
            <a:ext uri="{FF2B5EF4-FFF2-40B4-BE49-F238E27FC236}">
              <a16:creationId xmlns:a16="http://schemas.microsoft.com/office/drawing/2014/main" id="{EAD197CC-0236-6F3D-9021-50CBBF1D3422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60" name="正方形/長方形 11">
          <a:extLst>
            <a:ext uri="{FF2B5EF4-FFF2-40B4-BE49-F238E27FC236}">
              <a16:creationId xmlns:a16="http://schemas.microsoft.com/office/drawing/2014/main" id="{84E4E102-73CD-8D31-74B1-DABAF714F1A2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9" name="正方形/長方形 13">
          <a:extLst>
            <a:ext uri="{FF2B5EF4-FFF2-40B4-BE49-F238E27FC236}">
              <a16:creationId xmlns:a16="http://schemas.microsoft.com/office/drawing/2014/main" id="{D6AD9B04-79D4-14EB-E518-BDCB3363A556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8" name="正方形/長方形 11">
          <a:extLst>
            <a:ext uri="{FF2B5EF4-FFF2-40B4-BE49-F238E27FC236}">
              <a16:creationId xmlns:a16="http://schemas.microsoft.com/office/drawing/2014/main" id="{FA94CA3E-9683-64D0-91D1-D8818501D365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7" name="正方形/長方形 13">
          <a:extLst>
            <a:ext uri="{FF2B5EF4-FFF2-40B4-BE49-F238E27FC236}">
              <a16:creationId xmlns:a16="http://schemas.microsoft.com/office/drawing/2014/main" id="{8EEBCFA9-31ED-61DA-A031-9FEFB3AA71D6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6" name="正方形/長方形 11">
          <a:extLst>
            <a:ext uri="{FF2B5EF4-FFF2-40B4-BE49-F238E27FC236}">
              <a16:creationId xmlns:a16="http://schemas.microsoft.com/office/drawing/2014/main" id="{3B7532A7-1EB7-564D-A1F5-75D4DE16B1E8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5" name="正方形/長方形 13">
          <a:extLst>
            <a:ext uri="{FF2B5EF4-FFF2-40B4-BE49-F238E27FC236}">
              <a16:creationId xmlns:a16="http://schemas.microsoft.com/office/drawing/2014/main" id="{2F46DE4E-5821-2B42-47BE-3099767910DB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4" name="正方形/長方形 11">
          <a:extLst>
            <a:ext uri="{FF2B5EF4-FFF2-40B4-BE49-F238E27FC236}">
              <a16:creationId xmlns:a16="http://schemas.microsoft.com/office/drawing/2014/main" id="{12D6F890-6DAD-794E-E06D-949B7CCAF370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3" name="正方形/長方形 13">
          <a:extLst>
            <a:ext uri="{FF2B5EF4-FFF2-40B4-BE49-F238E27FC236}">
              <a16:creationId xmlns:a16="http://schemas.microsoft.com/office/drawing/2014/main" id="{BDDC2BE6-161F-1BC1-A0CD-D86BF6528D43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2" name="正方形/長方形 11">
          <a:extLst>
            <a:ext uri="{FF2B5EF4-FFF2-40B4-BE49-F238E27FC236}">
              <a16:creationId xmlns:a16="http://schemas.microsoft.com/office/drawing/2014/main" id="{AFA684FC-B64D-71E7-1BCF-678F9C1D0181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51" name="正方形/長方形 13">
          <a:extLst>
            <a:ext uri="{FF2B5EF4-FFF2-40B4-BE49-F238E27FC236}">
              <a16:creationId xmlns:a16="http://schemas.microsoft.com/office/drawing/2014/main" id="{7C3098E2-C655-C99A-1CE3-193D44F53AF1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50" name="正方形/長方形 11">
          <a:extLst>
            <a:ext uri="{FF2B5EF4-FFF2-40B4-BE49-F238E27FC236}">
              <a16:creationId xmlns:a16="http://schemas.microsoft.com/office/drawing/2014/main" id="{3A1B7C00-06D8-D38D-8FEF-482DA83C4671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9" name="正方形/長方形 13">
          <a:extLst>
            <a:ext uri="{FF2B5EF4-FFF2-40B4-BE49-F238E27FC236}">
              <a16:creationId xmlns:a16="http://schemas.microsoft.com/office/drawing/2014/main" id="{81F3A457-A6C2-A325-9B38-6D85EAC57971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8" name="正方形/長方形 11">
          <a:extLst>
            <a:ext uri="{FF2B5EF4-FFF2-40B4-BE49-F238E27FC236}">
              <a16:creationId xmlns:a16="http://schemas.microsoft.com/office/drawing/2014/main" id="{DEC217F5-0EB6-9A93-C8C2-64914EE60A62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7" name="正方形/長方形 13">
          <a:extLst>
            <a:ext uri="{FF2B5EF4-FFF2-40B4-BE49-F238E27FC236}">
              <a16:creationId xmlns:a16="http://schemas.microsoft.com/office/drawing/2014/main" id="{5D7102CE-E6D6-A76A-F869-58642BEE4693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6" name="正方形/長方形 11">
          <a:extLst>
            <a:ext uri="{FF2B5EF4-FFF2-40B4-BE49-F238E27FC236}">
              <a16:creationId xmlns:a16="http://schemas.microsoft.com/office/drawing/2014/main" id="{22B6A139-B910-80A3-1252-21DA10DCB032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5" name="正方形/長方形 13">
          <a:extLst>
            <a:ext uri="{FF2B5EF4-FFF2-40B4-BE49-F238E27FC236}">
              <a16:creationId xmlns:a16="http://schemas.microsoft.com/office/drawing/2014/main" id="{53BE6979-2143-7AF3-EEF2-06690FD1CF8E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4" name="正方形/長方形 11">
          <a:extLst>
            <a:ext uri="{FF2B5EF4-FFF2-40B4-BE49-F238E27FC236}">
              <a16:creationId xmlns:a16="http://schemas.microsoft.com/office/drawing/2014/main" id="{34BC29B3-C08C-6537-1555-4C54AF0FA7CC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3" name="正方形/長方形 13">
          <a:extLst>
            <a:ext uri="{FF2B5EF4-FFF2-40B4-BE49-F238E27FC236}">
              <a16:creationId xmlns:a16="http://schemas.microsoft.com/office/drawing/2014/main" id="{8C04865D-6DB9-6BEB-2E48-0579F51E0517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2" name="正方形/長方形 11">
          <a:extLst>
            <a:ext uri="{FF2B5EF4-FFF2-40B4-BE49-F238E27FC236}">
              <a16:creationId xmlns:a16="http://schemas.microsoft.com/office/drawing/2014/main" id="{DA1E2C25-6D71-4D74-1495-1488D5B59EE3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41" name="正方形/長方形 13">
          <a:extLst>
            <a:ext uri="{FF2B5EF4-FFF2-40B4-BE49-F238E27FC236}">
              <a16:creationId xmlns:a16="http://schemas.microsoft.com/office/drawing/2014/main" id="{ABCD67A1-188C-6B0B-1149-81688EB3E979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40" name="正方形/長方形 11">
          <a:extLst>
            <a:ext uri="{FF2B5EF4-FFF2-40B4-BE49-F238E27FC236}">
              <a16:creationId xmlns:a16="http://schemas.microsoft.com/office/drawing/2014/main" id="{49FCE522-2707-4F2E-3120-F657F711E58F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39" name="正方形/長方形 13">
          <a:extLst>
            <a:ext uri="{FF2B5EF4-FFF2-40B4-BE49-F238E27FC236}">
              <a16:creationId xmlns:a16="http://schemas.microsoft.com/office/drawing/2014/main" id="{6CDE3EE2-73B1-1992-904F-D81D7B9EBF20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38" name="正方形/長方形 11">
          <a:extLst>
            <a:ext uri="{FF2B5EF4-FFF2-40B4-BE49-F238E27FC236}">
              <a16:creationId xmlns:a16="http://schemas.microsoft.com/office/drawing/2014/main" id="{3B11E244-E399-E080-09CE-86832F38E659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37" name="正方形/長方形 13">
          <a:extLst>
            <a:ext uri="{FF2B5EF4-FFF2-40B4-BE49-F238E27FC236}">
              <a16:creationId xmlns:a16="http://schemas.microsoft.com/office/drawing/2014/main" id="{35A4E050-2C30-9974-09DD-72779AF70133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36" name="正方形/長方形 11">
          <a:extLst>
            <a:ext uri="{FF2B5EF4-FFF2-40B4-BE49-F238E27FC236}">
              <a16:creationId xmlns:a16="http://schemas.microsoft.com/office/drawing/2014/main" id="{02D1C411-0B4D-21F6-022E-B49C38878F6A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35" name="正方形/長方形 13">
          <a:extLst>
            <a:ext uri="{FF2B5EF4-FFF2-40B4-BE49-F238E27FC236}">
              <a16:creationId xmlns:a16="http://schemas.microsoft.com/office/drawing/2014/main" id="{07A2DCBA-82C0-9A7B-3110-CFEF69600702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34" name="正方形/長方形 11">
          <a:extLst>
            <a:ext uri="{FF2B5EF4-FFF2-40B4-BE49-F238E27FC236}">
              <a16:creationId xmlns:a16="http://schemas.microsoft.com/office/drawing/2014/main" id="{EEA635D4-73DF-8C09-79D1-3BE3F0441E53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33" name="正方形/長方形 13">
          <a:extLst>
            <a:ext uri="{FF2B5EF4-FFF2-40B4-BE49-F238E27FC236}">
              <a16:creationId xmlns:a16="http://schemas.microsoft.com/office/drawing/2014/main" id="{0D472E12-00A8-AB55-69CD-DF119CC72CD9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56</xdr:row>
      <xdr:rowOff>6350</xdr:rowOff>
    </xdr:from>
    <xdr:to>
      <xdr:col>19</xdr:col>
      <xdr:colOff>12700</xdr:colOff>
      <xdr:row>57</xdr:row>
      <xdr:rowOff>0</xdr:rowOff>
    </xdr:to>
    <xdr:sp macro="" textlink="">
      <xdr:nvSpPr>
        <xdr:cNvPr id="5132" name="正方形/長方形 11">
          <a:extLst>
            <a:ext uri="{FF2B5EF4-FFF2-40B4-BE49-F238E27FC236}">
              <a16:creationId xmlns:a16="http://schemas.microsoft.com/office/drawing/2014/main" id="{F90FF326-8865-994D-644B-71CA3C29490C}"/>
            </a:ext>
          </a:extLst>
        </xdr:cNvPr>
        <xdr:cNvSpPr>
          <a:spLocks noChangeArrowheads="1"/>
        </xdr:cNvSpPr>
      </xdr:nvSpPr>
      <xdr:spPr bwMode="auto">
        <a:xfrm>
          <a:off x="2019300" y="952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56</xdr:row>
      <xdr:rowOff>6350</xdr:rowOff>
    </xdr:from>
    <xdr:to>
      <xdr:col>57</xdr:col>
      <xdr:colOff>95250</xdr:colOff>
      <xdr:row>57</xdr:row>
      <xdr:rowOff>0</xdr:rowOff>
    </xdr:to>
    <xdr:sp macro="" textlink="">
      <xdr:nvSpPr>
        <xdr:cNvPr id="5131" name="正方形/長方形 13">
          <a:extLst>
            <a:ext uri="{FF2B5EF4-FFF2-40B4-BE49-F238E27FC236}">
              <a16:creationId xmlns:a16="http://schemas.microsoft.com/office/drawing/2014/main" id="{57C202B4-B8D8-65EB-095F-5079856A401F}"/>
            </a:ext>
          </a:extLst>
        </xdr:cNvPr>
        <xdr:cNvSpPr>
          <a:spLocks noChangeArrowheads="1"/>
        </xdr:cNvSpPr>
      </xdr:nvSpPr>
      <xdr:spPr bwMode="auto">
        <a:xfrm>
          <a:off x="6451600" y="952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30" name="正方形/長方形 11">
          <a:extLst>
            <a:ext uri="{FF2B5EF4-FFF2-40B4-BE49-F238E27FC236}">
              <a16:creationId xmlns:a16="http://schemas.microsoft.com/office/drawing/2014/main" id="{F6C935F2-FA8F-49E4-E9BF-E2F256375B3D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29" name="正方形/長方形 13">
          <a:extLst>
            <a:ext uri="{FF2B5EF4-FFF2-40B4-BE49-F238E27FC236}">
              <a16:creationId xmlns:a16="http://schemas.microsoft.com/office/drawing/2014/main" id="{98CC7BDA-4EA8-3827-62ED-A35993F7B478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54</xdr:row>
      <xdr:rowOff>6350</xdr:rowOff>
    </xdr:from>
    <xdr:to>
      <xdr:col>19</xdr:col>
      <xdr:colOff>12700</xdr:colOff>
      <xdr:row>55</xdr:row>
      <xdr:rowOff>0</xdr:rowOff>
    </xdr:to>
    <xdr:sp macro="" textlink="">
      <xdr:nvSpPr>
        <xdr:cNvPr id="5128" name="正方形/長方形 11">
          <a:extLst>
            <a:ext uri="{FF2B5EF4-FFF2-40B4-BE49-F238E27FC236}">
              <a16:creationId xmlns:a16="http://schemas.microsoft.com/office/drawing/2014/main" id="{AB0B4878-F57D-63B1-40D1-0891DD8A6DF2}"/>
            </a:ext>
          </a:extLst>
        </xdr:cNvPr>
        <xdr:cNvSpPr>
          <a:spLocks noChangeArrowheads="1"/>
        </xdr:cNvSpPr>
      </xdr:nvSpPr>
      <xdr:spPr bwMode="auto">
        <a:xfrm>
          <a:off x="2019300" y="9144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54</xdr:row>
      <xdr:rowOff>6350</xdr:rowOff>
    </xdr:from>
    <xdr:to>
      <xdr:col>57</xdr:col>
      <xdr:colOff>95250</xdr:colOff>
      <xdr:row>55</xdr:row>
      <xdr:rowOff>0</xdr:rowOff>
    </xdr:to>
    <xdr:sp macro="" textlink="">
      <xdr:nvSpPr>
        <xdr:cNvPr id="5127" name="正方形/長方形 13">
          <a:extLst>
            <a:ext uri="{FF2B5EF4-FFF2-40B4-BE49-F238E27FC236}">
              <a16:creationId xmlns:a16="http://schemas.microsoft.com/office/drawing/2014/main" id="{992DAAD6-EC4B-A263-8FC4-60A0C18C435F}"/>
            </a:ext>
          </a:extLst>
        </xdr:cNvPr>
        <xdr:cNvSpPr>
          <a:spLocks noChangeArrowheads="1"/>
        </xdr:cNvSpPr>
      </xdr:nvSpPr>
      <xdr:spPr bwMode="auto">
        <a:xfrm>
          <a:off x="6451600" y="9144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56</xdr:row>
      <xdr:rowOff>6350</xdr:rowOff>
    </xdr:from>
    <xdr:to>
      <xdr:col>19</xdr:col>
      <xdr:colOff>12700</xdr:colOff>
      <xdr:row>57</xdr:row>
      <xdr:rowOff>0</xdr:rowOff>
    </xdr:to>
    <xdr:sp macro="" textlink="">
      <xdr:nvSpPr>
        <xdr:cNvPr id="5126" name="正方形/長方形 11">
          <a:extLst>
            <a:ext uri="{FF2B5EF4-FFF2-40B4-BE49-F238E27FC236}">
              <a16:creationId xmlns:a16="http://schemas.microsoft.com/office/drawing/2014/main" id="{CE8E4BC8-B10F-5264-BB0C-68021734127E}"/>
            </a:ext>
          </a:extLst>
        </xdr:cNvPr>
        <xdr:cNvSpPr>
          <a:spLocks noChangeArrowheads="1"/>
        </xdr:cNvSpPr>
      </xdr:nvSpPr>
      <xdr:spPr bwMode="auto">
        <a:xfrm>
          <a:off x="2019300" y="952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56</xdr:row>
      <xdr:rowOff>6350</xdr:rowOff>
    </xdr:from>
    <xdr:to>
      <xdr:col>57</xdr:col>
      <xdr:colOff>95250</xdr:colOff>
      <xdr:row>57</xdr:row>
      <xdr:rowOff>0</xdr:rowOff>
    </xdr:to>
    <xdr:sp macro="" textlink="">
      <xdr:nvSpPr>
        <xdr:cNvPr id="5125" name="正方形/長方形 13">
          <a:extLst>
            <a:ext uri="{FF2B5EF4-FFF2-40B4-BE49-F238E27FC236}">
              <a16:creationId xmlns:a16="http://schemas.microsoft.com/office/drawing/2014/main" id="{B4737C50-BB02-CBE7-B542-B2D2BC9DABFC}"/>
            </a:ext>
          </a:extLst>
        </xdr:cNvPr>
        <xdr:cNvSpPr>
          <a:spLocks noChangeArrowheads="1"/>
        </xdr:cNvSpPr>
      </xdr:nvSpPr>
      <xdr:spPr bwMode="auto">
        <a:xfrm>
          <a:off x="6451600" y="952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56</xdr:row>
      <xdr:rowOff>6350</xdr:rowOff>
    </xdr:from>
    <xdr:to>
      <xdr:col>19</xdr:col>
      <xdr:colOff>12700</xdr:colOff>
      <xdr:row>57</xdr:row>
      <xdr:rowOff>0</xdr:rowOff>
    </xdr:to>
    <xdr:sp macro="" textlink="">
      <xdr:nvSpPr>
        <xdr:cNvPr id="5124" name="正方形/長方形 11">
          <a:extLst>
            <a:ext uri="{FF2B5EF4-FFF2-40B4-BE49-F238E27FC236}">
              <a16:creationId xmlns:a16="http://schemas.microsoft.com/office/drawing/2014/main" id="{13B3A847-CD91-C013-F9C5-BF28FFF513AD}"/>
            </a:ext>
          </a:extLst>
        </xdr:cNvPr>
        <xdr:cNvSpPr>
          <a:spLocks noChangeArrowheads="1"/>
        </xdr:cNvSpPr>
      </xdr:nvSpPr>
      <xdr:spPr bwMode="auto">
        <a:xfrm>
          <a:off x="2019300" y="952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56</xdr:row>
      <xdr:rowOff>6350</xdr:rowOff>
    </xdr:from>
    <xdr:to>
      <xdr:col>57</xdr:col>
      <xdr:colOff>95250</xdr:colOff>
      <xdr:row>57</xdr:row>
      <xdr:rowOff>0</xdr:rowOff>
    </xdr:to>
    <xdr:sp macro="" textlink="">
      <xdr:nvSpPr>
        <xdr:cNvPr id="5123" name="正方形/長方形 13">
          <a:extLst>
            <a:ext uri="{FF2B5EF4-FFF2-40B4-BE49-F238E27FC236}">
              <a16:creationId xmlns:a16="http://schemas.microsoft.com/office/drawing/2014/main" id="{9C9034E3-6BF1-A481-1B40-0A3E39DEE9E3}"/>
            </a:ext>
          </a:extLst>
        </xdr:cNvPr>
        <xdr:cNvSpPr>
          <a:spLocks noChangeArrowheads="1"/>
        </xdr:cNvSpPr>
      </xdr:nvSpPr>
      <xdr:spPr bwMode="auto">
        <a:xfrm>
          <a:off x="6451600" y="952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76200</xdr:colOff>
      <xdr:row>56</xdr:row>
      <xdr:rowOff>6350</xdr:rowOff>
    </xdr:from>
    <xdr:to>
      <xdr:col>19</xdr:col>
      <xdr:colOff>12700</xdr:colOff>
      <xdr:row>57</xdr:row>
      <xdr:rowOff>0</xdr:rowOff>
    </xdr:to>
    <xdr:sp macro="" textlink="">
      <xdr:nvSpPr>
        <xdr:cNvPr id="5122" name="正方形/長方形 11">
          <a:extLst>
            <a:ext uri="{FF2B5EF4-FFF2-40B4-BE49-F238E27FC236}">
              <a16:creationId xmlns:a16="http://schemas.microsoft.com/office/drawing/2014/main" id="{8DFD377E-CD37-504F-7486-867F71464B02}"/>
            </a:ext>
          </a:extLst>
        </xdr:cNvPr>
        <xdr:cNvSpPr>
          <a:spLocks noChangeArrowheads="1"/>
        </xdr:cNvSpPr>
      </xdr:nvSpPr>
      <xdr:spPr bwMode="auto">
        <a:xfrm>
          <a:off x="2019300" y="952500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50800</xdr:colOff>
      <xdr:row>56</xdr:row>
      <xdr:rowOff>6350</xdr:rowOff>
    </xdr:from>
    <xdr:to>
      <xdr:col>57</xdr:col>
      <xdr:colOff>95250</xdr:colOff>
      <xdr:row>57</xdr:row>
      <xdr:rowOff>0</xdr:rowOff>
    </xdr:to>
    <xdr:sp macro="" textlink="">
      <xdr:nvSpPr>
        <xdr:cNvPr id="5121" name="正方形/長方形 13">
          <a:extLst>
            <a:ext uri="{FF2B5EF4-FFF2-40B4-BE49-F238E27FC236}">
              <a16:creationId xmlns:a16="http://schemas.microsoft.com/office/drawing/2014/main" id="{34E4770B-44DC-9CF9-0337-D1A6A1A80D66}"/>
            </a:ext>
          </a:extLst>
        </xdr:cNvPr>
        <xdr:cNvSpPr>
          <a:spLocks noChangeArrowheads="1"/>
        </xdr:cNvSpPr>
      </xdr:nvSpPr>
      <xdr:spPr bwMode="auto">
        <a:xfrm>
          <a:off x="6451600" y="952500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107950</xdr:rowOff>
    </xdr:from>
    <xdr:to>
      <xdr:col>6</xdr:col>
      <xdr:colOff>361950</xdr:colOff>
      <xdr:row>21</xdr:row>
      <xdr:rowOff>12700</xdr:rowOff>
    </xdr:to>
    <xdr:sp macro="" textlink="">
      <xdr:nvSpPr>
        <xdr:cNvPr id="8192" name="テキスト ボックス 1">
          <a:extLst>
            <a:ext uri="{FF2B5EF4-FFF2-40B4-BE49-F238E27FC236}">
              <a16:creationId xmlns:a16="http://schemas.microsoft.com/office/drawing/2014/main" id="{9337C314-496A-87EB-7C6C-B9C36E449AF0}"/>
            </a:ext>
          </a:extLst>
        </xdr:cNvPr>
        <xdr:cNvSpPr txBox="1">
          <a:spLocks noChangeArrowheads="1"/>
        </xdr:cNvSpPr>
      </xdr:nvSpPr>
      <xdr:spPr bwMode="auto">
        <a:xfrm>
          <a:off x="247650" y="107950"/>
          <a:ext cx="5283200" cy="4121150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F1" zoomScaleNormal="100" zoomScaleSheetLayoutView="100" workbookViewId="0">
      <selection activeCell="P39" sqref="P39:T40"/>
    </sheetView>
  </sheetViews>
  <sheetFormatPr defaultColWidth="9" defaultRowHeight="14.5"/>
  <cols>
    <col min="1" max="2" width="6.08984375" style="25" customWidth="1"/>
    <col min="3" max="6" width="7.36328125" style="25" customWidth="1"/>
    <col min="7" max="15" width="6.08984375" style="25" customWidth="1"/>
    <col min="16" max="45" width="1.6328125" customWidth="1"/>
    <col min="46" max="46" width="5.90625" style="25" customWidth="1"/>
    <col min="47" max="47" width="20.08984375" style="25" customWidth="1"/>
    <col min="48" max="48" width="9.26953125" style="25" customWidth="1"/>
    <col min="49" max="49" width="12" style="25" customWidth="1"/>
    <col min="50" max="50" width="12.08984375" style="25" customWidth="1"/>
    <col min="51" max="51" width="11.36328125" style="25" customWidth="1"/>
    <col min="52" max="52" width="6.6328125" style="25" customWidth="1"/>
    <col min="53" max="16384" width="9" style="25"/>
  </cols>
  <sheetData>
    <row r="1" spans="1:51" ht="31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</row>
    <row r="2" spans="1:51" ht="14.5" customHeight="1">
      <c r="A2" s="79" t="s">
        <v>1</v>
      </c>
      <c r="B2" s="80"/>
      <c r="C2" s="81" t="s">
        <v>2</v>
      </c>
      <c r="D2" s="82"/>
      <c r="E2" s="82"/>
      <c r="F2" s="82"/>
      <c r="G2" s="82"/>
      <c r="H2" s="82"/>
      <c r="I2" s="83"/>
      <c r="J2" s="84" t="s">
        <v>3</v>
      </c>
      <c r="K2" s="85"/>
      <c r="L2" s="85"/>
      <c r="M2" s="85"/>
      <c r="N2" s="85"/>
      <c r="O2" s="86"/>
      <c r="P2" s="84" t="s">
        <v>4</v>
      </c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8" t="s">
        <v>5</v>
      </c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4"/>
      <c r="AT2" s="65"/>
      <c r="AV2" s="66" t="s">
        <v>6</v>
      </c>
      <c r="AW2" t="s">
        <v>7</v>
      </c>
      <c r="AX2" t="s">
        <v>8</v>
      </c>
    </row>
    <row r="3" spans="1:51" ht="24" customHeight="1">
      <c r="A3" s="89" t="s">
        <v>9</v>
      </c>
      <c r="B3" s="90"/>
      <c r="C3" s="91" t="s">
        <v>10</v>
      </c>
      <c r="D3" s="92"/>
      <c r="E3" s="92"/>
      <c r="F3" s="92"/>
      <c r="G3" s="92"/>
      <c r="H3" s="92"/>
      <c r="I3" s="93"/>
      <c r="J3" s="94" t="s">
        <v>11</v>
      </c>
      <c r="K3" s="95"/>
      <c r="L3" s="95"/>
      <c r="M3" s="95"/>
      <c r="N3" s="95"/>
      <c r="O3" s="96"/>
      <c r="P3" s="97" t="s">
        <v>12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9" t="s">
        <v>13</v>
      </c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100"/>
      <c r="AT3" s="67"/>
      <c r="AV3" s="66" t="s">
        <v>11</v>
      </c>
      <c r="AW3" t="s">
        <v>13</v>
      </c>
      <c r="AX3" t="s">
        <v>14</v>
      </c>
      <c r="AY3" t="s">
        <v>15</v>
      </c>
    </row>
    <row r="4" spans="1:51" ht="20.149999999999999" customHeight="1">
      <c r="A4" s="101" t="s">
        <v>16</v>
      </c>
      <c r="B4" s="102"/>
      <c r="C4" s="103">
        <v>430931811</v>
      </c>
      <c r="D4" s="104"/>
      <c r="E4" s="104"/>
      <c r="F4" s="104"/>
      <c r="G4" s="104"/>
      <c r="H4" s="104"/>
      <c r="I4" s="105"/>
      <c r="J4" s="106" t="s">
        <v>17</v>
      </c>
      <c r="K4" s="107"/>
      <c r="L4" s="107"/>
      <c r="M4" s="107"/>
      <c r="N4" s="107"/>
      <c r="O4" s="108"/>
      <c r="P4" s="109" t="s">
        <v>18</v>
      </c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10"/>
      <c r="AT4" s="67"/>
      <c r="AV4" s="66" t="s">
        <v>19</v>
      </c>
      <c r="AW4" t="str">
        <f t="shared" ref="AW4" si="0"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11" t="s">
        <v>20</v>
      </c>
      <c r="B5" s="112"/>
      <c r="C5" s="113"/>
      <c r="D5" s="114"/>
      <c r="E5" s="114"/>
      <c r="F5" s="114"/>
      <c r="G5" s="114"/>
      <c r="H5" s="114"/>
      <c r="I5" s="115"/>
      <c r="J5" s="116">
        <v>21014</v>
      </c>
      <c r="K5" s="116"/>
      <c r="L5" s="116"/>
      <c r="M5" s="116"/>
      <c r="N5" s="116"/>
      <c r="O5" s="116"/>
      <c r="P5" s="117" t="s">
        <v>21</v>
      </c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7" t="s">
        <v>22</v>
      </c>
      <c r="AF5" s="118"/>
      <c r="AG5" s="118"/>
      <c r="AH5" s="118"/>
      <c r="AI5" s="118"/>
      <c r="AJ5" s="118"/>
      <c r="AK5" s="119"/>
      <c r="AL5" s="119"/>
      <c r="AM5" s="119"/>
      <c r="AN5" s="119"/>
      <c r="AO5" s="119"/>
      <c r="AP5" s="119"/>
      <c r="AQ5" s="119"/>
      <c r="AR5" s="119"/>
      <c r="AS5" s="120"/>
      <c r="AT5" s="67"/>
      <c r="AV5" s="66" t="s">
        <v>23</v>
      </c>
      <c r="AW5" t="s">
        <v>24</v>
      </c>
    </row>
    <row r="6" spans="1:51" ht="22.5" customHeight="1">
      <c r="A6" s="200" t="s">
        <v>25</v>
      </c>
      <c r="B6" s="203"/>
      <c r="C6" s="121" t="s">
        <v>26</v>
      </c>
      <c r="D6" s="122"/>
      <c r="E6" s="123" t="s">
        <v>27</v>
      </c>
      <c r="F6" s="124"/>
      <c r="G6" s="125" t="s">
        <v>28</v>
      </c>
      <c r="H6" s="125"/>
      <c r="I6" s="125"/>
      <c r="J6" s="125" t="s">
        <v>29</v>
      </c>
      <c r="K6" s="125"/>
      <c r="L6" s="125"/>
      <c r="M6" s="125" t="s">
        <v>30</v>
      </c>
      <c r="N6" s="125"/>
      <c r="O6" s="125"/>
      <c r="P6" s="110" t="s">
        <v>31</v>
      </c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7" t="s">
        <v>32</v>
      </c>
      <c r="AL6" s="127"/>
      <c r="AM6" s="127"/>
      <c r="AN6" s="127"/>
      <c r="AO6" s="127"/>
      <c r="AP6" s="127"/>
      <c r="AQ6" s="127"/>
      <c r="AR6" s="127"/>
      <c r="AS6" s="127"/>
      <c r="AT6" s="68" t="s">
        <v>33</v>
      </c>
    </row>
    <row r="7" spans="1:51" ht="13.5" customHeight="1">
      <c r="A7" s="200"/>
      <c r="B7" s="203"/>
      <c r="C7" s="128" t="s">
        <v>34</v>
      </c>
      <c r="D7" s="129"/>
      <c r="E7" s="130" t="s">
        <v>35</v>
      </c>
      <c r="F7" s="131"/>
      <c r="G7" s="232">
        <v>506197659</v>
      </c>
      <c r="H7" s="232"/>
      <c r="I7" s="232"/>
      <c r="J7" s="232">
        <v>18404</v>
      </c>
      <c r="K7" s="232"/>
      <c r="L7" s="232"/>
      <c r="M7" s="233" t="s">
        <v>36</v>
      </c>
      <c r="N7" s="232"/>
      <c r="O7" s="232"/>
      <c r="P7" s="132" t="s">
        <v>37</v>
      </c>
      <c r="Q7" s="133"/>
      <c r="R7" s="134" t="s">
        <v>38</v>
      </c>
      <c r="S7" s="134"/>
      <c r="T7" s="134"/>
      <c r="U7" s="134"/>
      <c r="V7" s="56" t="s">
        <v>39</v>
      </c>
      <c r="W7" s="135" t="s">
        <v>40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63" t="s">
        <v>41</v>
      </c>
      <c r="AL7" s="136" t="s">
        <v>42</v>
      </c>
      <c r="AM7" s="136"/>
      <c r="AN7" s="136"/>
      <c r="AO7" s="136"/>
      <c r="AP7" s="136"/>
      <c r="AQ7" s="136"/>
      <c r="AR7" s="136"/>
      <c r="AS7" s="69" t="s">
        <v>43</v>
      </c>
      <c r="AT7" s="209">
        <v>43</v>
      </c>
    </row>
    <row r="8" spans="1:51" ht="18" customHeight="1">
      <c r="A8" s="200"/>
      <c r="B8" s="203"/>
      <c r="C8" s="137" t="s">
        <v>44</v>
      </c>
      <c r="D8" s="138"/>
      <c r="E8" s="139" t="s">
        <v>45</v>
      </c>
      <c r="F8" s="140"/>
      <c r="G8" s="232"/>
      <c r="H8" s="232"/>
      <c r="I8" s="232"/>
      <c r="J8" s="232"/>
      <c r="K8" s="232"/>
      <c r="L8" s="232"/>
      <c r="M8" s="232"/>
      <c r="N8" s="232"/>
      <c r="O8" s="232"/>
      <c r="P8" s="141" t="s">
        <v>46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3" t="s">
        <v>47</v>
      </c>
      <c r="AL8" s="144"/>
      <c r="AM8" s="144"/>
      <c r="AN8" s="144"/>
      <c r="AO8" s="70" t="s">
        <v>39</v>
      </c>
      <c r="AP8" s="144" t="s">
        <v>48</v>
      </c>
      <c r="AQ8" s="144"/>
      <c r="AR8" s="144"/>
      <c r="AS8" s="145"/>
      <c r="AT8" s="209"/>
    </row>
    <row r="9" spans="1:51" ht="14.5" customHeight="1">
      <c r="A9" s="200" t="s">
        <v>49</v>
      </c>
      <c r="B9" s="203"/>
      <c r="C9" s="128" t="s">
        <v>50</v>
      </c>
      <c r="D9" s="129"/>
      <c r="E9" s="130" t="s">
        <v>51</v>
      </c>
      <c r="F9" s="131"/>
      <c r="G9" s="232">
        <v>508561635</v>
      </c>
      <c r="H9" s="232"/>
      <c r="I9" s="232"/>
      <c r="J9" s="232"/>
      <c r="K9" s="232"/>
      <c r="L9" s="232"/>
      <c r="M9" s="232"/>
      <c r="N9" s="232"/>
      <c r="O9" s="232"/>
      <c r="P9" s="132" t="s">
        <v>37</v>
      </c>
      <c r="Q9" s="133"/>
      <c r="R9" s="134" t="s">
        <v>52</v>
      </c>
      <c r="S9" s="134"/>
      <c r="T9" s="134"/>
      <c r="U9" s="134"/>
      <c r="V9" s="56" t="s">
        <v>39</v>
      </c>
      <c r="W9" s="135" t="s">
        <v>53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46"/>
      <c r="AK9" s="63" t="s">
        <v>41</v>
      </c>
      <c r="AL9" s="136" t="s">
        <v>42</v>
      </c>
      <c r="AM9" s="136"/>
      <c r="AN9" s="136"/>
      <c r="AO9" s="136"/>
      <c r="AP9" s="136"/>
      <c r="AQ9" s="136"/>
      <c r="AR9" s="136"/>
      <c r="AS9" s="69" t="s">
        <v>43</v>
      </c>
      <c r="AT9" s="210">
        <v>46</v>
      </c>
    </row>
    <row r="10" spans="1:51" ht="18" customHeight="1">
      <c r="A10" s="200"/>
      <c r="B10" s="203"/>
      <c r="C10" s="137" t="s">
        <v>54</v>
      </c>
      <c r="D10" s="138"/>
      <c r="E10" s="139" t="s">
        <v>55</v>
      </c>
      <c r="F10" s="140"/>
      <c r="G10" s="232"/>
      <c r="H10" s="232"/>
      <c r="I10" s="232"/>
      <c r="J10" s="232"/>
      <c r="K10" s="232"/>
      <c r="L10" s="232"/>
      <c r="M10" s="232"/>
      <c r="N10" s="232"/>
      <c r="O10" s="232"/>
      <c r="P10" s="141" t="s">
        <v>56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7"/>
      <c r="AK10" s="143" t="s">
        <v>57</v>
      </c>
      <c r="AL10" s="144"/>
      <c r="AM10" s="144"/>
      <c r="AN10" s="144"/>
      <c r="AO10" s="70" t="s">
        <v>39</v>
      </c>
      <c r="AP10" s="144" t="s">
        <v>58</v>
      </c>
      <c r="AQ10" s="144"/>
      <c r="AR10" s="144"/>
      <c r="AS10" s="145"/>
      <c r="AT10" s="210"/>
    </row>
    <row r="11" spans="1:51" ht="14.5" customHeight="1">
      <c r="A11" s="200" t="s">
        <v>59</v>
      </c>
      <c r="B11" s="203"/>
      <c r="C11" s="128" t="s">
        <v>60</v>
      </c>
      <c r="D11" s="129"/>
      <c r="E11" s="130" t="s">
        <v>61</v>
      </c>
      <c r="F11" s="131"/>
      <c r="G11" s="232">
        <v>519920417</v>
      </c>
      <c r="H11" s="232"/>
      <c r="I11" s="232"/>
      <c r="J11" s="232"/>
      <c r="K11" s="232"/>
      <c r="L11" s="232"/>
      <c r="M11" s="232"/>
      <c r="N11" s="232"/>
      <c r="O11" s="232"/>
      <c r="P11" s="132" t="s">
        <v>37</v>
      </c>
      <c r="Q11" s="133"/>
      <c r="R11" s="134"/>
      <c r="S11" s="134"/>
      <c r="T11" s="134"/>
      <c r="U11" s="134"/>
      <c r="V11" s="56" t="s">
        <v>39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46"/>
      <c r="AK11" s="63" t="s">
        <v>41</v>
      </c>
      <c r="AL11" s="136" t="s">
        <v>62</v>
      </c>
      <c r="AM11" s="136"/>
      <c r="AN11" s="136"/>
      <c r="AO11" s="136"/>
      <c r="AP11" s="136"/>
      <c r="AQ11" s="136"/>
      <c r="AR11" s="136"/>
      <c r="AS11" s="69" t="s">
        <v>43</v>
      </c>
      <c r="AT11" s="210">
        <v>22</v>
      </c>
    </row>
    <row r="12" spans="1:51" ht="18" customHeight="1">
      <c r="A12" s="200"/>
      <c r="B12" s="203"/>
      <c r="C12" s="137" t="s">
        <v>63</v>
      </c>
      <c r="D12" s="138"/>
      <c r="E12" s="139" t="s">
        <v>64</v>
      </c>
      <c r="F12" s="140"/>
      <c r="G12" s="232"/>
      <c r="H12" s="232"/>
      <c r="I12" s="232"/>
      <c r="J12" s="232"/>
      <c r="K12" s="232"/>
      <c r="L12" s="232"/>
      <c r="M12" s="232"/>
      <c r="N12" s="232"/>
      <c r="O12" s="232"/>
      <c r="P12" s="141" t="s">
        <v>65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7"/>
      <c r="AK12" s="143" t="s">
        <v>66</v>
      </c>
      <c r="AL12" s="144"/>
      <c r="AM12" s="144"/>
      <c r="AN12" s="144"/>
      <c r="AO12" s="70" t="s">
        <v>39</v>
      </c>
      <c r="AP12" s="144" t="s">
        <v>67</v>
      </c>
      <c r="AQ12" s="144"/>
      <c r="AR12" s="144"/>
      <c r="AS12" s="145"/>
      <c r="AT12" s="210"/>
    </row>
    <row r="13" spans="1:51" ht="15" customHeight="1">
      <c r="A13" s="200" t="s">
        <v>68</v>
      </c>
      <c r="B13" s="203"/>
      <c r="C13" s="128" t="s">
        <v>34</v>
      </c>
      <c r="D13" s="129"/>
      <c r="E13" s="130" t="s">
        <v>35</v>
      </c>
      <c r="F13" s="131"/>
      <c r="G13" s="234"/>
      <c r="H13" s="234"/>
      <c r="I13" s="234"/>
      <c r="J13" s="234"/>
      <c r="K13" s="234"/>
      <c r="L13" s="234"/>
      <c r="M13" s="234"/>
      <c r="N13" s="234"/>
      <c r="O13" s="234"/>
      <c r="P13" s="48"/>
      <c r="Q13" s="57"/>
      <c r="R13" s="148"/>
      <c r="S13" s="148"/>
      <c r="T13" s="148"/>
      <c r="U13" s="148"/>
      <c r="V13" s="5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9"/>
      <c r="AK13" s="64"/>
      <c r="AL13" s="150"/>
      <c r="AM13" s="150"/>
      <c r="AN13" s="150"/>
      <c r="AO13" s="150"/>
      <c r="AP13" s="150"/>
      <c r="AQ13" s="150"/>
      <c r="AR13" s="150"/>
      <c r="AS13" s="71"/>
      <c r="AT13" s="211"/>
    </row>
    <row r="14" spans="1:51" ht="18" customHeight="1">
      <c r="A14" s="200"/>
      <c r="B14" s="203"/>
      <c r="C14" s="137" t="s">
        <v>44</v>
      </c>
      <c r="D14" s="138"/>
      <c r="E14" s="139" t="s">
        <v>45</v>
      </c>
      <c r="F14" s="140"/>
      <c r="G14" s="234"/>
      <c r="H14" s="234"/>
      <c r="I14" s="234"/>
      <c r="J14" s="234"/>
      <c r="K14" s="234"/>
      <c r="L14" s="234"/>
      <c r="M14" s="234"/>
      <c r="N14" s="234"/>
      <c r="O14" s="234"/>
      <c r="P14" s="151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3"/>
      <c r="AK14" s="154"/>
      <c r="AL14" s="155"/>
      <c r="AM14" s="155"/>
      <c r="AN14" s="155"/>
      <c r="AO14" s="72"/>
      <c r="AP14" s="155"/>
      <c r="AQ14" s="155"/>
      <c r="AR14" s="155"/>
      <c r="AS14" s="156"/>
      <c r="AT14" s="211"/>
    </row>
    <row r="15" spans="1:51" ht="15" customHeight="1">
      <c r="A15" s="235" t="s">
        <v>69</v>
      </c>
      <c r="B15" s="203"/>
      <c r="C15" s="128" t="s">
        <v>34</v>
      </c>
      <c r="D15" s="129"/>
      <c r="E15" s="130" t="s">
        <v>35</v>
      </c>
      <c r="F15" s="131"/>
      <c r="G15" s="234"/>
      <c r="H15" s="234"/>
      <c r="I15" s="234"/>
      <c r="J15" s="234"/>
      <c r="K15" s="234"/>
      <c r="L15" s="234"/>
      <c r="M15" s="234"/>
      <c r="N15" s="234"/>
      <c r="O15" s="234"/>
      <c r="P15" s="132" t="s">
        <v>37</v>
      </c>
      <c r="Q15" s="133"/>
      <c r="R15" s="134" t="s">
        <v>38</v>
      </c>
      <c r="S15" s="134"/>
      <c r="T15" s="134"/>
      <c r="U15" s="134"/>
      <c r="V15" s="56" t="s">
        <v>39</v>
      </c>
      <c r="W15" s="135" t="s">
        <v>40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46"/>
      <c r="AK15" s="63" t="s">
        <v>41</v>
      </c>
      <c r="AL15" s="136" t="s">
        <v>42</v>
      </c>
      <c r="AM15" s="136"/>
      <c r="AN15" s="136"/>
      <c r="AO15" s="136"/>
      <c r="AP15" s="136"/>
      <c r="AQ15" s="136"/>
      <c r="AR15" s="136"/>
      <c r="AS15" s="69" t="s">
        <v>43</v>
      </c>
      <c r="AT15" s="210">
        <v>41</v>
      </c>
    </row>
    <row r="16" spans="1:51" ht="18" customHeight="1">
      <c r="A16" s="200"/>
      <c r="B16" s="203"/>
      <c r="C16" s="137" t="s">
        <v>44</v>
      </c>
      <c r="D16" s="138"/>
      <c r="E16" s="139" t="s">
        <v>45</v>
      </c>
      <c r="F16" s="140"/>
      <c r="G16" s="234"/>
      <c r="H16" s="234"/>
      <c r="I16" s="234"/>
      <c r="J16" s="234"/>
      <c r="K16" s="234"/>
      <c r="L16" s="234"/>
      <c r="M16" s="234"/>
      <c r="N16" s="234"/>
      <c r="O16" s="234"/>
      <c r="P16" s="141" t="s">
        <v>46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7"/>
      <c r="AK16" s="143" t="s">
        <v>47</v>
      </c>
      <c r="AL16" s="144"/>
      <c r="AM16" s="144"/>
      <c r="AN16" s="144"/>
      <c r="AO16" s="70" t="s">
        <v>39</v>
      </c>
      <c r="AP16" s="144" t="s">
        <v>48</v>
      </c>
      <c r="AQ16" s="144"/>
      <c r="AR16" s="144"/>
      <c r="AS16" s="145"/>
      <c r="AT16" s="210"/>
    </row>
    <row r="17" spans="1:46">
      <c r="A17" s="200" t="s">
        <v>70</v>
      </c>
      <c r="B17" s="203"/>
      <c r="C17" s="236" t="str">
        <f>IF(P16="","",P16)</f>
        <v>千葉県八千代市八千代台南1-32-1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4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73"/>
    </row>
    <row r="18" spans="1:46">
      <c r="A18" s="200"/>
      <c r="B18" s="203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5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74"/>
    </row>
    <row r="19" spans="1:46" ht="14.5" customHeight="1">
      <c r="A19" s="200" t="s">
        <v>71</v>
      </c>
      <c r="B19" s="203"/>
      <c r="C19" s="236" t="str">
        <f>IF(AL15="","",AL15&amp;"-"&amp;AK16&amp;"-"&amp;AP16)</f>
        <v>047-485-2620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5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74"/>
    </row>
    <row r="20" spans="1:46" ht="14.5" customHeight="1">
      <c r="A20" s="200"/>
      <c r="B20" s="203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5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74"/>
    </row>
    <row r="21" spans="1:46" ht="14.5" customHeight="1">
      <c r="A21" s="200" t="s">
        <v>72</v>
      </c>
      <c r="B21" s="203"/>
      <c r="C21" s="213" t="s">
        <v>62</v>
      </c>
      <c r="D21" s="214"/>
      <c r="E21" s="214">
        <v>9376</v>
      </c>
      <c r="F21" s="214"/>
      <c r="G21" s="214">
        <v>3897</v>
      </c>
      <c r="H21" s="214"/>
      <c r="I21" s="51"/>
      <c r="J21" s="51"/>
      <c r="K21" s="51"/>
      <c r="L21" s="51"/>
      <c r="M21" s="51"/>
      <c r="N21" s="51"/>
      <c r="O21" s="52"/>
      <c r="P21" s="5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74"/>
    </row>
    <row r="22" spans="1:46" ht="14.5" customHeight="1">
      <c r="A22" s="201"/>
      <c r="B22" s="212"/>
      <c r="C22" s="215"/>
      <c r="D22" s="216"/>
      <c r="E22" s="216"/>
      <c r="F22" s="216"/>
      <c r="G22" s="216"/>
      <c r="H22" s="216"/>
      <c r="I22" s="53"/>
      <c r="J22" s="53"/>
      <c r="K22" s="53"/>
      <c r="L22" s="53"/>
      <c r="M22" s="53"/>
      <c r="N22" s="53"/>
      <c r="O22" s="54"/>
      <c r="P22" s="5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75"/>
    </row>
    <row r="23" spans="1:46" ht="14.15" customHeight="1">
      <c r="A23" s="194" t="s">
        <v>73</v>
      </c>
      <c r="B23" s="202" t="s">
        <v>74</v>
      </c>
      <c r="C23" s="157" t="s">
        <v>75</v>
      </c>
      <c r="D23" s="158"/>
      <c r="E23" s="159" t="s">
        <v>76</v>
      </c>
      <c r="F23" s="160"/>
      <c r="G23" s="202" t="s">
        <v>77</v>
      </c>
      <c r="H23" s="202"/>
      <c r="I23" s="202" t="s">
        <v>78</v>
      </c>
      <c r="J23" s="202"/>
      <c r="K23" s="202"/>
      <c r="L23" s="202"/>
      <c r="M23" s="202" t="s">
        <v>79</v>
      </c>
      <c r="N23" s="202"/>
      <c r="O23" s="202"/>
      <c r="P23" s="259" t="s">
        <v>80</v>
      </c>
      <c r="Q23" s="202"/>
      <c r="R23" s="202"/>
      <c r="S23" s="202"/>
      <c r="T23" s="260"/>
      <c r="U23" s="62"/>
      <c r="V23" s="62"/>
      <c r="W23" s="62"/>
      <c r="X23" s="62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</row>
    <row r="24" spans="1:46" ht="14.15" customHeight="1">
      <c r="A24" s="195"/>
      <c r="B24" s="203"/>
      <c r="C24" s="161" t="s">
        <v>81</v>
      </c>
      <c r="D24" s="162"/>
      <c r="E24" s="163" t="s">
        <v>82</v>
      </c>
      <c r="F24" s="164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61"/>
      <c r="U24" s="25"/>
      <c r="V24" s="25"/>
      <c r="W24" s="25"/>
      <c r="X24" s="25"/>
      <c r="Y24" s="165" t="s">
        <v>83</v>
      </c>
      <c r="Z24" s="87"/>
      <c r="AA24" s="87"/>
      <c r="AB24" s="87"/>
      <c r="AC24" s="87"/>
      <c r="AD24" s="87"/>
      <c r="AE24" s="87"/>
      <c r="AF24" s="87"/>
      <c r="AG24" s="166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</row>
    <row r="25" spans="1:46" ht="16" customHeight="1">
      <c r="A25" s="196">
        <v>1</v>
      </c>
      <c r="B25" s="204" t="s">
        <v>84</v>
      </c>
      <c r="C25" s="128" t="s">
        <v>207</v>
      </c>
      <c r="D25" s="129"/>
      <c r="E25" s="130" t="s">
        <v>208</v>
      </c>
      <c r="F25" s="131"/>
      <c r="G25" s="223">
        <v>6</v>
      </c>
      <c r="H25" s="219"/>
      <c r="I25" s="217" t="s">
        <v>237</v>
      </c>
      <c r="J25" s="218"/>
      <c r="K25" s="218"/>
      <c r="L25" s="219"/>
      <c r="M25" s="223">
        <v>516054990</v>
      </c>
      <c r="N25" s="218"/>
      <c r="O25" s="219"/>
      <c r="P25" s="223">
        <v>155</v>
      </c>
      <c r="Q25" s="218"/>
      <c r="R25" s="218"/>
      <c r="S25" s="218"/>
      <c r="T25" s="224"/>
      <c r="U25" s="25"/>
      <c r="V25" s="25"/>
      <c r="W25" s="25"/>
      <c r="X25" s="25"/>
      <c r="Y25" s="226">
        <v>8</v>
      </c>
      <c r="Z25" s="227"/>
      <c r="AA25" s="227"/>
      <c r="AB25" s="227"/>
      <c r="AC25" s="227"/>
      <c r="AD25" s="227"/>
      <c r="AE25" s="227"/>
      <c r="AF25" s="227"/>
      <c r="AG25" s="228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</row>
    <row r="26" spans="1:46" ht="20.149999999999999" customHeight="1">
      <c r="A26" s="197"/>
      <c r="B26" s="205"/>
      <c r="C26" s="137" t="s">
        <v>205</v>
      </c>
      <c r="D26" s="138"/>
      <c r="E26" s="139" t="s">
        <v>206</v>
      </c>
      <c r="F26" s="140"/>
      <c r="G26" s="220"/>
      <c r="H26" s="222"/>
      <c r="I26" s="220"/>
      <c r="J26" s="221"/>
      <c r="K26" s="221"/>
      <c r="L26" s="222"/>
      <c r="M26" s="220"/>
      <c r="N26" s="221"/>
      <c r="O26" s="222"/>
      <c r="P26" s="220"/>
      <c r="Q26" s="221"/>
      <c r="R26" s="221"/>
      <c r="S26" s="221"/>
      <c r="T26" s="225"/>
      <c r="U26" s="25"/>
      <c r="V26" s="25"/>
      <c r="W26" s="25"/>
      <c r="X26" s="25"/>
      <c r="Y26" s="229"/>
      <c r="Z26" s="230"/>
      <c r="AA26" s="230"/>
      <c r="AB26" s="230"/>
      <c r="AC26" s="230"/>
      <c r="AD26" s="230"/>
      <c r="AE26" s="230"/>
      <c r="AF26" s="230"/>
      <c r="AG26" s="231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</row>
    <row r="27" spans="1:46" ht="16" customHeight="1">
      <c r="A27" s="196">
        <v>2</v>
      </c>
      <c r="B27" s="204">
        <v>2</v>
      </c>
      <c r="C27" s="128" t="s">
        <v>210</v>
      </c>
      <c r="D27" s="129"/>
      <c r="E27" s="130" t="s">
        <v>211</v>
      </c>
      <c r="F27" s="131"/>
      <c r="G27" s="223">
        <v>6</v>
      </c>
      <c r="H27" s="219"/>
      <c r="I27" s="217" t="s">
        <v>238</v>
      </c>
      <c r="J27" s="218"/>
      <c r="K27" s="218"/>
      <c r="L27" s="219"/>
      <c r="M27" s="223">
        <v>516054875</v>
      </c>
      <c r="N27" s="218"/>
      <c r="O27" s="219"/>
      <c r="P27" s="223">
        <v>148</v>
      </c>
      <c r="Q27" s="218"/>
      <c r="R27" s="218"/>
      <c r="S27" s="218"/>
      <c r="T27" s="2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</row>
    <row r="28" spans="1:46" ht="20.149999999999999" customHeight="1">
      <c r="A28" s="197"/>
      <c r="B28" s="205"/>
      <c r="C28" s="137" t="s">
        <v>209</v>
      </c>
      <c r="D28" s="138"/>
      <c r="E28" s="139" t="s">
        <v>212</v>
      </c>
      <c r="F28" s="140"/>
      <c r="G28" s="220"/>
      <c r="H28" s="222"/>
      <c r="I28" s="220"/>
      <c r="J28" s="221"/>
      <c r="K28" s="221"/>
      <c r="L28" s="222"/>
      <c r="M28" s="220"/>
      <c r="N28" s="221"/>
      <c r="O28" s="222"/>
      <c r="P28" s="220"/>
      <c r="Q28" s="221"/>
      <c r="R28" s="221"/>
      <c r="S28" s="221"/>
      <c r="T28" s="2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</row>
    <row r="29" spans="1:46" ht="16" customHeight="1">
      <c r="A29" s="196">
        <v>3</v>
      </c>
      <c r="B29" s="204">
        <v>3</v>
      </c>
      <c r="C29" s="128" t="s">
        <v>214</v>
      </c>
      <c r="D29" s="129"/>
      <c r="E29" s="130" t="s">
        <v>216</v>
      </c>
      <c r="F29" s="131"/>
      <c r="G29" s="223">
        <v>6</v>
      </c>
      <c r="H29" s="219"/>
      <c r="I29" s="217" t="s">
        <v>237</v>
      </c>
      <c r="J29" s="218"/>
      <c r="K29" s="218"/>
      <c r="L29" s="219"/>
      <c r="M29" s="223">
        <v>519716881</v>
      </c>
      <c r="N29" s="218"/>
      <c r="O29" s="219"/>
      <c r="P29" s="223">
        <v>146</v>
      </c>
      <c r="Q29" s="218"/>
      <c r="R29" s="218"/>
      <c r="S29" s="218"/>
      <c r="T29" s="2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</row>
    <row r="30" spans="1:46" ht="20.149999999999999" customHeight="1">
      <c r="A30" s="197"/>
      <c r="B30" s="205"/>
      <c r="C30" s="137" t="s">
        <v>213</v>
      </c>
      <c r="D30" s="138"/>
      <c r="E30" s="139" t="s">
        <v>215</v>
      </c>
      <c r="F30" s="140"/>
      <c r="G30" s="220"/>
      <c r="H30" s="222"/>
      <c r="I30" s="220"/>
      <c r="J30" s="221"/>
      <c r="K30" s="221"/>
      <c r="L30" s="222"/>
      <c r="M30" s="220"/>
      <c r="N30" s="221"/>
      <c r="O30" s="222"/>
      <c r="P30" s="220"/>
      <c r="Q30" s="221"/>
      <c r="R30" s="221"/>
      <c r="S30" s="221"/>
      <c r="T30" s="2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</row>
    <row r="31" spans="1:46" ht="16" customHeight="1">
      <c r="A31" s="196">
        <v>4</v>
      </c>
      <c r="B31" s="204">
        <v>4</v>
      </c>
      <c r="C31" s="128" t="s">
        <v>219</v>
      </c>
      <c r="D31" s="129"/>
      <c r="E31" s="130" t="s">
        <v>220</v>
      </c>
      <c r="F31" s="131"/>
      <c r="G31" s="223">
        <v>6</v>
      </c>
      <c r="H31" s="219"/>
      <c r="I31" s="217" t="s">
        <v>239</v>
      </c>
      <c r="J31" s="218"/>
      <c r="K31" s="218"/>
      <c r="L31" s="219"/>
      <c r="M31" s="223">
        <v>519716843</v>
      </c>
      <c r="N31" s="218"/>
      <c r="O31" s="219"/>
      <c r="P31" s="223">
        <v>150</v>
      </c>
      <c r="Q31" s="218"/>
      <c r="R31" s="218"/>
      <c r="S31" s="218"/>
      <c r="T31" s="2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</row>
    <row r="32" spans="1:46" ht="20.149999999999999" customHeight="1">
      <c r="A32" s="197"/>
      <c r="B32" s="205"/>
      <c r="C32" s="137" t="s">
        <v>217</v>
      </c>
      <c r="D32" s="138"/>
      <c r="E32" s="167" t="s">
        <v>218</v>
      </c>
      <c r="F32" s="140"/>
      <c r="G32" s="220"/>
      <c r="H32" s="222"/>
      <c r="I32" s="220"/>
      <c r="J32" s="221"/>
      <c r="K32" s="221"/>
      <c r="L32" s="222"/>
      <c r="M32" s="220"/>
      <c r="N32" s="221"/>
      <c r="O32" s="222"/>
      <c r="P32" s="220"/>
      <c r="Q32" s="221"/>
      <c r="R32" s="221"/>
      <c r="S32" s="221"/>
      <c r="T32" s="225"/>
      <c r="U32" s="25"/>
      <c r="V32" s="25"/>
      <c r="W32" s="25"/>
      <c r="X32" s="25"/>
      <c r="Y32" s="165" t="s">
        <v>85</v>
      </c>
      <c r="Z32" s="87"/>
      <c r="AA32" s="87"/>
      <c r="AB32" s="87"/>
      <c r="AC32" s="87"/>
      <c r="AD32" s="87"/>
      <c r="AE32" s="87"/>
      <c r="AF32" s="87"/>
      <c r="AG32" s="166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</row>
    <row r="33" spans="1:45" ht="16" customHeight="1">
      <c r="A33" s="196">
        <v>5</v>
      </c>
      <c r="B33" s="204">
        <v>5</v>
      </c>
      <c r="C33" s="128" t="s">
        <v>223</v>
      </c>
      <c r="D33" s="129"/>
      <c r="E33" s="130" t="s">
        <v>224</v>
      </c>
      <c r="F33" s="131"/>
      <c r="G33" s="223">
        <v>6</v>
      </c>
      <c r="H33" s="219"/>
      <c r="I33" s="217" t="s">
        <v>240</v>
      </c>
      <c r="J33" s="218"/>
      <c r="K33" s="218"/>
      <c r="L33" s="219"/>
      <c r="M33" s="223">
        <v>520428100</v>
      </c>
      <c r="N33" s="218"/>
      <c r="O33" s="219"/>
      <c r="P33" s="223">
        <v>143</v>
      </c>
      <c r="Q33" s="218"/>
      <c r="R33" s="218"/>
      <c r="S33" s="218"/>
      <c r="T33" s="224"/>
      <c r="U33" s="25"/>
      <c r="V33" s="25"/>
      <c r="W33" s="25"/>
      <c r="X33" s="25"/>
      <c r="Y33" s="253">
        <v>1</v>
      </c>
      <c r="Z33" s="254"/>
      <c r="AA33" s="254"/>
      <c r="AB33" s="254"/>
      <c r="AC33" s="254"/>
      <c r="AD33" s="254"/>
      <c r="AE33" s="254"/>
      <c r="AF33" s="254"/>
      <c r="AG33" s="25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</row>
    <row r="34" spans="1:45" ht="20.149999999999999" customHeight="1">
      <c r="A34" s="197"/>
      <c r="B34" s="205"/>
      <c r="C34" s="137" t="s">
        <v>221</v>
      </c>
      <c r="D34" s="138"/>
      <c r="E34" s="139" t="s">
        <v>222</v>
      </c>
      <c r="F34" s="140"/>
      <c r="G34" s="220"/>
      <c r="H34" s="222"/>
      <c r="I34" s="220"/>
      <c r="J34" s="221"/>
      <c r="K34" s="221"/>
      <c r="L34" s="222"/>
      <c r="M34" s="220"/>
      <c r="N34" s="221"/>
      <c r="O34" s="222"/>
      <c r="P34" s="220"/>
      <c r="Q34" s="221"/>
      <c r="R34" s="221"/>
      <c r="S34" s="221"/>
      <c r="T34" s="225"/>
      <c r="U34" s="25"/>
      <c r="V34" s="25"/>
      <c r="W34" s="25"/>
      <c r="X34" s="25"/>
      <c r="Y34" s="256"/>
      <c r="Z34" s="257"/>
      <c r="AA34" s="257"/>
      <c r="AB34" s="257"/>
      <c r="AC34" s="257"/>
      <c r="AD34" s="257"/>
      <c r="AE34" s="257"/>
      <c r="AF34" s="257"/>
      <c r="AG34" s="258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</row>
    <row r="35" spans="1:45" ht="16" customHeight="1">
      <c r="A35" s="196">
        <v>6</v>
      </c>
      <c r="B35" s="204">
        <v>6</v>
      </c>
      <c r="C35" s="128" t="s">
        <v>226</v>
      </c>
      <c r="D35" s="129"/>
      <c r="E35" s="130" t="s">
        <v>228</v>
      </c>
      <c r="F35" s="131"/>
      <c r="G35" s="223">
        <v>6</v>
      </c>
      <c r="H35" s="219"/>
      <c r="I35" s="217" t="s">
        <v>241</v>
      </c>
      <c r="J35" s="218"/>
      <c r="K35" s="218"/>
      <c r="L35" s="219"/>
      <c r="M35" s="223">
        <v>520437799</v>
      </c>
      <c r="N35" s="218"/>
      <c r="O35" s="219"/>
      <c r="P35" s="223">
        <v>144</v>
      </c>
      <c r="Q35" s="218"/>
      <c r="R35" s="218"/>
      <c r="S35" s="218"/>
      <c r="T35" s="2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</row>
    <row r="36" spans="1:45" ht="20.149999999999999" customHeight="1">
      <c r="A36" s="197"/>
      <c r="B36" s="205"/>
      <c r="C36" s="137" t="s">
        <v>225</v>
      </c>
      <c r="D36" s="138"/>
      <c r="E36" s="139" t="s">
        <v>227</v>
      </c>
      <c r="F36" s="140"/>
      <c r="G36" s="220"/>
      <c r="H36" s="222"/>
      <c r="I36" s="220"/>
      <c r="J36" s="221"/>
      <c r="K36" s="221"/>
      <c r="L36" s="222"/>
      <c r="M36" s="220"/>
      <c r="N36" s="221"/>
      <c r="O36" s="222"/>
      <c r="P36" s="220"/>
      <c r="Q36" s="221"/>
      <c r="R36" s="221"/>
      <c r="S36" s="221"/>
      <c r="T36" s="2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</row>
    <row r="37" spans="1:45" ht="16" customHeight="1">
      <c r="A37" s="196">
        <v>7</v>
      </c>
      <c r="B37" s="204">
        <v>7</v>
      </c>
      <c r="C37" s="139" t="s">
        <v>231</v>
      </c>
      <c r="D37" s="140"/>
      <c r="E37" s="130" t="s">
        <v>232</v>
      </c>
      <c r="F37" s="131"/>
      <c r="G37" s="223">
        <v>6</v>
      </c>
      <c r="H37" s="219"/>
      <c r="I37" s="217" t="s">
        <v>242</v>
      </c>
      <c r="J37" s="218"/>
      <c r="K37" s="218"/>
      <c r="L37" s="219"/>
      <c r="M37" s="223">
        <v>520970340</v>
      </c>
      <c r="N37" s="218"/>
      <c r="O37" s="219"/>
      <c r="P37" s="223">
        <v>159</v>
      </c>
      <c r="Q37" s="218"/>
      <c r="R37" s="218"/>
      <c r="S37" s="218"/>
      <c r="T37" s="224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</row>
    <row r="38" spans="1:45" ht="20.149999999999999" customHeight="1">
      <c r="A38" s="197"/>
      <c r="B38" s="205"/>
      <c r="C38" s="137" t="s">
        <v>229</v>
      </c>
      <c r="D38" s="138"/>
      <c r="E38" s="139" t="s">
        <v>230</v>
      </c>
      <c r="F38" s="140"/>
      <c r="G38" s="220"/>
      <c r="H38" s="222"/>
      <c r="I38" s="220"/>
      <c r="J38" s="221"/>
      <c r="K38" s="221"/>
      <c r="L38" s="222"/>
      <c r="M38" s="220"/>
      <c r="N38" s="221"/>
      <c r="O38" s="222"/>
      <c r="P38" s="220"/>
      <c r="Q38" s="221"/>
      <c r="R38" s="221"/>
      <c r="S38" s="221"/>
      <c r="T38" s="2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</row>
    <row r="39" spans="1:45" ht="16" customHeight="1">
      <c r="A39" s="196">
        <v>8</v>
      </c>
      <c r="B39" s="204">
        <v>8</v>
      </c>
      <c r="C39" s="128" t="s">
        <v>234</v>
      </c>
      <c r="D39" s="129"/>
      <c r="E39" s="130" t="s">
        <v>236</v>
      </c>
      <c r="F39" s="131"/>
      <c r="G39" s="223">
        <v>6</v>
      </c>
      <c r="H39" s="219"/>
      <c r="I39" s="217" t="s">
        <v>242</v>
      </c>
      <c r="J39" s="218"/>
      <c r="K39" s="218"/>
      <c r="L39" s="219"/>
      <c r="M39" s="223">
        <v>521914190</v>
      </c>
      <c r="N39" s="218"/>
      <c r="O39" s="219"/>
      <c r="P39" s="223">
        <v>146</v>
      </c>
      <c r="Q39" s="218"/>
      <c r="R39" s="218"/>
      <c r="S39" s="218"/>
      <c r="T39" s="224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</row>
    <row r="40" spans="1:45" ht="20.149999999999999" customHeight="1">
      <c r="A40" s="197"/>
      <c r="B40" s="205"/>
      <c r="C40" s="137" t="s">
        <v>233</v>
      </c>
      <c r="D40" s="138"/>
      <c r="E40" s="139" t="s">
        <v>235</v>
      </c>
      <c r="F40" s="140"/>
      <c r="G40" s="220"/>
      <c r="H40" s="222"/>
      <c r="I40" s="220"/>
      <c r="J40" s="221"/>
      <c r="K40" s="221"/>
      <c r="L40" s="222"/>
      <c r="M40" s="220"/>
      <c r="N40" s="221"/>
      <c r="O40" s="222"/>
      <c r="P40" s="220"/>
      <c r="Q40" s="221"/>
      <c r="R40" s="221"/>
      <c r="S40" s="221"/>
      <c r="T40" s="2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</row>
    <row r="41" spans="1:45" ht="16" customHeight="1">
      <c r="A41" s="196">
        <v>9</v>
      </c>
      <c r="B41" s="204"/>
      <c r="C41" s="128"/>
      <c r="D41" s="129"/>
      <c r="E41" s="130"/>
      <c r="F41" s="131"/>
      <c r="G41" s="223"/>
      <c r="H41" s="219"/>
      <c r="I41" s="217"/>
      <c r="J41" s="218"/>
      <c r="K41" s="218"/>
      <c r="L41" s="219"/>
      <c r="M41" s="223"/>
      <c r="N41" s="218"/>
      <c r="O41" s="219"/>
      <c r="P41" s="223"/>
      <c r="Q41" s="218"/>
      <c r="R41" s="218"/>
      <c r="S41" s="218"/>
      <c r="T41" s="224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</row>
    <row r="42" spans="1:45" ht="20.149999999999999" customHeight="1">
      <c r="A42" s="197"/>
      <c r="B42" s="205"/>
      <c r="C42" s="137"/>
      <c r="D42" s="138"/>
      <c r="E42" s="139"/>
      <c r="F42" s="140"/>
      <c r="G42" s="220"/>
      <c r="H42" s="222"/>
      <c r="I42" s="220"/>
      <c r="J42" s="221"/>
      <c r="K42" s="221"/>
      <c r="L42" s="222"/>
      <c r="M42" s="220"/>
      <c r="N42" s="221"/>
      <c r="O42" s="222"/>
      <c r="P42" s="220"/>
      <c r="Q42" s="221"/>
      <c r="R42" s="221"/>
      <c r="S42" s="221"/>
      <c r="T42" s="2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</row>
    <row r="43" spans="1:45" ht="16" customHeight="1">
      <c r="A43" s="196">
        <v>10</v>
      </c>
      <c r="B43" s="204"/>
      <c r="C43" s="128"/>
      <c r="D43" s="129"/>
      <c r="E43" s="130"/>
      <c r="F43" s="131"/>
      <c r="G43" s="223"/>
      <c r="H43" s="219"/>
      <c r="I43" s="217"/>
      <c r="J43" s="218"/>
      <c r="K43" s="218"/>
      <c r="L43" s="219"/>
      <c r="M43" s="223"/>
      <c r="N43" s="218"/>
      <c r="O43" s="219"/>
      <c r="P43" s="223"/>
      <c r="Q43" s="218"/>
      <c r="R43" s="218"/>
      <c r="S43" s="218"/>
      <c r="T43" s="224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</row>
    <row r="44" spans="1:45" ht="20.149999999999999" customHeight="1">
      <c r="A44" s="197"/>
      <c r="B44" s="205"/>
      <c r="C44" s="137"/>
      <c r="D44" s="138"/>
      <c r="E44" s="139"/>
      <c r="F44" s="140"/>
      <c r="G44" s="220"/>
      <c r="H44" s="222"/>
      <c r="I44" s="220"/>
      <c r="J44" s="221"/>
      <c r="K44" s="221"/>
      <c r="L44" s="222"/>
      <c r="M44" s="220"/>
      <c r="N44" s="221"/>
      <c r="O44" s="222"/>
      <c r="P44" s="220"/>
      <c r="Q44" s="221"/>
      <c r="R44" s="221"/>
      <c r="S44" s="221"/>
      <c r="T44" s="2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</row>
    <row r="45" spans="1:45" ht="16" customHeight="1">
      <c r="A45" s="196">
        <v>11</v>
      </c>
      <c r="B45" s="204"/>
      <c r="C45" s="128"/>
      <c r="D45" s="129"/>
      <c r="E45" s="130"/>
      <c r="F45" s="131"/>
      <c r="G45" s="223"/>
      <c r="H45" s="219"/>
      <c r="I45" s="217"/>
      <c r="J45" s="218"/>
      <c r="K45" s="218"/>
      <c r="L45" s="219"/>
      <c r="M45" s="223"/>
      <c r="N45" s="218"/>
      <c r="O45" s="219"/>
      <c r="P45" s="223"/>
      <c r="Q45" s="218"/>
      <c r="R45" s="218"/>
      <c r="S45" s="218"/>
      <c r="T45" s="224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</row>
    <row r="46" spans="1:45" ht="20.149999999999999" customHeight="1">
      <c r="A46" s="197"/>
      <c r="B46" s="205"/>
      <c r="C46" s="137"/>
      <c r="D46" s="138"/>
      <c r="E46" s="139"/>
      <c r="F46" s="140"/>
      <c r="G46" s="220"/>
      <c r="H46" s="222"/>
      <c r="I46" s="220"/>
      <c r="J46" s="221"/>
      <c r="K46" s="221"/>
      <c r="L46" s="222"/>
      <c r="M46" s="220"/>
      <c r="N46" s="221"/>
      <c r="O46" s="222"/>
      <c r="P46" s="220"/>
      <c r="Q46" s="221"/>
      <c r="R46" s="221"/>
      <c r="S46" s="221"/>
      <c r="T46" s="2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</row>
    <row r="47" spans="1:45" ht="16" customHeight="1">
      <c r="A47" s="196">
        <v>12</v>
      </c>
      <c r="B47" s="204"/>
      <c r="C47" s="128"/>
      <c r="D47" s="129"/>
      <c r="E47" s="130"/>
      <c r="F47" s="131"/>
      <c r="G47" s="223"/>
      <c r="H47" s="219"/>
      <c r="I47" s="217"/>
      <c r="J47" s="218"/>
      <c r="K47" s="218"/>
      <c r="L47" s="219"/>
      <c r="M47" s="223"/>
      <c r="N47" s="218"/>
      <c r="O47" s="219"/>
      <c r="P47" s="223"/>
      <c r="Q47" s="218"/>
      <c r="R47" s="218"/>
      <c r="S47" s="218"/>
      <c r="T47" s="224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</row>
    <row r="48" spans="1:45" ht="20.149999999999999" customHeight="1">
      <c r="A48" s="198"/>
      <c r="B48" s="205"/>
      <c r="C48" s="168"/>
      <c r="D48" s="169"/>
      <c r="E48" s="170"/>
      <c r="F48" s="171"/>
      <c r="G48" s="237"/>
      <c r="H48" s="238"/>
      <c r="I48" s="237"/>
      <c r="J48" s="239"/>
      <c r="K48" s="239"/>
      <c r="L48" s="238"/>
      <c r="M48" s="237"/>
      <c r="N48" s="239"/>
      <c r="O48" s="238"/>
      <c r="P48" s="237"/>
      <c r="Q48" s="239"/>
      <c r="R48" s="239"/>
      <c r="S48" s="239"/>
      <c r="T48" s="240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</row>
    <row r="49" spans="1:45" ht="16" customHeight="1">
      <c r="A49" s="199">
        <v>13</v>
      </c>
      <c r="B49" s="206"/>
      <c r="C49" s="172"/>
      <c r="D49" s="173"/>
      <c r="E49" s="173"/>
      <c r="F49" s="174"/>
      <c r="G49" s="241"/>
      <c r="H49" s="242"/>
      <c r="I49" s="241"/>
      <c r="J49" s="245"/>
      <c r="K49" s="245"/>
      <c r="L49" s="242"/>
      <c r="M49" s="241"/>
      <c r="N49" s="245"/>
      <c r="O49" s="242"/>
      <c r="P49" s="241"/>
      <c r="Q49" s="245"/>
      <c r="R49" s="245"/>
      <c r="S49" s="245"/>
      <c r="T49" s="247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</row>
    <row r="50" spans="1:45" ht="20.149999999999999" customHeight="1">
      <c r="A50" s="200"/>
      <c r="B50" s="207"/>
      <c r="C50" s="175"/>
      <c r="D50" s="176"/>
      <c r="E50" s="176"/>
      <c r="F50" s="177"/>
      <c r="G50" s="243"/>
      <c r="H50" s="244"/>
      <c r="I50" s="243"/>
      <c r="J50" s="246"/>
      <c r="K50" s="246"/>
      <c r="L50" s="244"/>
      <c r="M50" s="243"/>
      <c r="N50" s="246"/>
      <c r="O50" s="244"/>
      <c r="P50" s="243"/>
      <c r="Q50" s="246"/>
      <c r="R50" s="246"/>
      <c r="S50" s="246"/>
      <c r="T50" s="248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</row>
    <row r="51" spans="1:45" ht="16" customHeight="1">
      <c r="A51" s="200">
        <v>14</v>
      </c>
      <c r="B51" s="206"/>
      <c r="C51" s="172"/>
      <c r="D51" s="173"/>
      <c r="E51" s="173"/>
      <c r="F51" s="174"/>
      <c r="G51" s="241"/>
      <c r="H51" s="242"/>
      <c r="I51" s="241"/>
      <c r="J51" s="245"/>
      <c r="K51" s="245"/>
      <c r="L51" s="242"/>
      <c r="M51" s="241"/>
      <c r="N51" s="245"/>
      <c r="O51" s="242"/>
      <c r="P51" s="241"/>
      <c r="Q51" s="245"/>
      <c r="R51" s="245"/>
      <c r="S51" s="245"/>
      <c r="T51" s="247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</row>
    <row r="52" spans="1:45" ht="20.149999999999999" customHeight="1">
      <c r="A52" s="201"/>
      <c r="B52" s="208"/>
      <c r="C52" s="178"/>
      <c r="D52" s="179"/>
      <c r="E52" s="179"/>
      <c r="F52" s="180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</row>
    <row r="53" spans="1:45"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ht="18" customHeight="1">
      <c r="A54" s="181" t="s">
        <v>86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34"/>
      <c r="V54" s="184" t="s">
        <v>87</v>
      </c>
      <c r="W54" s="185"/>
      <c r="X54" s="185"/>
      <c r="Y54" s="185"/>
      <c r="Z54" s="185"/>
      <c r="AA54" s="185"/>
      <c r="AB54" s="185"/>
      <c r="AC54" s="185"/>
      <c r="AD54" s="185"/>
      <c r="AE54" s="185"/>
      <c r="AF54" s="186"/>
      <c r="AG54" s="187"/>
      <c r="AH54" s="187"/>
      <c r="AI54" s="187"/>
      <c r="AJ54" s="187"/>
      <c r="AK54" s="25"/>
      <c r="AL54" s="25"/>
      <c r="AM54" s="25"/>
      <c r="AN54" s="25"/>
      <c r="AO54" s="25"/>
      <c r="AP54" s="25"/>
      <c r="AQ54" s="25"/>
      <c r="AR54" s="25"/>
      <c r="AS54" s="25"/>
    </row>
    <row r="55" spans="1:45" ht="88" customHeight="1">
      <c r="A55" s="188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34"/>
      <c r="V55" s="191">
        <f>LEN(A55)</f>
        <v>0</v>
      </c>
      <c r="W55" s="192"/>
      <c r="X55" s="192"/>
      <c r="Y55" s="192"/>
      <c r="Z55" s="192"/>
      <c r="AA55" s="192"/>
      <c r="AB55" s="192"/>
      <c r="AC55" s="192"/>
      <c r="AD55" s="192"/>
      <c r="AE55" s="192"/>
      <c r="AF55" s="193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</sheetData>
  <sheetProtection sheet="1"/>
  <mergeCells count="269"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I33:L34"/>
    <mergeCell ref="M33:O34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Y33:AG34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A11:B12"/>
    <mergeCell ref="A13:B14"/>
    <mergeCell ref="G15:O16"/>
    <mergeCell ref="A17:B18"/>
    <mergeCell ref="A19:B20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G51:H52"/>
    <mergeCell ref="I51:L52"/>
    <mergeCell ref="M51:O52"/>
    <mergeCell ref="P51:T52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G33:H34"/>
    <mergeCell ref="G31:H32"/>
    <mergeCell ref="G29:H30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P23:T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39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 xr:uid="{00000000-0002-0000-0000-000000000000}"/>
    <dataValidation type="list" allowBlank="1" showInputMessage="1" showErrorMessage="1" prompt="セルの右側にある▼を押して選択してください。" sqref="J3" xr:uid="{00000000-0002-0000-0000-000001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2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3000000}"/>
    <dataValidation allowBlank="1" showInputMessage="1" showErrorMessage="1" prompt="男女混合の時は男子のチームＩＤとともに女子のチームＩＤも一緒に入力してください。" sqref="C5:I5" xr:uid="{00000000-0002-0000-0000-000004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5000000}"/>
    <dataValidation allowBlank="1" showInputMessage="1" showErrorMessage="1" prompt="数字だけを入力してください。" sqref="Y25" xr:uid="{00000000-0002-0000-0000-000006000000}"/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7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8000000}"/>
  </dataValidations>
  <pageMargins left="0.40902777777777799" right="0.4" top="0.57916666666666705" bottom="0.5791666666666670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4.5"/>
  <cols>
    <col min="1" max="2" width="6.08984375" style="25" customWidth="1"/>
    <col min="3" max="6" width="7.36328125" style="25" customWidth="1"/>
    <col min="7" max="15" width="6.08984375" style="25" customWidth="1"/>
    <col min="16" max="22" width="6.6328125" style="25" customWidth="1"/>
    <col min="23" max="16384" width="9" style="25"/>
  </cols>
  <sheetData>
    <row r="1" spans="1:15" ht="26">
      <c r="A1" s="262" t="s">
        <v>88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6" t="s">
        <v>89</v>
      </c>
      <c r="B2" s="266"/>
      <c r="C2" s="269" t="str">
        <f>IF(入力!C3="","",入力!C3)</f>
        <v>浦安ＭＡＸ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90</v>
      </c>
      <c r="B4" s="266"/>
      <c r="C4" s="270">
        <f>IF(入力!C4="","",IF(入力!C5="",入力!C4,入力!C4&amp;"　　"&amp;入力!C5))</f>
        <v>430931811</v>
      </c>
      <c r="D4" s="271"/>
      <c r="E4" s="271"/>
      <c r="F4" s="271"/>
      <c r="G4" s="271"/>
      <c r="H4" s="271"/>
      <c r="I4" s="271"/>
      <c r="J4" s="26"/>
      <c r="K4" s="26"/>
      <c r="L4" s="26"/>
      <c r="M4" s="26"/>
      <c r="N4" s="26"/>
      <c r="O4" s="27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63" t="s">
        <v>91</v>
      </c>
      <c r="K5" s="263"/>
      <c r="L5" s="263"/>
      <c r="M5" s="263"/>
      <c r="N5" s="263"/>
      <c r="O5" s="264"/>
    </row>
    <row r="6" spans="1:15" ht="12" customHeight="1">
      <c r="A6" s="266" t="s">
        <v>25</v>
      </c>
      <c r="B6" s="266"/>
      <c r="C6" s="276" t="str">
        <f>IF(入力!C8="","",入力!C8&amp;"　"&amp;入力!E8)</f>
        <v>栗林　昇司</v>
      </c>
      <c r="D6" s="277"/>
      <c r="E6" s="277"/>
      <c r="F6" s="277"/>
      <c r="G6" s="265" t="s">
        <v>28</v>
      </c>
      <c r="H6" s="265"/>
      <c r="I6" s="265"/>
      <c r="J6" s="265" t="s">
        <v>29</v>
      </c>
      <c r="K6" s="265"/>
      <c r="L6" s="265"/>
      <c r="M6" s="265" t="s">
        <v>30</v>
      </c>
      <c r="N6" s="265"/>
      <c r="O6" s="265"/>
    </row>
    <row r="7" spans="1:15" ht="13.5" customHeight="1">
      <c r="A7" s="266"/>
      <c r="B7" s="266"/>
      <c r="C7" s="280"/>
      <c r="D7" s="281"/>
      <c r="E7" s="281"/>
      <c r="F7" s="281"/>
      <c r="G7" s="274">
        <f>IF(入力!G7="","",入力!G7)</f>
        <v>506197659</v>
      </c>
      <c r="H7" s="274"/>
      <c r="I7" s="274"/>
      <c r="J7" s="274">
        <f>IF(入力!J7="","",入力!J7)</f>
        <v>18404</v>
      </c>
      <c r="K7" s="274"/>
      <c r="L7" s="274"/>
      <c r="M7" s="275" t="str">
        <f>IF(入力!M7="","",入力!M7)</f>
        <v>0200769</v>
      </c>
      <c r="N7" s="274"/>
      <c r="O7" s="274"/>
    </row>
    <row r="8" spans="1:15" ht="13.5" customHeight="1">
      <c r="A8" s="266"/>
      <c r="B8" s="266"/>
      <c r="C8" s="278"/>
      <c r="D8" s="279"/>
      <c r="E8" s="279"/>
      <c r="F8" s="279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5" customHeight="1">
      <c r="A9" s="266" t="s">
        <v>49</v>
      </c>
      <c r="B9" s="266"/>
      <c r="C9" s="276" t="str">
        <f>IF(入力!C10="","",入力!C10&amp;"　"&amp;入力!E10)</f>
        <v>佐々木　深雪</v>
      </c>
      <c r="D9" s="277"/>
      <c r="E9" s="277"/>
      <c r="F9" s="277"/>
      <c r="G9" s="274">
        <f>IF(入力!G9="","",入力!G9)</f>
        <v>508561635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5" customHeight="1">
      <c r="A10" s="266"/>
      <c r="B10" s="266"/>
      <c r="C10" s="278"/>
      <c r="D10" s="279"/>
      <c r="E10" s="279"/>
      <c r="F10" s="279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5" customHeight="1">
      <c r="A11" s="266" t="s">
        <v>59</v>
      </c>
      <c r="B11" s="266"/>
      <c r="C11" s="276" t="str">
        <f>IF(入力!C12="","",入力!C12&amp;"　"&amp;入力!E12)</f>
        <v>山下　舞香</v>
      </c>
      <c r="D11" s="277"/>
      <c r="E11" s="277"/>
      <c r="F11" s="277"/>
      <c r="G11" s="274">
        <f>IF(入力!G11="","",入力!G11)</f>
        <v>519920417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5" customHeight="1">
      <c r="A12" s="266"/>
      <c r="B12" s="266"/>
      <c r="C12" s="278"/>
      <c r="D12" s="279"/>
      <c r="E12" s="279"/>
      <c r="F12" s="279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68</v>
      </c>
      <c r="B13" s="266"/>
      <c r="C13" s="276" t="str">
        <f>IF(入力!C14="","",入力!C14&amp;"　"&amp;入力!E14)</f>
        <v>栗林　昇司</v>
      </c>
      <c r="D13" s="277"/>
      <c r="E13" s="277"/>
      <c r="F13" s="277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6"/>
      <c r="B14" s="266"/>
      <c r="C14" s="278"/>
      <c r="D14" s="279"/>
      <c r="E14" s="279"/>
      <c r="F14" s="279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6" t="s">
        <v>92</v>
      </c>
      <c r="B15" s="266"/>
      <c r="C15" s="276" t="str">
        <f>IF(入力!C16="","",入力!C16&amp;"　"&amp;入力!E16)</f>
        <v>栗林　昇司</v>
      </c>
      <c r="D15" s="277"/>
      <c r="E15" s="277"/>
      <c r="F15" s="267" t="s">
        <v>93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6"/>
      <c r="B16" s="266"/>
      <c r="C16" s="278"/>
      <c r="D16" s="279"/>
      <c r="E16" s="279"/>
      <c r="F16" s="26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6" t="s">
        <v>70</v>
      </c>
      <c r="B17" s="266"/>
      <c r="C17" s="269" t="str">
        <f>IF(入力!C17="","",入力!C17&amp;"　"&amp;入力!E17)</f>
        <v>千葉県八千代市八千代台南1-32-1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5" customHeight="1">
      <c r="A19" s="266" t="s">
        <v>71</v>
      </c>
      <c r="B19" s="266"/>
      <c r="C19" s="269" t="str">
        <f>IF(入力!C19="","",入力!C19&amp;"　"&amp;入力!E19)</f>
        <v>047-485-2620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5" customHeight="1">
      <c r="A21" s="266" t="s">
        <v>72</v>
      </c>
      <c r="B21" s="266"/>
      <c r="C21" s="269" t="str">
        <f>IF(入力!C21="","",入力!C21&amp;"－"&amp;入力!E21&amp;"－"&amp;入力!G21)</f>
        <v>090－9376－3897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74</v>
      </c>
      <c r="C23" s="266" t="s">
        <v>94</v>
      </c>
      <c r="D23" s="266"/>
      <c r="E23" s="266"/>
      <c r="F23" s="266"/>
      <c r="G23" s="266" t="s">
        <v>77</v>
      </c>
      <c r="H23" s="266"/>
      <c r="I23" s="266" t="s">
        <v>78</v>
      </c>
      <c r="J23" s="266"/>
      <c r="K23" s="266"/>
      <c r="L23" s="266"/>
      <c r="M23" s="266" t="s">
        <v>79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6" t="str">
        <f>IF(入力!C26="","",入力!C26&amp;"　"&amp;入力!E26)</f>
        <v>山中　絢賀</v>
      </c>
      <c r="D25" s="277"/>
      <c r="E25" s="277"/>
      <c r="F25" s="277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妙典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516054990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8"/>
      <c r="D26" s="279"/>
      <c r="E26" s="279"/>
      <c r="F26" s="279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6" t="str">
        <f>IF(入力!C28="","",入力!C28&amp;"　"&amp;入力!E28)</f>
        <v>中藪　奈々実</v>
      </c>
      <c r="D27" s="277"/>
      <c r="E27" s="277"/>
      <c r="F27" s="277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舞浜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516054875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8"/>
      <c r="D28" s="279"/>
      <c r="E28" s="279"/>
      <c r="F28" s="279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6" t="str">
        <f>IF(入力!C30="","",入力!C30&amp;"　"&amp;入力!E30)</f>
        <v>木村　真依子</v>
      </c>
      <c r="D29" s="277"/>
      <c r="E29" s="277"/>
      <c r="F29" s="277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妙典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519716881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8"/>
      <c r="D30" s="279"/>
      <c r="E30" s="279"/>
      <c r="F30" s="279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6" t="str">
        <f>IF(入力!C32="","",入力!C32&amp;"　"&amp;入力!E32)</f>
        <v>川村　莉生</v>
      </c>
      <c r="D31" s="277"/>
      <c r="E31" s="277"/>
      <c r="F31" s="277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明海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519716843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8"/>
      <c r="D32" s="279"/>
      <c r="E32" s="279"/>
      <c r="F32" s="279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6" t="str">
        <f>IF(入力!C34="","",入力!C34&amp;"　"&amp;入力!E34)</f>
        <v>佐藤　瑠華</v>
      </c>
      <c r="D33" s="277"/>
      <c r="E33" s="277"/>
      <c r="F33" s="277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中山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520428100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8"/>
      <c r="D34" s="279"/>
      <c r="E34" s="279"/>
      <c r="F34" s="279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6" t="str">
        <f>IF(入力!C36="","",入力!C36&amp;"　"&amp;入力!E36)</f>
        <v>李　芯</v>
      </c>
      <c r="D35" s="277"/>
      <c r="E35" s="277"/>
      <c r="F35" s="277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南行徳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520437799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8"/>
      <c r="D36" s="279"/>
      <c r="E36" s="279"/>
      <c r="F36" s="279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6" t="str">
        <f>IF(入力!C38="","",入力!C38&amp;"　"&amp;入力!E38)</f>
        <v>北村　心乃</v>
      </c>
      <c r="D37" s="277"/>
      <c r="E37" s="277"/>
      <c r="F37" s="277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見明川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520970340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8"/>
      <c r="D38" s="279"/>
      <c r="E38" s="279"/>
      <c r="F38" s="279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6" t="str">
        <f>IF(入力!C40="","",入力!C40&amp;"　"&amp;入力!E40)</f>
        <v>武田　実千</v>
      </c>
      <c r="D39" s="277"/>
      <c r="E39" s="277"/>
      <c r="F39" s="277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見明川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521914190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8"/>
      <c r="D40" s="279"/>
      <c r="E40" s="279"/>
      <c r="F40" s="279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8"/>
      <c r="D42" s="279"/>
      <c r="E42" s="279"/>
      <c r="F42" s="279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8"/>
      <c r="D44" s="279"/>
      <c r="E44" s="279"/>
      <c r="F44" s="279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8"/>
      <c r="D46" s="279"/>
      <c r="E46" s="279"/>
      <c r="F46" s="279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8"/>
      <c r="D48" s="279"/>
      <c r="E48" s="279"/>
      <c r="F48" s="279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B23:B24"/>
    <mergeCell ref="B25:B26"/>
    <mergeCell ref="B27:B28"/>
    <mergeCell ref="B29:B30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</mergeCells>
  <phoneticPr fontId="39"/>
  <pageMargins left="0.39305555555555599" right="0.39305555555555599" top="0.59027777777777801" bottom="0.196527777777778" header="0.31388888888888899" footer="0.313888888888888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1" zoomScaleNormal="100" zoomScaleSheetLayoutView="100" workbookViewId="0">
      <selection activeCell="H12" sqref="H12:J14"/>
    </sheetView>
  </sheetViews>
  <sheetFormatPr defaultColWidth="1.6328125" defaultRowHeight="13"/>
  <cols>
    <col min="58" max="58" width="2.26953125" customWidth="1"/>
  </cols>
  <sheetData>
    <row r="1" spans="1:60">
      <c r="AS1" s="31" t="s">
        <v>95</v>
      </c>
      <c r="AT1" s="31"/>
      <c r="AU1" s="31"/>
      <c r="AV1" s="282"/>
      <c r="AW1" s="282"/>
      <c r="AX1" s="31" t="s">
        <v>96</v>
      </c>
      <c r="AY1" s="42"/>
      <c r="AZ1" s="282"/>
      <c r="BA1" s="282"/>
      <c r="BB1" s="31" t="s">
        <v>97</v>
      </c>
      <c r="BC1" s="42"/>
      <c r="BD1" s="282"/>
      <c r="BE1" s="282"/>
      <c r="BF1" s="31" t="s">
        <v>98</v>
      </c>
    </row>
    <row r="3" spans="1:60" ht="9.75" customHeight="1"/>
    <row r="4" spans="1:60" ht="9.75" customHeight="1"/>
    <row r="5" spans="1:60" ht="28">
      <c r="A5" s="28"/>
      <c r="B5" s="28"/>
      <c r="C5" s="283" t="s">
        <v>99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"/>
      <c r="BH5" s="28"/>
    </row>
    <row r="6" spans="1:60" ht="7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</row>
    <row r="7" spans="1:60" ht="10.5" customHeight="1">
      <c r="A7" s="29"/>
      <c r="B7" s="29"/>
      <c r="C7" s="30" t="s">
        <v>100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</row>
    <row r="8" spans="1:60" ht="12" customHeight="1">
      <c r="A8" s="29"/>
      <c r="B8" s="29"/>
      <c r="C8" s="369" t="s">
        <v>101</v>
      </c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370"/>
      <c r="Q8" s="371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</row>
    <row r="9" spans="1:60" ht="8.25" customHeight="1">
      <c r="A9" s="29"/>
      <c r="B9" s="29"/>
      <c r="C9" s="372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4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</row>
    <row r="10" spans="1:60" ht="14">
      <c r="C10" s="375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7"/>
      <c r="S10" s="31" t="s">
        <v>102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8" t="s">
        <v>103</v>
      </c>
    </row>
    <row r="11" spans="1:60" ht="5.25" customHeight="1"/>
    <row r="12" spans="1:60" ht="5.25" customHeight="1">
      <c r="G12" s="31"/>
      <c r="H12" s="363">
        <v>36</v>
      </c>
      <c r="I12" s="364"/>
      <c r="J12" s="365"/>
      <c r="K12" s="31"/>
    </row>
    <row r="13" spans="1:60" ht="13.5" customHeight="1">
      <c r="F13" s="31" t="s">
        <v>104</v>
      </c>
      <c r="G13" s="31"/>
      <c r="H13" s="366"/>
      <c r="I13" s="367"/>
      <c r="J13" s="368"/>
      <c r="K13" s="31" t="s">
        <v>105</v>
      </c>
      <c r="L13" s="35"/>
      <c r="M13" s="35"/>
      <c r="N13" s="35"/>
      <c r="Q13" s="37"/>
    </row>
    <row r="14" spans="1:60" ht="5.25" customHeight="1">
      <c r="F14" s="32"/>
      <c r="G14" s="31"/>
      <c r="H14" s="310"/>
      <c r="I14" s="311"/>
      <c r="J14" s="312"/>
      <c r="K14" s="31"/>
      <c r="L14" s="35"/>
      <c r="M14" s="35"/>
      <c r="N14" s="35"/>
      <c r="Q14" s="37"/>
    </row>
    <row r="15" spans="1:60" ht="5.25" customHeight="1"/>
    <row r="16" spans="1:60" ht="12" customHeight="1">
      <c r="C16" s="378" t="s">
        <v>106</v>
      </c>
      <c r="D16" s="286"/>
      <c r="E16" s="286"/>
      <c r="F16" s="286"/>
      <c r="G16" s="287"/>
      <c r="H16" s="284" t="s">
        <v>107</v>
      </c>
      <c r="I16" s="285"/>
      <c r="J16" s="285"/>
      <c r="K16" s="286" t="str">
        <f>IF(入力!C2="","",入力!C2)</f>
        <v>ウラヤスマックス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288" t="s">
        <v>108</v>
      </c>
      <c r="Z16" s="289"/>
      <c r="AA16" s="289"/>
      <c r="AB16" s="289"/>
      <c r="AC16" s="289"/>
      <c r="AD16" s="289"/>
      <c r="AE16" s="289"/>
      <c r="AF16" s="289"/>
      <c r="AG16" s="289"/>
      <c r="AH16" s="289"/>
      <c r="AI16" s="290"/>
      <c r="AJ16" s="334" t="s">
        <v>109</v>
      </c>
      <c r="AK16" s="335"/>
      <c r="AL16" s="335"/>
      <c r="AM16" s="336"/>
      <c r="AN16" s="357" t="str">
        <f>IF(入力!P3="","",入力!P3)</f>
        <v>浦安市</v>
      </c>
      <c r="AO16" s="358"/>
      <c r="AP16" s="358"/>
      <c r="AQ16" s="358"/>
      <c r="AR16" s="358"/>
      <c r="AS16" s="358"/>
      <c r="AT16" s="335" t="s">
        <v>110</v>
      </c>
      <c r="AU16" s="336"/>
      <c r="AV16" s="343" t="s">
        <v>18</v>
      </c>
      <c r="AW16" s="286"/>
      <c r="AX16" s="286"/>
      <c r="AY16" s="287"/>
      <c r="AZ16" s="347" t="str">
        <f>IF(入力!P5="","",入力!P5)</f>
        <v>ＪＲ京葉</v>
      </c>
      <c r="BA16" s="348"/>
      <c r="BB16" s="348"/>
      <c r="BC16" s="348"/>
      <c r="BD16" s="348"/>
      <c r="BE16" s="348"/>
      <c r="BF16" s="332" t="s">
        <v>111</v>
      </c>
    </row>
    <row r="17" spans="3:58" ht="4.5" customHeight="1">
      <c r="C17" s="379"/>
      <c r="D17" s="345"/>
      <c r="E17" s="345"/>
      <c r="F17" s="345"/>
      <c r="G17" s="346"/>
      <c r="H17" s="355" t="str">
        <f>IF(入力!C3="","",入力!C3)</f>
        <v>浦安ＭＡＸ</v>
      </c>
      <c r="I17" s="356"/>
      <c r="J17" s="356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1" t="str">
        <f>IF(入力!J3="","","("&amp;入力!J3&amp;")")</f>
        <v>(女子)</v>
      </c>
      <c r="V17" s="351"/>
      <c r="W17" s="351"/>
      <c r="X17" s="352"/>
      <c r="Y17" s="387">
        <f>IF(入力!C4="","",入力!C4)</f>
        <v>430931811</v>
      </c>
      <c r="Z17" s="388"/>
      <c r="AA17" s="388"/>
      <c r="AB17" s="388"/>
      <c r="AC17" s="388"/>
      <c r="AD17" s="388"/>
      <c r="AE17" s="388"/>
      <c r="AF17" s="388"/>
      <c r="AG17" s="388"/>
      <c r="AH17" s="388"/>
      <c r="AI17" s="389"/>
      <c r="AJ17" s="337"/>
      <c r="AK17" s="338"/>
      <c r="AL17" s="338"/>
      <c r="AM17" s="339"/>
      <c r="AN17" s="359"/>
      <c r="AO17" s="360"/>
      <c r="AP17" s="360"/>
      <c r="AQ17" s="360"/>
      <c r="AR17" s="360"/>
      <c r="AS17" s="360"/>
      <c r="AT17" s="338"/>
      <c r="AU17" s="339"/>
      <c r="AV17" s="344"/>
      <c r="AW17" s="345"/>
      <c r="AX17" s="345"/>
      <c r="AY17" s="346"/>
      <c r="AZ17" s="349"/>
      <c r="BA17" s="350"/>
      <c r="BB17" s="350"/>
      <c r="BC17" s="350"/>
      <c r="BD17" s="350"/>
      <c r="BE17" s="350"/>
      <c r="BF17" s="333"/>
    </row>
    <row r="18" spans="3:58" ht="16.5" customHeight="1">
      <c r="C18" s="307"/>
      <c r="D18" s="308"/>
      <c r="E18" s="308"/>
      <c r="F18" s="308"/>
      <c r="G18" s="309"/>
      <c r="H18" s="313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53"/>
      <c r="V18" s="353"/>
      <c r="W18" s="353"/>
      <c r="X18" s="354"/>
      <c r="Y18" s="390"/>
      <c r="Z18" s="391"/>
      <c r="AA18" s="391"/>
      <c r="AB18" s="391"/>
      <c r="AC18" s="391"/>
      <c r="AD18" s="391"/>
      <c r="AE18" s="391"/>
      <c r="AF18" s="391"/>
      <c r="AG18" s="391"/>
      <c r="AH18" s="391"/>
      <c r="AI18" s="392"/>
      <c r="AJ18" s="340"/>
      <c r="AK18" s="341"/>
      <c r="AL18" s="341"/>
      <c r="AM18" s="342"/>
      <c r="AN18" s="361"/>
      <c r="AO18" s="362"/>
      <c r="AP18" s="362"/>
      <c r="AQ18" s="362"/>
      <c r="AR18" s="362"/>
      <c r="AS18" s="362"/>
      <c r="AT18" s="341"/>
      <c r="AU18" s="342"/>
      <c r="AV18" s="316"/>
      <c r="AW18" s="308"/>
      <c r="AX18" s="308"/>
      <c r="AY18" s="309"/>
      <c r="AZ18" s="291" t="str">
        <f>IF(入力!AE5="","",入力!AE5)</f>
        <v>舞浜</v>
      </c>
      <c r="BA18" s="292"/>
      <c r="BB18" s="292"/>
      <c r="BC18" s="292"/>
      <c r="BD18" s="292"/>
      <c r="BE18" s="292"/>
      <c r="BF18" s="46" t="s">
        <v>112</v>
      </c>
    </row>
    <row r="19" spans="3:58" ht="15" customHeight="1">
      <c r="C19" s="293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5" t="s">
        <v>113</v>
      </c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 t="s">
        <v>114</v>
      </c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 t="s">
        <v>115</v>
      </c>
      <c r="AT19" s="295"/>
      <c r="AU19" s="295"/>
      <c r="AV19" s="295"/>
      <c r="AW19" s="295"/>
      <c r="AX19" s="295"/>
      <c r="AY19" s="295"/>
      <c r="AZ19" s="295"/>
      <c r="BA19" s="295"/>
      <c r="BB19" s="295"/>
      <c r="BC19" s="295"/>
      <c r="BD19" s="295"/>
      <c r="BE19" s="295"/>
      <c r="BF19" s="296"/>
    </row>
    <row r="20" spans="3:58" ht="15" customHeight="1">
      <c r="C20" s="297" t="s">
        <v>116</v>
      </c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8">
        <f>IF(入力!J7="","",入力!J7)</f>
        <v>18404</v>
      </c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 t="str">
        <f>IF(入力!J9="","",入力!J9)</f>
        <v/>
      </c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 t="str">
        <f>IF(入力!J11="","",入力!J11)</f>
        <v/>
      </c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299"/>
    </row>
    <row r="21" spans="3:58" ht="15" customHeight="1">
      <c r="C21" s="297" t="s">
        <v>117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300" t="str">
        <f>IF(入力!M7="","",入力!M7)</f>
        <v>0200769</v>
      </c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 t="str">
        <f>IF(入力!M9="","",入力!M9)</f>
        <v/>
      </c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 t="str">
        <f>IF(入力!M11="","",入力!M11)</f>
        <v/>
      </c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9"/>
    </row>
    <row r="22" spans="3:58" ht="12" customHeight="1">
      <c r="C22" s="301" t="s">
        <v>107</v>
      </c>
      <c r="D22" s="302"/>
      <c r="E22" s="302"/>
      <c r="F22" s="302"/>
      <c r="G22" s="303"/>
      <c r="H22" s="304" t="str">
        <f>IF(入力!C7="","",入力!C7&amp;"　"&amp;入力!E7)</f>
        <v>クリバヤシ　ショウジ</v>
      </c>
      <c r="I22" s="305"/>
      <c r="J22" s="305"/>
      <c r="K22" s="305"/>
      <c r="L22" s="305"/>
      <c r="M22" s="305"/>
      <c r="N22" s="305"/>
      <c r="O22" s="305"/>
      <c r="P22" s="305"/>
      <c r="Q22" s="306"/>
      <c r="R22" s="386" t="s">
        <v>118</v>
      </c>
      <c r="S22" s="305"/>
      <c r="T22" s="380">
        <f>IF(入力!AT7="","",入力!AT7)</f>
        <v>43</v>
      </c>
      <c r="U22" s="381"/>
      <c r="V22" s="382"/>
      <c r="W22" s="386" t="s">
        <v>119</v>
      </c>
      <c r="X22" s="386"/>
      <c r="Y22" s="386"/>
      <c r="Z22" s="39" t="s">
        <v>37</v>
      </c>
      <c r="AA22" s="40"/>
      <c r="AB22" s="305" t="str">
        <f>IF(入力!R7="","",入力!R7)</f>
        <v>276</v>
      </c>
      <c r="AC22" s="305"/>
      <c r="AD22" s="305"/>
      <c r="AE22" s="305"/>
      <c r="AF22" s="41" t="s">
        <v>39</v>
      </c>
      <c r="AG22" s="305" t="str">
        <f>IF(入力!W7="","",入力!W7)</f>
        <v>0033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06"/>
      <c r="AU22" s="386" t="s">
        <v>120</v>
      </c>
      <c r="AV22" s="305"/>
      <c r="AW22" s="305"/>
      <c r="AX22" s="43" t="s">
        <v>41</v>
      </c>
      <c r="AY22" s="305" t="str">
        <f>IF(入力!AL7="","",入力!AL7)</f>
        <v>047</v>
      </c>
      <c r="AZ22" s="305"/>
      <c r="BA22" s="305"/>
      <c r="BB22" s="305"/>
      <c r="BC22" s="305"/>
      <c r="BD22" s="305"/>
      <c r="BE22" s="305"/>
      <c r="BF22" s="47" t="s">
        <v>43</v>
      </c>
    </row>
    <row r="23" spans="3:58" ht="19.5" customHeight="1">
      <c r="C23" s="307" t="s">
        <v>121</v>
      </c>
      <c r="D23" s="308"/>
      <c r="E23" s="308"/>
      <c r="F23" s="308"/>
      <c r="G23" s="309"/>
      <c r="H23" s="310" t="str">
        <f>IF(入力!C8="","",入力!C8&amp;"　"&amp;入力!E8)</f>
        <v>栗林　昇司</v>
      </c>
      <c r="I23" s="311"/>
      <c r="J23" s="311"/>
      <c r="K23" s="311"/>
      <c r="L23" s="311"/>
      <c r="M23" s="311"/>
      <c r="N23" s="311"/>
      <c r="O23" s="311"/>
      <c r="P23" s="311"/>
      <c r="Q23" s="312"/>
      <c r="R23" s="308"/>
      <c r="S23" s="308"/>
      <c r="T23" s="383"/>
      <c r="U23" s="384"/>
      <c r="V23" s="385"/>
      <c r="W23" s="341"/>
      <c r="X23" s="341"/>
      <c r="Y23" s="341"/>
      <c r="Z23" s="313" t="str">
        <f>IF(入力!P8="","",入力!P8)</f>
        <v>千葉県八千代市八千代台南1-32-1</v>
      </c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5"/>
      <c r="AU23" s="308"/>
      <c r="AV23" s="308"/>
      <c r="AW23" s="308"/>
      <c r="AX23" s="316" t="str">
        <f>IF(入力!AK8="","",入力!AK8)</f>
        <v>485</v>
      </c>
      <c r="AY23" s="308"/>
      <c r="AZ23" s="308"/>
      <c r="BA23" s="308"/>
      <c r="BB23" s="44" t="s">
        <v>39</v>
      </c>
      <c r="BC23" s="308" t="str">
        <f>IF(入力!AP8="","",入力!AP8)</f>
        <v>2620</v>
      </c>
      <c r="BD23" s="308"/>
      <c r="BE23" s="308"/>
      <c r="BF23" s="317"/>
    </row>
    <row r="24" spans="3:58" ht="12" customHeight="1">
      <c r="C24" s="301" t="s">
        <v>107</v>
      </c>
      <c r="D24" s="302"/>
      <c r="E24" s="302"/>
      <c r="F24" s="302"/>
      <c r="G24" s="303"/>
      <c r="H24" s="304" t="str">
        <f>IF(入力!C9="","",入力!C9&amp;"　"&amp;入力!E9)</f>
        <v>ササキ　ミユキ</v>
      </c>
      <c r="I24" s="305"/>
      <c r="J24" s="305"/>
      <c r="K24" s="305"/>
      <c r="L24" s="305"/>
      <c r="M24" s="305"/>
      <c r="N24" s="305"/>
      <c r="O24" s="305"/>
      <c r="P24" s="305"/>
      <c r="Q24" s="306"/>
      <c r="R24" s="386" t="s">
        <v>118</v>
      </c>
      <c r="S24" s="305"/>
      <c r="T24" s="380">
        <f>IF(入力!AT9="","",入力!AT9)</f>
        <v>46</v>
      </c>
      <c r="U24" s="381"/>
      <c r="V24" s="382"/>
      <c r="W24" s="386" t="s">
        <v>119</v>
      </c>
      <c r="X24" s="386"/>
      <c r="Y24" s="386"/>
      <c r="Z24" s="39" t="s">
        <v>37</v>
      </c>
      <c r="AA24" s="40"/>
      <c r="AB24" s="305" t="str">
        <f>IF(入力!R9="","",入力!R9)</f>
        <v>279</v>
      </c>
      <c r="AC24" s="305"/>
      <c r="AD24" s="305"/>
      <c r="AE24" s="305"/>
      <c r="AF24" s="41" t="s">
        <v>39</v>
      </c>
      <c r="AG24" s="305" t="str">
        <f>IF(入力!W9="","",入力!W9)</f>
        <v>0002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06"/>
      <c r="AU24" s="386" t="s">
        <v>120</v>
      </c>
      <c r="AV24" s="305"/>
      <c r="AW24" s="305"/>
      <c r="AX24" s="43" t="s">
        <v>41</v>
      </c>
      <c r="AY24" s="305" t="str">
        <f>IF(入力!AL9="","",入力!AL9)</f>
        <v>047</v>
      </c>
      <c r="AZ24" s="305"/>
      <c r="BA24" s="305"/>
      <c r="BB24" s="305"/>
      <c r="BC24" s="305"/>
      <c r="BD24" s="305"/>
      <c r="BE24" s="305"/>
      <c r="BF24" s="47" t="s">
        <v>43</v>
      </c>
    </row>
    <row r="25" spans="3:58" ht="19.5" customHeight="1">
      <c r="C25" s="307" t="s">
        <v>114</v>
      </c>
      <c r="D25" s="308"/>
      <c r="E25" s="308"/>
      <c r="F25" s="308"/>
      <c r="G25" s="309"/>
      <c r="H25" s="310" t="str">
        <f>IF(入力!C10="","",入力!C10&amp;"　"&amp;入力!E10)</f>
        <v>佐々木　深雪</v>
      </c>
      <c r="I25" s="311"/>
      <c r="J25" s="311"/>
      <c r="K25" s="311"/>
      <c r="L25" s="311"/>
      <c r="M25" s="311"/>
      <c r="N25" s="311"/>
      <c r="O25" s="311"/>
      <c r="P25" s="311"/>
      <c r="Q25" s="312"/>
      <c r="R25" s="308"/>
      <c r="S25" s="308"/>
      <c r="T25" s="383"/>
      <c r="U25" s="384"/>
      <c r="V25" s="385"/>
      <c r="W25" s="341"/>
      <c r="X25" s="341"/>
      <c r="Y25" s="341"/>
      <c r="Z25" s="313" t="str">
        <f>IF(入力!P10="","",入力!P10)</f>
        <v>千葉県浦安市北栄4-8-17-505</v>
      </c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5"/>
      <c r="AU25" s="308"/>
      <c r="AV25" s="308"/>
      <c r="AW25" s="308"/>
      <c r="AX25" s="316" t="str">
        <f>IF(入力!AK10="","",入力!AK10)</f>
        <v>305</v>
      </c>
      <c r="AY25" s="308"/>
      <c r="AZ25" s="308"/>
      <c r="BA25" s="308"/>
      <c r="BB25" s="44" t="s">
        <v>39</v>
      </c>
      <c r="BC25" s="308" t="str">
        <f>IF(入力!AP10="","",入力!AP10)</f>
        <v>0354</v>
      </c>
      <c r="BD25" s="308"/>
      <c r="BE25" s="308"/>
      <c r="BF25" s="317"/>
    </row>
    <row r="26" spans="3:58" ht="12" customHeight="1">
      <c r="C26" s="301" t="s">
        <v>107</v>
      </c>
      <c r="D26" s="302"/>
      <c r="E26" s="302"/>
      <c r="F26" s="302"/>
      <c r="G26" s="303"/>
      <c r="H26" s="304" t="str">
        <f>IF(入力!C11="","",入力!C11&amp;"　"&amp;入力!E11)</f>
        <v>ヤマシタ　マイカ</v>
      </c>
      <c r="I26" s="305"/>
      <c r="J26" s="305"/>
      <c r="K26" s="305"/>
      <c r="L26" s="305"/>
      <c r="M26" s="305"/>
      <c r="N26" s="305"/>
      <c r="O26" s="305"/>
      <c r="P26" s="305"/>
      <c r="Q26" s="306"/>
      <c r="R26" s="386" t="s">
        <v>118</v>
      </c>
      <c r="S26" s="305"/>
      <c r="T26" s="380">
        <f>IF(入力!AT11="","",入力!AT11)</f>
        <v>22</v>
      </c>
      <c r="U26" s="381"/>
      <c r="V26" s="382"/>
      <c r="W26" s="386" t="s">
        <v>119</v>
      </c>
      <c r="X26" s="386"/>
      <c r="Y26" s="386"/>
      <c r="Z26" s="39" t="s">
        <v>37</v>
      </c>
      <c r="AA26" s="40"/>
      <c r="AB26" s="305" t="str">
        <f>IF(入力!R11="","",入力!R11)</f>
        <v/>
      </c>
      <c r="AC26" s="305"/>
      <c r="AD26" s="305"/>
      <c r="AE26" s="305"/>
      <c r="AF26" s="41" t="s">
        <v>39</v>
      </c>
      <c r="AG26" s="305" t="str">
        <f>IF(入力!W11="","",入力!W11)</f>
        <v/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6"/>
      <c r="AU26" s="386" t="s">
        <v>120</v>
      </c>
      <c r="AV26" s="305"/>
      <c r="AW26" s="305"/>
      <c r="AX26" s="43" t="s">
        <v>41</v>
      </c>
      <c r="AY26" s="305" t="str">
        <f>IF(入力!AL11="","",入力!AL11)</f>
        <v>090</v>
      </c>
      <c r="AZ26" s="305"/>
      <c r="BA26" s="305"/>
      <c r="BB26" s="305"/>
      <c r="BC26" s="305"/>
      <c r="BD26" s="305"/>
      <c r="BE26" s="305"/>
      <c r="BF26" s="47" t="s">
        <v>43</v>
      </c>
    </row>
    <row r="27" spans="3:58" ht="19.5" customHeight="1">
      <c r="C27" s="307" t="s">
        <v>115</v>
      </c>
      <c r="D27" s="308"/>
      <c r="E27" s="308"/>
      <c r="F27" s="308"/>
      <c r="G27" s="309"/>
      <c r="H27" s="310" t="str">
        <f>IF(入力!C12="","",入力!C12&amp;"　"&amp;入力!E12)</f>
        <v>山下　舞香</v>
      </c>
      <c r="I27" s="311"/>
      <c r="J27" s="311"/>
      <c r="K27" s="311"/>
      <c r="L27" s="311"/>
      <c r="M27" s="311"/>
      <c r="N27" s="311"/>
      <c r="O27" s="311"/>
      <c r="P27" s="311"/>
      <c r="Q27" s="312"/>
      <c r="R27" s="308"/>
      <c r="S27" s="308"/>
      <c r="T27" s="383"/>
      <c r="U27" s="384"/>
      <c r="V27" s="385"/>
      <c r="W27" s="341"/>
      <c r="X27" s="341"/>
      <c r="Y27" s="341"/>
      <c r="Z27" s="313" t="str">
        <f>IF(入力!P12="","",入力!P12)</f>
        <v>千葉県浦安市美浜5-9-305</v>
      </c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  <c r="AL27" s="314"/>
      <c r="AM27" s="314"/>
      <c r="AN27" s="314"/>
      <c r="AO27" s="314"/>
      <c r="AP27" s="314"/>
      <c r="AQ27" s="314"/>
      <c r="AR27" s="314"/>
      <c r="AS27" s="314"/>
      <c r="AT27" s="315"/>
      <c r="AU27" s="308"/>
      <c r="AV27" s="308"/>
      <c r="AW27" s="308"/>
      <c r="AX27" s="316" t="str">
        <f>IF(入力!AK12="","",入力!AK12)</f>
        <v>1105</v>
      </c>
      <c r="AY27" s="308"/>
      <c r="AZ27" s="308"/>
      <c r="BA27" s="308"/>
      <c r="BB27" s="44" t="s">
        <v>39</v>
      </c>
      <c r="BC27" s="308" t="str">
        <f>IF(入力!AP12="","",入力!AP12)</f>
        <v>9049</v>
      </c>
      <c r="BD27" s="308"/>
      <c r="BE27" s="308"/>
      <c r="BF27" s="317"/>
    </row>
    <row r="28" spans="3:58" ht="12" customHeight="1">
      <c r="C28" s="301" t="s">
        <v>107</v>
      </c>
      <c r="D28" s="302"/>
      <c r="E28" s="302"/>
      <c r="F28" s="302"/>
      <c r="G28" s="303"/>
      <c r="H28" s="304" t="str">
        <f>IF(入力!C15="","",入力!C15&amp;"　"&amp;入力!E15)</f>
        <v>クリバヤシ　ショウジ</v>
      </c>
      <c r="I28" s="305"/>
      <c r="J28" s="305"/>
      <c r="K28" s="305"/>
      <c r="L28" s="305"/>
      <c r="M28" s="305"/>
      <c r="N28" s="305"/>
      <c r="O28" s="305"/>
      <c r="P28" s="305"/>
      <c r="Q28" s="306"/>
      <c r="R28" s="386" t="s">
        <v>118</v>
      </c>
      <c r="S28" s="305"/>
      <c r="T28" s="380">
        <f>IF(入力!AT15="","",入力!AT15)</f>
        <v>41</v>
      </c>
      <c r="U28" s="381"/>
      <c r="V28" s="382"/>
      <c r="W28" s="386" t="s">
        <v>119</v>
      </c>
      <c r="X28" s="386"/>
      <c r="Y28" s="386"/>
      <c r="Z28" s="39" t="s">
        <v>37</v>
      </c>
      <c r="AA28" s="40"/>
      <c r="AB28" s="305" t="str">
        <f>IF(入力!R15="","",入力!R15)</f>
        <v>276</v>
      </c>
      <c r="AC28" s="305"/>
      <c r="AD28" s="305"/>
      <c r="AE28" s="305"/>
      <c r="AF28" s="41" t="s">
        <v>39</v>
      </c>
      <c r="AG28" s="305" t="str">
        <f>IF(入力!W15="","",入力!W15)</f>
        <v>0033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6"/>
      <c r="AU28" s="386" t="s">
        <v>120</v>
      </c>
      <c r="AV28" s="305"/>
      <c r="AW28" s="305"/>
      <c r="AX28" s="43" t="s">
        <v>41</v>
      </c>
      <c r="AY28" s="305" t="str">
        <f>IF(入力!AL15="","",入力!AL15)</f>
        <v>047</v>
      </c>
      <c r="AZ28" s="305"/>
      <c r="BA28" s="305"/>
      <c r="BB28" s="305"/>
      <c r="BC28" s="305"/>
      <c r="BD28" s="305"/>
      <c r="BE28" s="305"/>
      <c r="BF28" s="47" t="s">
        <v>43</v>
      </c>
    </row>
    <row r="29" spans="3:58" ht="19.5" customHeight="1">
      <c r="C29" s="318" t="s">
        <v>122</v>
      </c>
      <c r="D29" s="319"/>
      <c r="E29" s="319"/>
      <c r="F29" s="319"/>
      <c r="G29" s="320"/>
      <c r="H29" s="321" t="str">
        <f>IF(入力!C16="","",入力!C16&amp;"　"&amp;入力!E16)</f>
        <v>栗林　昇司</v>
      </c>
      <c r="I29" s="322"/>
      <c r="J29" s="322"/>
      <c r="K29" s="322"/>
      <c r="L29" s="322"/>
      <c r="M29" s="322"/>
      <c r="N29" s="322"/>
      <c r="O29" s="322"/>
      <c r="P29" s="322"/>
      <c r="Q29" s="323"/>
      <c r="R29" s="319"/>
      <c r="S29" s="319"/>
      <c r="T29" s="393"/>
      <c r="U29" s="394"/>
      <c r="V29" s="395"/>
      <c r="W29" s="396"/>
      <c r="X29" s="396"/>
      <c r="Y29" s="396"/>
      <c r="Z29" s="324" t="str">
        <f>IF(入力!P16="","",入力!P16)</f>
        <v>千葉県八千代市八千代台南1-32-1</v>
      </c>
      <c r="AA29" s="325"/>
      <c r="AB29" s="325"/>
      <c r="AC29" s="325"/>
      <c r="AD29" s="325"/>
      <c r="AE29" s="325"/>
      <c r="AF29" s="325"/>
      <c r="AG29" s="325"/>
      <c r="AH29" s="325"/>
      <c r="AI29" s="325"/>
      <c r="AJ29" s="325"/>
      <c r="AK29" s="325"/>
      <c r="AL29" s="325"/>
      <c r="AM29" s="325"/>
      <c r="AN29" s="325"/>
      <c r="AO29" s="325"/>
      <c r="AP29" s="325"/>
      <c r="AQ29" s="325"/>
      <c r="AR29" s="325"/>
      <c r="AS29" s="325"/>
      <c r="AT29" s="326"/>
      <c r="AU29" s="319"/>
      <c r="AV29" s="319"/>
      <c r="AW29" s="319"/>
      <c r="AX29" s="327" t="str">
        <f>IF(入力!AK16="","",入力!AK16)</f>
        <v>485</v>
      </c>
      <c r="AY29" s="319"/>
      <c r="AZ29" s="319"/>
      <c r="BA29" s="319"/>
      <c r="BB29" s="45" t="s">
        <v>39</v>
      </c>
      <c r="BC29" s="319" t="str">
        <f>IF(入力!AP16="","",入力!AP16)</f>
        <v>2620</v>
      </c>
      <c r="BD29" s="319"/>
      <c r="BE29" s="319"/>
      <c r="BF29" s="328"/>
    </row>
    <row r="30" spans="3:58" ht="7.5" customHeight="1"/>
    <row r="31" spans="3:58" ht="16.5" customHeight="1">
      <c r="C31" s="33" t="s">
        <v>123</v>
      </c>
      <c r="D31" s="31"/>
      <c r="E31" s="31"/>
      <c r="F31" s="31"/>
      <c r="G31" s="31"/>
      <c r="H31" s="31"/>
      <c r="I31" s="36" t="s">
        <v>124</v>
      </c>
    </row>
    <row r="32" spans="3:58" ht="3" customHeight="1"/>
    <row r="33" spans="3:58" ht="15" customHeight="1">
      <c r="C33" s="329" t="s">
        <v>125</v>
      </c>
      <c r="D33" s="330"/>
      <c r="E33" s="330"/>
      <c r="F33" s="330" t="s">
        <v>126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127</v>
      </c>
      <c r="R33" s="330"/>
      <c r="S33" s="330"/>
      <c r="T33" s="330" t="s">
        <v>128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129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130</v>
      </c>
      <c r="BA33" s="330"/>
      <c r="BB33" s="330"/>
      <c r="BC33" s="330"/>
      <c r="BD33" s="330"/>
      <c r="BE33" s="330"/>
      <c r="BF33" s="331"/>
    </row>
    <row r="34" spans="3:58" ht="15" customHeight="1">
      <c r="C34" s="417" t="str">
        <f>IF(入力!B25="","",入力!B25)</f>
        <v>①</v>
      </c>
      <c r="D34" s="418"/>
      <c r="E34" s="419"/>
      <c r="F34" s="411" t="str">
        <f>IF(入力!C26="","",入力!C25&amp;"　"&amp;入力!E25&amp;"
"&amp;入力!C26&amp;"　"&amp;入力!E26)</f>
        <v>ヤマナカ　アヤカ
山中　絢賀</v>
      </c>
      <c r="G34" s="412"/>
      <c r="H34" s="412"/>
      <c r="I34" s="412"/>
      <c r="J34" s="412"/>
      <c r="K34" s="412"/>
      <c r="L34" s="412"/>
      <c r="M34" s="412"/>
      <c r="N34" s="412"/>
      <c r="O34" s="412"/>
      <c r="P34" s="413"/>
      <c r="Q34" s="403">
        <f>IF(入力!G25="","",入力!G25)</f>
        <v>6</v>
      </c>
      <c r="R34" s="404"/>
      <c r="S34" s="405"/>
      <c r="T34" s="397" t="str">
        <f>IF(入力!I25="","",入力!I25)</f>
        <v>妙典</v>
      </c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9"/>
      <c r="AJ34" s="403">
        <f>IF(入力!M25="","",入力!M25)</f>
        <v>516054990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155</v>
      </c>
      <c r="BA34" s="404"/>
      <c r="BB34" s="404"/>
      <c r="BC34" s="404"/>
      <c r="BD34" s="404"/>
      <c r="BE34" s="404"/>
      <c r="BF34" s="409"/>
    </row>
    <row r="35" spans="3:58" ht="15" customHeight="1">
      <c r="C35" s="420"/>
      <c r="D35" s="421"/>
      <c r="E35" s="422"/>
      <c r="F35" s="414"/>
      <c r="G35" s="415"/>
      <c r="H35" s="415"/>
      <c r="I35" s="415"/>
      <c r="J35" s="415"/>
      <c r="K35" s="415"/>
      <c r="L35" s="415"/>
      <c r="M35" s="415"/>
      <c r="N35" s="415"/>
      <c r="O35" s="415"/>
      <c r="P35" s="416"/>
      <c r="Q35" s="406"/>
      <c r="R35" s="407"/>
      <c r="S35" s="408"/>
      <c r="T35" s="400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01"/>
      <c r="AG35" s="401"/>
      <c r="AH35" s="401"/>
      <c r="AI35" s="402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17">
        <f>IF(入力!B27="","",入力!B27)</f>
        <v>2</v>
      </c>
      <c r="D36" s="418"/>
      <c r="E36" s="419"/>
      <c r="F36" s="411" t="str">
        <f>IF(入力!C28="","",入力!C27&amp;"　"&amp;入力!E27&amp;"
"&amp;入力!C28&amp;"　"&amp;入力!E28)</f>
        <v>ナカヤブ　ナナミ
中藪　奈々実</v>
      </c>
      <c r="G36" s="412"/>
      <c r="H36" s="412"/>
      <c r="I36" s="412"/>
      <c r="J36" s="412"/>
      <c r="K36" s="412"/>
      <c r="L36" s="412"/>
      <c r="M36" s="412"/>
      <c r="N36" s="412"/>
      <c r="O36" s="412"/>
      <c r="P36" s="413"/>
      <c r="Q36" s="403">
        <f>IF(入力!G27="","",入力!G27)</f>
        <v>6</v>
      </c>
      <c r="R36" s="404"/>
      <c r="S36" s="405"/>
      <c r="T36" s="397" t="str">
        <f>IF(入力!I27="","",入力!I27)</f>
        <v>舞浜</v>
      </c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9"/>
      <c r="AJ36" s="403">
        <f>IF(入力!M27="","",入力!M27)</f>
        <v>516054875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148</v>
      </c>
      <c r="BA36" s="404"/>
      <c r="BB36" s="404"/>
      <c r="BC36" s="404"/>
      <c r="BD36" s="404"/>
      <c r="BE36" s="404"/>
      <c r="BF36" s="409"/>
    </row>
    <row r="37" spans="3:58" ht="15" customHeight="1">
      <c r="C37" s="420"/>
      <c r="D37" s="421"/>
      <c r="E37" s="422"/>
      <c r="F37" s="414"/>
      <c r="G37" s="415"/>
      <c r="H37" s="415"/>
      <c r="I37" s="415"/>
      <c r="J37" s="415"/>
      <c r="K37" s="415"/>
      <c r="L37" s="415"/>
      <c r="M37" s="415"/>
      <c r="N37" s="415"/>
      <c r="O37" s="415"/>
      <c r="P37" s="416"/>
      <c r="Q37" s="406"/>
      <c r="R37" s="407"/>
      <c r="S37" s="408"/>
      <c r="T37" s="400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01"/>
      <c r="AG37" s="401"/>
      <c r="AH37" s="401"/>
      <c r="AI37" s="402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17">
        <f>IF(入力!B29="","",入力!B29)</f>
        <v>3</v>
      </c>
      <c r="D38" s="418"/>
      <c r="E38" s="419"/>
      <c r="F38" s="411" t="str">
        <f>IF(入力!C30="","",入力!C29&amp;"　"&amp;入力!E29&amp;"
"&amp;入力!C30&amp;"　"&amp;入力!E30)</f>
        <v>キムラ　マイコ
木村　真依子</v>
      </c>
      <c r="G38" s="412"/>
      <c r="H38" s="412"/>
      <c r="I38" s="412"/>
      <c r="J38" s="412"/>
      <c r="K38" s="412"/>
      <c r="L38" s="412"/>
      <c r="M38" s="412"/>
      <c r="N38" s="412"/>
      <c r="O38" s="412"/>
      <c r="P38" s="413"/>
      <c r="Q38" s="403">
        <f>IF(入力!G29="","",入力!G29)</f>
        <v>6</v>
      </c>
      <c r="R38" s="404"/>
      <c r="S38" s="405"/>
      <c r="T38" s="397" t="str">
        <f>IF(入力!I29="","",入力!I29)</f>
        <v>妙典</v>
      </c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9"/>
      <c r="AJ38" s="403">
        <f>IF(入力!M29="","",入力!M29)</f>
        <v>519716881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146</v>
      </c>
      <c r="BA38" s="404"/>
      <c r="BB38" s="404"/>
      <c r="BC38" s="404"/>
      <c r="BD38" s="404"/>
      <c r="BE38" s="404"/>
      <c r="BF38" s="409"/>
    </row>
    <row r="39" spans="3:58" ht="15" customHeight="1">
      <c r="C39" s="420"/>
      <c r="D39" s="421"/>
      <c r="E39" s="422"/>
      <c r="F39" s="414"/>
      <c r="G39" s="415"/>
      <c r="H39" s="415"/>
      <c r="I39" s="415"/>
      <c r="J39" s="415"/>
      <c r="K39" s="415"/>
      <c r="L39" s="415"/>
      <c r="M39" s="415"/>
      <c r="N39" s="415"/>
      <c r="O39" s="415"/>
      <c r="P39" s="416"/>
      <c r="Q39" s="406"/>
      <c r="R39" s="407"/>
      <c r="S39" s="408"/>
      <c r="T39" s="400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01"/>
      <c r="AG39" s="401"/>
      <c r="AH39" s="401"/>
      <c r="AI39" s="402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17">
        <f>IF(入力!B31="","",入力!B31)</f>
        <v>4</v>
      </c>
      <c r="D40" s="418"/>
      <c r="E40" s="419"/>
      <c r="F40" s="411" t="str">
        <f>IF(入力!C32="","",入力!C31&amp;"　"&amp;入力!E31&amp;"
"&amp;入力!C32&amp;"　"&amp;入力!E32)</f>
        <v>カワムラ　リオ
川村　莉生</v>
      </c>
      <c r="G40" s="412"/>
      <c r="H40" s="412"/>
      <c r="I40" s="412"/>
      <c r="J40" s="412"/>
      <c r="K40" s="412"/>
      <c r="L40" s="412"/>
      <c r="M40" s="412"/>
      <c r="N40" s="412"/>
      <c r="O40" s="412"/>
      <c r="P40" s="413"/>
      <c r="Q40" s="403">
        <f>IF(入力!G31="","",入力!G31)</f>
        <v>6</v>
      </c>
      <c r="R40" s="404"/>
      <c r="S40" s="405"/>
      <c r="T40" s="397" t="str">
        <f>IF(入力!I31="","",入力!I31)</f>
        <v>明海</v>
      </c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9"/>
      <c r="AJ40" s="403">
        <f>IF(入力!M31="","",入力!M31)</f>
        <v>519716843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150</v>
      </c>
      <c r="BA40" s="404"/>
      <c r="BB40" s="404"/>
      <c r="BC40" s="404"/>
      <c r="BD40" s="404"/>
      <c r="BE40" s="404"/>
      <c r="BF40" s="409"/>
    </row>
    <row r="41" spans="3:58" ht="15" customHeight="1">
      <c r="C41" s="420"/>
      <c r="D41" s="421"/>
      <c r="E41" s="422"/>
      <c r="F41" s="414"/>
      <c r="G41" s="415"/>
      <c r="H41" s="415"/>
      <c r="I41" s="415"/>
      <c r="J41" s="415"/>
      <c r="K41" s="415"/>
      <c r="L41" s="415"/>
      <c r="M41" s="415"/>
      <c r="N41" s="415"/>
      <c r="O41" s="415"/>
      <c r="P41" s="416"/>
      <c r="Q41" s="406"/>
      <c r="R41" s="407"/>
      <c r="S41" s="408"/>
      <c r="T41" s="400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2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17">
        <f>IF(入力!B33="","",入力!B33)</f>
        <v>5</v>
      </c>
      <c r="D42" s="418"/>
      <c r="E42" s="419"/>
      <c r="F42" s="411" t="str">
        <f>IF(入力!C34="","",入力!C33&amp;"　"&amp;入力!E33&amp;"
"&amp;入力!C34&amp;"　"&amp;入力!E34)</f>
        <v>サトウ　ルカ
佐藤　瑠華</v>
      </c>
      <c r="G42" s="412"/>
      <c r="H42" s="412"/>
      <c r="I42" s="412"/>
      <c r="J42" s="412"/>
      <c r="K42" s="412"/>
      <c r="L42" s="412"/>
      <c r="M42" s="412"/>
      <c r="N42" s="412"/>
      <c r="O42" s="412"/>
      <c r="P42" s="413"/>
      <c r="Q42" s="403">
        <f>IF(入力!G33="","",入力!G33)</f>
        <v>6</v>
      </c>
      <c r="R42" s="404"/>
      <c r="S42" s="405"/>
      <c r="T42" s="397" t="str">
        <f>IF(入力!I33="","",入力!I33)</f>
        <v>中山</v>
      </c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9"/>
      <c r="AJ42" s="403">
        <f>IF(入力!M33="","",入力!M33)</f>
        <v>520428100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143</v>
      </c>
      <c r="BA42" s="404"/>
      <c r="BB42" s="404"/>
      <c r="BC42" s="404"/>
      <c r="BD42" s="404"/>
      <c r="BE42" s="404"/>
      <c r="BF42" s="409"/>
    </row>
    <row r="43" spans="3:58" ht="15" customHeight="1">
      <c r="C43" s="420"/>
      <c r="D43" s="421"/>
      <c r="E43" s="422"/>
      <c r="F43" s="414"/>
      <c r="G43" s="415"/>
      <c r="H43" s="415"/>
      <c r="I43" s="415"/>
      <c r="J43" s="415"/>
      <c r="K43" s="415"/>
      <c r="L43" s="415"/>
      <c r="M43" s="415"/>
      <c r="N43" s="415"/>
      <c r="O43" s="415"/>
      <c r="P43" s="416"/>
      <c r="Q43" s="406"/>
      <c r="R43" s="407"/>
      <c r="S43" s="408"/>
      <c r="T43" s="400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01"/>
      <c r="AG43" s="401"/>
      <c r="AH43" s="401"/>
      <c r="AI43" s="402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17">
        <f>IF(入力!B35="","",入力!B35)</f>
        <v>6</v>
      </c>
      <c r="D44" s="418"/>
      <c r="E44" s="419"/>
      <c r="F44" s="411" t="str">
        <f>IF(入力!C36="","",入力!C35&amp;"　"&amp;入力!E35&amp;"
"&amp;入力!C36&amp;"　"&amp;入力!E36)</f>
        <v>リ　シン
李　芯</v>
      </c>
      <c r="G44" s="412"/>
      <c r="H44" s="412"/>
      <c r="I44" s="412"/>
      <c r="J44" s="412"/>
      <c r="K44" s="412"/>
      <c r="L44" s="412"/>
      <c r="M44" s="412"/>
      <c r="N44" s="412"/>
      <c r="O44" s="412"/>
      <c r="P44" s="413"/>
      <c r="Q44" s="403">
        <f>IF(入力!G35="","",入力!G35)</f>
        <v>6</v>
      </c>
      <c r="R44" s="404"/>
      <c r="S44" s="405"/>
      <c r="T44" s="397" t="str">
        <f>IF(入力!I35="","",入力!I35)</f>
        <v>南行徳</v>
      </c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9"/>
      <c r="AJ44" s="403">
        <f>IF(入力!M35="","",入力!M35)</f>
        <v>520437799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144</v>
      </c>
      <c r="BA44" s="404"/>
      <c r="BB44" s="404"/>
      <c r="BC44" s="404"/>
      <c r="BD44" s="404"/>
      <c r="BE44" s="404"/>
      <c r="BF44" s="409"/>
    </row>
    <row r="45" spans="3:58" ht="15" customHeight="1">
      <c r="C45" s="420"/>
      <c r="D45" s="421"/>
      <c r="E45" s="422"/>
      <c r="F45" s="414"/>
      <c r="G45" s="415"/>
      <c r="H45" s="415"/>
      <c r="I45" s="415"/>
      <c r="J45" s="415"/>
      <c r="K45" s="415"/>
      <c r="L45" s="415"/>
      <c r="M45" s="415"/>
      <c r="N45" s="415"/>
      <c r="O45" s="415"/>
      <c r="P45" s="416"/>
      <c r="Q45" s="406"/>
      <c r="R45" s="407"/>
      <c r="S45" s="408"/>
      <c r="T45" s="400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1"/>
      <c r="AH45" s="401"/>
      <c r="AI45" s="402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17">
        <f>IF(入力!B37="","",入力!B37)</f>
        <v>7</v>
      </c>
      <c r="D46" s="418"/>
      <c r="E46" s="419"/>
      <c r="F46" s="411" t="str">
        <f>IF(入力!C38="","",入力!C37&amp;"　"&amp;入力!E37&amp;"
"&amp;入力!C38&amp;"　"&amp;入力!E38)</f>
        <v>キタムラ　シノ
北村　心乃</v>
      </c>
      <c r="G46" s="412"/>
      <c r="H46" s="412"/>
      <c r="I46" s="412"/>
      <c r="J46" s="412"/>
      <c r="K46" s="412"/>
      <c r="L46" s="412"/>
      <c r="M46" s="412"/>
      <c r="N46" s="412"/>
      <c r="O46" s="412"/>
      <c r="P46" s="413"/>
      <c r="Q46" s="403">
        <f>IF(入力!G37="","",入力!G37)</f>
        <v>6</v>
      </c>
      <c r="R46" s="404"/>
      <c r="S46" s="405"/>
      <c r="T46" s="397" t="str">
        <f>IF(入力!I37="","",入力!I37)</f>
        <v>見明川</v>
      </c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9"/>
      <c r="AJ46" s="403">
        <f>IF(入力!M37="","",入力!M37)</f>
        <v>520970340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159</v>
      </c>
      <c r="BA46" s="404"/>
      <c r="BB46" s="404"/>
      <c r="BC46" s="404"/>
      <c r="BD46" s="404"/>
      <c r="BE46" s="404"/>
      <c r="BF46" s="409"/>
    </row>
    <row r="47" spans="3:58" ht="15" customHeight="1">
      <c r="C47" s="420"/>
      <c r="D47" s="421"/>
      <c r="E47" s="422"/>
      <c r="F47" s="414"/>
      <c r="G47" s="415"/>
      <c r="H47" s="415"/>
      <c r="I47" s="415"/>
      <c r="J47" s="415"/>
      <c r="K47" s="415"/>
      <c r="L47" s="415"/>
      <c r="M47" s="415"/>
      <c r="N47" s="415"/>
      <c r="O47" s="415"/>
      <c r="P47" s="416"/>
      <c r="Q47" s="406"/>
      <c r="R47" s="407"/>
      <c r="S47" s="408"/>
      <c r="T47" s="400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2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17">
        <f>IF(入力!B39="","",入力!B39)</f>
        <v>8</v>
      </c>
      <c r="D48" s="418"/>
      <c r="E48" s="419"/>
      <c r="F48" s="411" t="str">
        <f>IF(入力!C40="","",入力!C39&amp;"　"&amp;入力!E39&amp;"
"&amp;入力!C40&amp;"　"&amp;入力!E40)</f>
        <v>タケダ　ミチ
武田　実千</v>
      </c>
      <c r="G48" s="412"/>
      <c r="H48" s="412"/>
      <c r="I48" s="412"/>
      <c r="J48" s="412"/>
      <c r="K48" s="412"/>
      <c r="L48" s="412"/>
      <c r="M48" s="412"/>
      <c r="N48" s="412"/>
      <c r="O48" s="412"/>
      <c r="P48" s="413"/>
      <c r="Q48" s="403">
        <f>IF(入力!G39="","",入力!G39)</f>
        <v>6</v>
      </c>
      <c r="R48" s="404"/>
      <c r="S48" s="405"/>
      <c r="T48" s="397" t="str">
        <f>IF(入力!I39="","",入力!I39)</f>
        <v>見明川</v>
      </c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9"/>
      <c r="AJ48" s="403">
        <f>IF(入力!M39="","",入力!M39)</f>
        <v>521914190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146</v>
      </c>
      <c r="BA48" s="404"/>
      <c r="BB48" s="404"/>
      <c r="BC48" s="404"/>
      <c r="BD48" s="404"/>
      <c r="BE48" s="404"/>
      <c r="BF48" s="409"/>
    </row>
    <row r="49" spans="3:58" ht="15" customHeight="1">
      <c r="C49" s="420"/>
      <c r="D49" s="421"/>
      <c r="E49" s="422"/>
      <c r="F49" s="414"/>
      <c r="G49" s="415"/>
      <c r="H49" s="415"/>
      <c r="I49" s="415"/>
      <c r="J49" s="415"/>
      <c r="K49" s="415"/>
      <c r="L49" s="415"/>
      <c r="M49" s="415"/>
      <c r="N49" s="415"/>
      <c r="O49" s="415"/>
      <c r="P49" s="416"/>
      <c r="Q49" s="406"/>
      <c r="R49" s="407"/>
      <c r="S49" s="408"/>
      <c r="T49" s="400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  <c r="AI49" s="402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17" t="str">
        <f>IF(入力!B41="","",入力!B41)</f>
        <v/>
      </c>
      <c r="D50" s="418"/>
      <c r="E50" s="419"/>
      <c r="F50" s="411" t="str">
        <f>IF(入力!C42="","",入力!C41&amp;"　"&amp;入力!E41&amp;"
"&amp;入力!C42&amp;"　"&amp;入力!E42)</f>
        <v/>
      </c>
      <c r="G50" s="412"/>
      <c r="H50" s="412"/>
      <c r="I50" s="412"/>
      <c r="J50" s="412"/>
      <c r="K50" s="412"/>
      <c r="L50" s="412"/>
      <c r="M50" s="412"/>
      <c r="N50" s="412"/>
      <c r="O50" s="412"/>
      <c r="P50" s="413"/>
      <c r="Q50" s="403" t="str">
        <f>IF(入力!G41="","",入力!G41)</f>
        <v/>
      </c>
      <c r="R50" s="404"/>
      <c r="S50" s="405"/>
      <c r="T50" s="397" t="str">
        <f>IF(入力!I41="","",入力!I41)</f>
        <v/>
      </c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9"/>
      <c r="AJ50" s="403" t="str">
        <f>IF(入力!M41="","",入力!M41)</f>
        <v/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 t="str">
        <f>IF(入力!P41="","",入力!P41)</f>
        <v/>
      </c>
      <c r="BA50" s="404"/>
      <c r="BB50" s="404"/>
      <c r="BC50" s="404"/>
      <c r="BD50" s="404"/>
      <c r="BE50" s="404"/>
      <c r="BF50" s="409"/>
    </row>
    <row r="51" spans="3:58" ht="15" customHeight="1">
      <c r="C51" s="420"/>
      <c r="D51" s="421"/>
      <c r="E51" s="422"/>
      <c r="F51" s="414"/>
      <c r="G51" s="415"/>
      <c r="H51" s="415"/>
      <c r="I51" s="415"/>
      <c r="J51" s="415"/>
      <c r="K51" s="415"/>
      <c r="L51" s="415"/>
      <c r="M51" s="415"/>
      <c r="N51" s="415"/>
      <c r="O51" s="415"/>
      <c r="P51" s="416"/>
      <c r="Q51" s="406"/>
      <c r="R51" s="407"/>
      <c r="S51" s="408"/>
      <c r="T51" s="400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2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17" t="str">
        <f>IF(入力!B43="","",入力!B43)</f>
        <v/>
      </c>
      <c r="D52" s="418"/>
      <c r="E52" s="419"/>
      <c r="F52" s="411" t="str">
        <f>IF(入力!C44="","",入力!C43&amp;"　"&amp;入力!E43&amp;"
"&amp;入力!C44&amp;"　"&amp;入力!E44)</f>
        <v/>
      </c>
      <c r="G52" s="412"/>
      <c r="H52" s="412"/>
      <c r="I52" s="412"/>
      <c r="J52" s="412"/>
      <c r="K52" s="412"/>
      <c r="L52" s="412"/>
      <c r="M52" s="412"/>
      <c r="N52" s="412"/>
      <c r="O52" s="412"/>
      <c r="P52" s="413"/>
      <c r="Q52" s="403" t="str">
        <f>IF(入力!G43="","",入力!G43)</f>
        <v/>
      </c>
      <c r="R52" s="404"/>
      <c r="S52" s="405"/>
      <c r="T52" s="397" t="str">
        <f>IF(入力!I43="","",入力!I43)</f>
        <v/>
      </c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9"/>
      <c r="AJ52" s="403" t="str">
        <f>IF(入力!M43="","",入力!M43)</f>
        <v/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 t="str">
        <f>IF(入力!P43="","",入力!P43)</f>
        <v/>
      </c>
      <c r="BA52" s="404"/>
      <c r="BB52" s="404"/>
      <c r="BC52" s="404"/>
      <c r="BD52" s="404"/>
      <c r="BE52" s="404"/>
      <c r="BF52" s="409"/>
    </row>
    <row r="53" spans="3:58" ht="15" customHeight="1">
      <c r="C53" s="420"/>
      <c r="D53" s="421"/>
      <c r="E53" s="422"/>
      <c r="F53" s="414"/>
      <c r="G53" s="415"/>
      <c r="H53" s="415"/>
      <c r="I53" s="415"/>
      <c r="J53" s="415"/>
      <c r="K53" s="415"/>
      <c r="L53" s="415"/>
      <c r="M53" s="415"/>
      <c r="N53" s="415"/>
      <c r="O53" s="415"/>
      <c r="P53" s="416"/>
      <c r="Q53" s="406"/>
      <c r="R53" s="407"/>
      <c r="S53" s="408"/>
      <c r="T53" s="400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01"/>
      <c r="AG53" s="401"/>
      <c r="AH53" s="401"/>
      <c r="AI53" s="402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17" t="str">
        <f>IF(入力!B45="","",入力!B45)</f>
        <v/>
      </c>
      <c r="D54" s="418"/>
      <c r="E54" s="419"/>
      <c r="F54" s="411" t="str">
        <f>IF(入力!C46="","",入力!C45&amp;"　"&amp;入力!E45&amp;"
"&amp;入力!C46&amp;"　"&amp;入力!E46)</f>
        <v/>
      </c>
      <c r="G54" s="412"/>
      <c r="H54" s="412"/>
      <c r="I54" s="412"/>
      <c r="J54" s="412"/>
      <c r="K54" s="412"/>
      <c r="L54" s="412"/>
      <c r="M54" s="412"/>
      <c r="N54" s="412"/>
      <c r="O54" s="412"/>
      <c r="P54" s="413"/>
      <c r="Q54" s="403" t="str">
        <f>IF(入力!G45="","",入力!G45)</f>
        <v/>
      </c>
      <c r="R54" s="404"/>
      <c r="S54" s="405"/>
      <c r="T54" s="397" t="str">
        <f>IF(入力!I45="","",入力!I45)</f>
        <v/>
      </c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9"/>
      <c r="AJ54" s="403" t="str">
        <f>IF(入力!M45="","",入力!M45)</f>
        <v/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 t="str">
        <f>IF(入力!P45="","",入力!P45)</f>
        <v/>
      </c>
      <c r="BA54" s="404"/>
      <c r="BB54" s="404"/>
      <c r="BC54" s="404"/>
      <c r="BD54" s="404"/>
      <c r="BE54" s="404"/>
      <c r="BF54" s="409"/>
    </row>
    <row r="55" spans="3:58" ht="15" customHeight="1">
      <c r="C55" s="420"/>
      <c r="D55" s="421"/>
      <c r="E55" s="422"/>
      <c r="F55" s="414"/>
      <c r="G55" s="415"/>
      <c r="H55" s="415"/>
      <c r="I55" s="415"/>
      <c r="J55" s="415"/>
      <c r="K55" s="415"/>
      <c r="L55" s="415"/>
      <c r="M55" s="415"/>
      <c r="N55" s="415"/>
      <c r="O55" s="415"/>
      <c r="P55" s="416"/>
      <c r="Q55" s="406"/>
      <c r="R55" s="407"/>
      <c r="S55" s="408"/>
      <c r="T55" s="400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2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17" t="str">
        <f>IF(入力!B47="","",入力!B47)</f>
        <v/>
      </c>
      <c r="D56" s="418"/>
      <c r="E56" s="419"/>
      <c r="F56" s="411" t="str">
        <f>IF(入力!C48="","",入力!C47&amp;"　"&amp;入力!E47&amp;"
"&amp;入力!C48&amp;"　"&amp;入力!E48)</f>
        <v/>
      </c>
      <c r="G56" s="412"/>
      <c r="H56" s="412"/>
      <c r="I56" s="412"/>
      <c r="J56" s="412"/>
      <c r="K56" s="412"/>
      <c r="L56" s="412"/>
      <c r="M56" s="412"/>
      <c r="N56" s="412"/>
      <c r="O56" s="412"/>
      <c r="P56" s="413"/>
      <c r="Q56" s="403" t="str">
        <f>IF(入力!G47="","",入力!G47)</f>
        <v/>
      </c>
      <c r="R56" s="404"/>
      <c r="S56" s="405"/>
      <c r="T56" s="397" t="str">
        <f>IF(入力!I47="","",入力!I47)</f>
        <v/>
      </c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9"/>
      <c r="AJ56" s="403" t="str">
        <f>IF(入力!M47="","",入力!M47)</f>
        <v/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 t="str">
        <f>IF(入力!P47="","",入力!P47)</f>
        <v/>
      </c>
      <c r="BA56" s="404"/>
      <c r="BB56" s="404"/>
      <c r="BC56" s="404"/>
      <c r="BD56" s="404"/>
      <c r="BE56" s="404"/>
      <c r="BF56" s="409"/>
    </row>
    <row r="57" spans="3:58" ht="15" customHeigh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</row>
    <row r="59" spans="3:58">
      <c r="C59" s="34" t="s">
        <v>131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</row>
    <row r="60" spans="3:58">
      <c r="C60" s="34" t="s">
        <v>132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</row>
    <row r="61" spans="3:58">
      <c r="C61" s="34" t="s">
        <v>133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</row>
    <row r="62" spans="3:58">
      <c r="C62" s="34" t="s">
        <v>134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</row>
    <row r="63" spans="3:58">
      <c r="C63" s="34" t="s">
        <v>135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 t="s">
        <v>136</v>
      </c>
      <c r="BF63" s="345"/>
    </row>
    <row r="64" spans="3:58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 t="s">
        <v>137</v>
      </c>
      <c r="AL64" s="34"/>
      <c r="AM64" s="34"/>
      <c r="AN64" s="34"/>
      <c r="AO64" s="34"/>
      <c r="AP64" s="34"/>
      <c r="AQ64" s="34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3:58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</row>
  </sheetData>
  <sheetProtection sheet="1"/>
  <mergeCells count="168"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AZ50:BF51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Q40:S41"/>
    <mergeCell ref="AZ42:BF43"/>
    <mergeCell ref="Q44:S45"/>
    <mergeCell ref="T44:AI45"/>
    <mergeCell ref="AJ44:AY45"/>
    <mergeCell ref="AZ44:BF45"/>
    <mergeCell ref="Q54:S55"/>
    <mergeCell ref="T54:AI55"/>
    <mergeCell ref="AJ54:AY55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C40:E41"/>
    <mergeCell ref="F40:P41"/>
    <mergeCell ref="C44:E45"/>
    <mergeCell ref="F44:P45"/>
    <mergeCell ref="C42:E43"/>
    <mergeCell ref="F42:P43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R28:S29"/>
    <mergeCell ref="T28:V29"/>
    <mergeCell ref="W28:Y29"/>
    <mergeCell ref="AU28:AW29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R26:S27"/>
    <mergeCell ref="T26:V27"/>
    <mergeCell ref="W26:Y27"/>
    <mergeCell ref="AU26:AW27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T24:V25"/>
    <mergeCell ref="W24:Y25"/>
    <mergeCell ref="AU24:AW25"/>
    <mergeCell ref="R24:S25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T22:V23"/>
    <mergeCell ref="W22:Y23"/>
    <mergeCell ref="AU22:AW23"/>
    <mergeCell ref="R22:S23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Y17:AI18"/>
  </mergeCells>
  <phoneticPr fontId="39"/>
  <pageMargins left="0.235416666666667" right="0.235416666666667" top="0.35416666666666702" bottom="0.35416666666666702" header="0.118055555555556" footer="0.118055555555556"/>
  <pageSetup paperSize="9" scale="99" orientation="portrait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zoomScaleSheetLayoutView="100" workbookViewId="0">
      <selection activeCell="G11" sqref="G11:I12"/>
    </sheetView>
  </sheetViews>
  <sheetFormatPr defaultColWidth="9" defaultRowHeight="14.5"/>
  <cols>
    <col min="1" max="2" width="6.08984375" style="25" customWidth="1"/>
    <col min="3" max="6" width="7.36328125" style="25" customWidth="1"/>
    <col min="7" max="15" width="6.08984375" style="25" customWidth="1"/>
    <col min="16" max="22" width="6.6328125" style="25" customWidth="1"/>
    <col min="23" max="16384" width="9" style="25"/>
  </cols>
  <sheetData>
    <row r="1" spans="1:15" ht="28.5">
      <c r="A1" s="436" t="s">
        <v>138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5" customHeight="1">
      <c r="A2" s="266" t="s">
        <v>89</v>
      </c>
      <c r="B2" s="266"/>
      <c r="C2" s="269" t="str">
        <f>IF(入力!C3="","",入力!C3)</f>
        <v>浦安ＭＡＸ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90</v>
      </c>
      <c r="B4" s="266"/>
      <c r="C4" s="270">
        <f>IF(入力!C4="","",IF(入力!C5="",入力!C4,入力!C4&amp;"　　"&amp;入力!C5))</f>
        <v>430931811</v>
      </c>
      <c r="D4" s="271"/>
      <c r="E4" s="271"/>
      <c r="F4" s="271"/>
      <c r="G4" s="271"/>
      <c r="H4" s="271"/>
      <c r="I4" s="271"/>
      <c r="J4" s="26"/>
      <c r="K4" s="26"/>
      <c r="L4" s="26"/>
      <c r="M4" s="26"/>
      <c r="N4" s="26"/>
      <c r="O4" s="27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63" t="s">
        <v>91</v>
      </c>
      <c r="K5" s="263"/>
      <c r="L5" s="263"/>
      <c r="M5" s="263"/>
      <c r="N5" s="263"/>
      <c r="O5" s="264"/>
    </row>
    <row r="6" spans="1:15" ht="12" customHeight="1">
      <c r="A6" s="266" t="s">
        <v>25</v>
      </c>
      <c r="B6" s="266"/>
      <c r="C6" s="276" t="str">
        <f>IF(入力!C8="","",入力!C8&amp;"　"&amp;入力!E8)</f>
        <v>栗林　昇司</v>
      </c>
      <c r="D6" s="277"/>
      <c r="E6" s="277"/>
      <c r="F6" s="277"/>
      <c r="G6" s="265" t="s">
        <v>28</v>
      </c>
      <c r="H6" s="265"/>
      <c r="I6" s="265"/>
      <c r="J6" s="265" t="s">
        <v>29</v>
      </c>
      <c r="K6" s="265"/>
      <c r="L6" s="265"/>
      <c r="M6" s="265" t="s">
        <v>30</v>
      </c>
      <c r="N6" s="265"/>
      <c r="O6" s="265"/>
    </row>
    <row r="7" spans="1:15" ht="13.5" customHeight="1">
      <c r="A7" s="266"/>
      <c r="B7" s="266"/>
      <c r="C7" s="280"/>
      <c r="D7" s="281"/>
      <c r="E7" s="281"/>
      <c r="F7" s="281"/>
      <c r="G7" s="274">
        <f>IF(入力!G7="","",入力!G7)</f>
        <v>506197659</v>
      </c>
      <c r="H7" s="274"/>
      <c r="I7" s="274"/>
      <c r="J7" s="274">
        <f>IF(入力!J7="","",入力!J7)</f>
        <v>18404</v>
      </c>
      <c r="K7" s="274"/>
      <c r="L7" s="274"/>
      <c r="M7" s="275" t="str">
        <f>IF(入力!M7="","",入力!M7)</f>
        <v>0200769</v>
      </c>
      <c r="N7" s="274"/>
      <c r="O7" s="274"/>
    </row>
    <row r="8" spans="1:15" ht="13.5" customHeight="1">
      <c r="A8" s="266"/>
      <c r="B8" s="266"/>
      <c r="C8" s="278"/>
      <c r="D8" s="279"/>
      <c r="E8" s="279"/>
      <c r="F8" s="279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5" customHeight="1">
      <c r="A9" s="266" t="s">
        <v>49</v>
      </c>
      <c r="B9" s="266"/>
      <c r="C9" s="276" t="str">
        <f>IF(入力!C10="","",入力!C10&amp;"　"&amp;入力!E10)</f>
        <v>佐々木　深雪</v>
      </c>
      <c r="D9" s="277"/>
      <c r="E9" s="277"/>
      <c r="F9" s="277"/>
      <c r="G9" s="274">
        <f>IF(入力!G9="","",入力!G9)</f>
        <v>508561635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5" customHeight="1">
      <c r="A10" s="266"/>
      <c r="B10" s="266"/>
      <c r="C10" s="278"/>
      <c r="D10" s="279"/>
      <c r="E10" s="279"/>
      <c r="F10" s="279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5" customHeight="1">
      <c r="A11" s="266" t="s">
        <v>59</v>
      </c>
      <c r="B11" s="266"/>
      <c r="C11" s="276" t="str">
        <f>IF(入力!C12="","",入力!C12&amp;"　"&amp;入力!E12)</f>
        <v>山下　舞香</v>
      </c>
      <c r="D11" s="277"/>
      <c r="E11" s="277"/>
      <c r="F11" s="277"/>
      <c r="G11" s="274">
        <f>IF(入力!G11="","",入力!G11)</f>
        <v>519920417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5" customHeight="1">
      <c r="A12" s="266"/>
      <c r="B12" s="266"/>
      <c r="C12" s="278"/>
      <c r="D12" s="279"/>
      <c r="E12" s="279"/>
      <c r="F12" s="279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68</v>
      </c>
      <c r="B13" s="266"/>
      <c r="C13" s="276" t="str">
        <f>IF(入力!C14="","",入力!C14&amp;"　"&amp;入力!E14)</f>
        <v>栗林　昇司</v>
      </c>
      <c r="D13" s="277"/>
      <c r="E13" s="277"/>
      <c r="F13" s="277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6"/>
      <c r="B14" s="266"/>
      <c r="C14" s="278"/>
      <c r="D14" s="279"/>
      <c r="E14" s="279"/>
      <c r="F14" s="279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6" t="s">
        <v>92</v>
      </c>
      <c r="B15" s="266"/>
      <c r="C15" s="276" t="str">
        <f>IF(入力!C16="","",入力!C16&amp;"　"&amp;入力!E16)</f>
        <v>栗林　昇司</v>
      </c>
      <c r="D15" s="277"/>
      <c r="E15" s="277"/>
      <c r="F15" s="267" t="s">
        <v>93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6"/>
      <c r="B16" s="266"/>
      <c r="C16" s="278"/>
      <c r="D16" s="279"/>
      <c r="E16" s="279"/>
      <c r="F16" s="26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5" customHeight="1">
      <c r="A17" s="266" t="s">
        <v>70</v>
      </c>
      <c r="B17" s="266"/>
      <c r="C17" s="269" t="str">
        <f>IF(入力!C17="","",入力!C17&amp;"　"&amp;入力!E17)</f>
        <v>千葉県八千代市八千代台南1-32-1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5" customHeight="1">
      <c r="A19" s="266" t="s">
        <v>71</v>
      </c>
      <c r="B19" s="266"/>
      <c r="C19" s="269" t="str">
        <f>IF(入力!C19="","",入力!C19&amp;"　"&amp;入力!E19)</f>
        <v>047-485-2620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5" customHeight="1">
      <c r="A21" s="266" t="s">
        <v>72</v>
      </c>
      <c r="B21" s="266"/>
      <c r="C21" s="269" t="str">
        <f>IF(入力!C21="","",入力!C21&amp;"－"&amp;入力!E21&amp;"－"&amp;入力!G21)</f>
        <v>090－9376－3897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74</v>
      </c>
      <c r="C23" s="266" t="s">
        <v>94</v>
      </c>
      <c r="D23" s="266"/>
      <c r="E23" s="266"/>
      <c r="F23" s="266"/>
      <c r="G23" s="266" t="s">
        <v>77</v>
      </c>
      <c r="H23" s="266"/>
      <c r="I23" s="266" t="s">
        <v>78</v>
      </c>
      <c r="J23" s="266"/>
      <c r="K23" s="266"/>
      <c r="L23" s="266"/>
      <c r="M23" s="266" t="s">
        <v>79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6" t="str">
        <f>IF(入力!C26="","",入力!C26&amp;"　"&amp;入力!E26)</f>
        <v>山中　絢賀</v>
      </c>
      <c r="D25" s="277"/>
      <c r="E25" s="277"/>
      <c r="F25" s="277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妙典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516054990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8"/>
      <c r="D26" s="279"/>
      <c r="E26" s="279"/>
      <c r="F26" s="279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6" t="str">
        <f>IF(入力!C28="","",入力!C28&amp;"　"&amp;入力!E28)</f>
        <v>中藪　奈々実</v>
      </c>
      <c r="D27" s="277"/>
      <c r="E27" s="277"/>
      <c r="F27" s="277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舞浜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516054875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8"/>
      <c r="D28" s="279"/>
      <c r="E28" s="279"/>
      <c r="F28" s="279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6" t="str">
        <f>IF(入力!C30="","",入力!C30&amp;"　"&amp;入力!E30)</f>
        <v>木村　真依子</v>
      </c>
      <c r="D29" s="277"/>
      <c r="E29" s="277"/>
      <c r="F29" s="277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妙典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519716881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8"/>
      <c r="D30" s="279"/>
      <c r="E30" s="279"/>
      <c r="F30" s="279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6" t="str">
        <f>IF(入力!C32="","",入力!C32&amp;"　"&amp;入力!E32)</f>
        <v>川村　莉生</v>
      </c>
      <c r="D31" s="277"/>
      <c r="E31" s="277"/>
      <c r="F31" s="277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明海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519716843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8"/>
      <c r="D32" s="279"/>
      <c r="E32" s="279"/>
      <c r="F32" s="279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6" t="str">
        <f>IF(入力!C34="","",入力!C34&amp;"　"&amp;入力!E34)</f>
        <v>佐藤　瑠華</v>
      </c>
      <c r="D33" s="277"/>
      <c r="E33" s="277"/>
      <c r="F33" s="277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中山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520428100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8"/>
      <c r="D34" s="279"/>
      <c r="E34" s="279"/>
      <c r="F34" s="279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6" t="str">
        <f>IF(入力!C36="","",入力!C36&amp;"　"&amp;入力!E36)</f>
        <v>李　芯</v>
      </c>
      <c r="D35" s="277"/>
      <c r="E35" s="277"/>
      <c r="F35" s="277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南行徳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520437799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8"/>
      <c r="D36" s="279"/>
      <c r="E36" s="279"/>
      <c r="F36" s="279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6" t="str">
        <f>IF(入力!C38="","",入力!C38&amp;"　"&amp;入力!E38)</f>
        <v>北村　心乃</v>
      </c>
      <c r="D37" s="277"/>
      <c r="E37" s="277"/>
      <c r="F37" s="277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見明川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520970340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8"/>
      <c r="D38" s="279"/>
      <c r="E38" s="279"/>
      <c r="F38" s="279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6" t="str">
        <f>IF(入力!C40="","",入力!C40&amp;"　"&amp;入力!E40)</f>
        <v>武田　実千</v>
      </c>
      <c r="D39" s="277"/>
      <c r="E39" s="277"/>
      <c r="F39" s="277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見明川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521914190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8"/>
      <c r="D40" s="279"/>
      <c r="E40" s="279"/>
      <c r="F40" s="279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8"/>
      <c r="D42" s="279"/>
      <c r="E42" s="279"/>
      <c r="F42" s="279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8"/>
      <c r="D44" s="279"/>
      <c r="E44" s="279"/>
      <c r="F44" s="279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8"/>
      <c r="D46" s="279"/>
      <c r="E46" s="279"/>
      <c r="F46" s="279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8"/>
      <c r="D48" s="279"/>
      <c r="E48" s="279"/>
      <c r="F48" s="279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8"/>
      <c r="D50" s="279"/>
      <c r="E50" s="279"/>
      <c r="F50" s="279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8"/>
      <c r="D52" s="279"/>
      <c r="E52" s="279"/>
      <c r="F52" s="279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</mergeCells>
  <phoneticPr fontId="39"/>
  <pageMargins left="0.40902777777777799" right="0.4" top="0.57916666666666705" bottom="0.5791666666666670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="55" zoomScaleNormal="100" zoomScaleSheetLayoutView="55" workbookViewId="0">
      <selection sqref="A1:O1"/>
    </sheetView>
  </sheetViews>
  <sheetFormatPr defaultColWidth="9" defaultRowHeight="14.5"/>
  <cols>
    <col min="1" max="2" width="6.08984375" style="25" customWidth="1"/>
    <col min="3" max="6" width="7.36328125" style="25" customWidth="1"/>
    <col min="7" max="15" width="6.08984375" style="25" customWidth="1"/>
    <col min="16" max="22" width="6.6328125" style="25" customWidth="1"/>
    <col min="23" max="16384" width="9" style="25"/>
  </cols>
  <sheetData>
    <row r="1" spans="1:15" ht="28.5">
      <c r="A1" s="436" t="s">
        <v>139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5" customHeight="1">
      <c r="A2" s="266" t="s">
        <v>89</v>
      </c>
      <c r="B2" s="266"/>
      <c r="C2" s="269" t="str">
        <f>IF(入力!C3="","",入力!C3)</f>
        <v>浦安ＭＡＸ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90</v>
      </c>
      <c r="B4" s="266"/>
      <c r="C4" s="270">
        <f>IF(入力!C4="","",IF(入力!C5="",入力!C4,入力!C4&amp;"　　"&amp;入力!C5))</f>
        <v>430931811</v>
      </c>
      <c r="D4" s="271"/>
      <c r="E4" s="271"/>
      <c r="F4" s="271"/>
      <c r="G4" s="271"/>
      <c r="H4" s="271"/>
      <c r="I4" s="271"/>
      <c r="J4" s="26"/>
      <c r="K4" s="26"/>
      <c r="L4" s="26"/>
      <c r="M4" s="26"/>
      <c r="N4" s="26"/>
      <c r="O4" s="27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63" t="s">
        <v>91</v>
      </c>
      <c r="K5" s="263"/>
      <c r="L5" s="263"/>
      <c r="M5" s="263"/>
      <c r="N5" s="263"/>
      <c r="O5" s="264"/>
    </row>
    <row r="6" spans="1:15" ht="12" customHeight="1">
      <c r="A6" s="266" t="s">
        <v>25</v>
      </c>
      <c r="B6" s="266"/>
      <c r="C6" s="276" t="str">
        <f>IF(入力!C8="","",入力!C8&amp;"　"&amp;入力!E8)</f>
        <v>栗林　昇司</v>
      </c>
      <c r="D6" s="277"/>
      <c r="E6" s="277"/>
      <c r="F6" s="277"/>
      <c r="G6" s="265" t="s">
        <v>28</v>
      </c>
      <c r="H6" s="265"/>
      <c r="I6" s="265"/>
      <c r="J6" s="265" t="s">
        <v>29</v>
      </c>
      <c r="K6" s="265"/>
      <c r="L6" s="265"/>
      <c r="M6" s="265" t="s">
        <v>30</v>
      </c>
      <c r="N6" s="265"/>
      <c r="O6" s="265"/>
    </row>
    <row r="7" spans="1:15" ht="13.5" customHeight="1">
      <c r="A7" s="266"/>
      <c r="B7" s="266"/>
      <c r="C7" s="280"/>
      <c r="D7" s="281"/>
      <c r="E7" s="281"/>
      <c r="F7" s="281"/>
      <c r="G7" s="274">
        <f>IF(入力!G7="","",入力!G7)</f>
        <v>506197659</v>
      </c>
      <c r="H7" s="274"/>
      <c r="I7" s="274"/>
      <c r="J7" s="274">
        <f>IF(入力!J7="","",入力!J7)</f>
        <v>18404</v>
      </c>
      <c r="K7" s="274"/>
      <c r="L7" s="274"/>
      <c r="M7" s="275" t="str">
        <f>IF(入力!M7="","",入力!M7)</f>
        <v>0200769</v>
      </c>
      <c r="N7" s="274"/>
      <c r="O7" s="274"/>
    </row>
    <row r="8" spans="1:15" ht="13.5" customHeight="1">
      <c r="A8" s="266"/>
      <c r="B8" s="266"/>
      <c r="C8" s="278"/>
      <c r="D8" s="279"/>
      <c r="E8" s="279"/>
      <c r="F8" s="279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5" customHeight="1">
      <c r="A9" s="266" t="s">
        <v>49</v>
      </c>
      <c r="B9" s="266"/>
      <c r="C9" s="276" t="str">
        <f>IF(入力!C10="","",入力!C10&amp;"　"&amp;入力!E10)</f>
        <v>佐々木　深雪</v>
      </c>
      <c r="D9" s="277"/>
      <c r="E9" s="277"/>
      <c r="F9" s="277"/>
      <c r="G9" s="274">
        <f>IF(入力!G9="","",入力!G9)</f>
        <v>508561635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5" customHeight="1">
      <c r="A10" s="266"/>
      <c r="B10" s="266"/>
      <c r="C10" s="278"/>
      <c r="D10" s="279"/>
      <c r="E10" s="279"/>
      <c r="F10" s="279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5" customHeight="1">
      <c r="A11" s="266" t="s">
        <v>59</v>
      </c>
      <c r="B11" s="266"/>
      <c r="C11" s="276" t="str">
        <f>IF(入力!C12="","",入力!C12&amp;"　"&amp;入力!E12)</f>
        <v>山下　舞香</v>
      </c>
      <c r="D11" s="277"/>
      <c r="E11" s="277"/>
      <c r="F11" s="277"/>
      <c r="G11" s="274">
        <f>IF(入力!G11="","",入力!G11)</f>
        <v>519920417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5" customHeight="1">
      <c r="A12" s="266"/>
      <c r="B12" s="266"/>
      <c r="C12" s="278"/>
      <c r="D12" s="279"/>
      <c r="E12" s="279"/>
      <c r="F12" s="279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68</v>
      </c>
      <c r="B13" s="266"/>
      <c r="C13" s="276" t="str">
        <f>IF(入力!C14="","",入力!C14&amp;"　"&amp;入力!E14)</f>
        <v>栗林　昇司</v>
      </c>
      <c r="D13" s="277"/>
      <c r="E13" s="277"/>
      <c r="F13" s="277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6"/>
      <c r="B14" s="266"/>
      <c r="C14" s="278"/>
      <c r="D14" s="279"/>
      <c r="E14" s="279"/>
      <c r="F14" s="279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6" t="s">
        <v>92</v>
      </c>
      <c r="B15" s="266"/>
      <c r="C15" s="276" t="str">
        <f>IF(入力!C16="","",入力!C16&amp;"　"&amp;入力!E16)</f>
        <v>栗林　昇司</v>
      </c>
      <c r="D15" s="277"/>
      <c r="E15" s="277"/>
      <c r="F15" s="267" t="s">
        <v>93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6"/>
      <c r="B16" s="266"/>
      <c r="C16" s="278"/>
      <c r="D16" s="279"/>
      <c r="E16" s="279"/>
      <c r="F16" s="268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5" customHeight="1">
      <c r="A17" s="266" t="s">
        <v>70</v>
      </c>
      <c r="B17" s="266"/>
      <c r="C17" s="269" t="str">
        <f>IF(入力!C17="","",入力!C17&amp;"　"&amp;入力!E17)</f>
        <v>千葉県八千代市八千代台南1-32-1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5" customHeight="1">
      <c r="A19" s="266" t="s">
        <v>71</v>
      </c>
      <c r="B19" s="266"/>
      <c r="C19" s="269" t="str">
        <f>IF(入力!C19="","",入力!C19&amp;"　"&amp;入力!E19)</f>
        <v>047-485-2620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5" customHeight="1">
      <c r="A21" s="266" t="s">
        <v>72</v>
      </c>
      <c r="B21" s="266"/>
      <c r="C21" s="269" t="str">
        <f>IF(入力!C21="","",入力!C21&amp;"－"&amp;入力!E21&amp;"－"&amp;入力!G21)</f>
        <v>090－9376－3897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74</v>
      </c>
      <c r="C23" s="266" t="s">
        <v>94</v>
      </c>
      <c r="D23" s="266"/>
      <c r="E23" s="266"/>
      <c r="F23" s="266"/>
      <c r="G23" s="266" t="s">
        <v>77</v>
      </c>
      <c r="H23" s="266"/>
      <c r="I23" s="266" t="s">
        <v>78</v>
      </c>
      <c r="J23" s="266"/>
      <c r="K23" s="266"/>
      <c r="L23" s="266"/>
      <c r="M23" s="266" t="s">
        <v>79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6" t="str">
        <f>IF(入力!C26="","",入力!C26&amp;"　"&amp;入力!E26)</f>
        <v>山中　絢賀</v>
      </c>
      <c r="D25" s="277"/>
      <c r="E25" s="277"/>
      <c r="F25" s="277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妙典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516054990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8"/>
      <c r="D26" s="279"/>
      <c r="E26" s="279"/>
      <c r="F26" s="279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6" t="str">
        <f>IF(入力!C28="","",入力!C28&amp;"　"&amp;入力!E28)</f>
        <v>中藪　奈々実</v>
      </c>
      <c r="D27" s="277"/>
      <c r="E27" s="277"/>
      <c r="F27" s="277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舞浜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516054875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8"/>
      <c r="D28" s="279"/>
      <c r="E28" s="279"/>
      <c r="F28" s="279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6" t="str">
        <f>IF(入力!C30="","",入力!C30&amp;"　"&amp;入力!E30)</f>
        <v>木村　真依子</v>
      </c>
      <c r="D29" s="277"/>
      <c r="E29" s="277"/>
      <c r="F29" s="277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妙典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519716881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8"/>
      <c r="D30" s="279"/>
      <c r="E30" s="279"/>
      <c r="F30" s="279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6" t="str">
        <f>IF(入力!C32="","",入力!C32&amp;"　"&amp;入力!E32)</f>
        <v>川村　莉生</v>
      </c>
      <c r="D31" s="277"/>
      <c r="E31" s="277"/>
      <c r="F31" s="277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明海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519716843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8"/>
      <c r="D32" s="279"/>
      <c r="E32" s="279"/>
      <c r="F32" s="279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6" t="str">
        <f>IF(入力!C34="","",入力!C34&amp;"　"&amp;入力!E34)</f>
        <v>佐藤　瑠華</v>
      </c>
      <c r="D33" s="277"/>
      <c r="E33" s="277"/>
      <c r="F33" s="277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中山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520428100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8"/>
      <c r="D34" s="279"/>
      <c r="E34" s="279"/>
      <c r="F34" s="279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6" t="str">
        <f>IF(入力!C36="","",入力!C36&amp;"　"&amp;入力!E36)</f>
        <v>李　芯</v>
      </c>
      <c r="D35" s="277"/>
      <c r="E35" s="277"/>
      <c r="F35" s="277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南行徳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520437799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8"/>
      <c r="D36" s="279"/>
      <c r="E36" s="279"/>
      <c r="F36" s="279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6" t="str">
        <f>IF(入力!C38="","",入力!C38&amp;"　"&amp;入力!E38)</f>
        <v>北村　心乃</v>
      </c>
      <c r="D37" s="277"/>
      <c r="E37" s="277"/>
      <c r="F37" s="277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見明川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520970340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8"/>
      <c r="D38" s="279"/>
      <c r="E38" s="279"/>
      <c r="F38" s="279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6" t="str">
        <f>IF(入力!C40="","",入力!C40&amp;"　"&amp;入力!E40)</f>
        <v>武田　実千</v>
      </c>
      <c r="D39" s="277"/>
      <c r="E39" s="277"/>
      <c r="F39" s="277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見明川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521914190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8"/>
      <c r="D40" s="279"/>
      <c r="E40" s="279"/>
      <c r="F40" s="279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6" t="str">
        <f>IF(入力!G41="","",入力!G41)</f>
        <v/>
      </c>
      <c r="H41" s="266" t="str">
        <f>IF(入力!H41="","",入力!H41)</f>
        <v/>
      </c>
      <c r="I41" s="266" t="str">
        <f>IF(入力!I41="","",入力!I41)</f>
        <v/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 t="str">
        <f>IF(入力!M41="","",入力!M41)</f>
        <v/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8"/>
      <c r="D42" s="279"/>
      <c r="E42" s="279"/>
      <c r="F42" s="279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6" t="str">
        <f>IF(入力!G43="","",入力!G43)</f>
        <v/>
      </c>
      <c r="H43" s="266" t="str">
        <f>IF(入力!H43="","",入力!H43)</f>
        <v/>
      </c>
      <c r="I43" s="266" t="str">
        <f>IF(入力!I43="","",入力!I43)</f>
        <v/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 t="str">
        <f>IF(入力!M43="","",入力!M43)</f>
        <v/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8"/>
      <c r="D44" s="279"/>
      <c r="E44" s="279"/>
      <c r="F44" s="279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6" t="str">
        <f>IF(入力!G45="","",入力!G45)</f>
        <v/>
      </c>
      <c r="H45" s="266" t="str">
        <f>IF(入力!H45="","",入力!H45)</f>
        <v/>
      </c>
      <c r="I45" s="266" t="str">
        <f>IF(入力!I45="","",入力!I45)</f>
        <v/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 t="str">
        <f>IF(入力!M45="","",入力!M45)</f>
        <v/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8"/>
      <c r="D46" s="279"/>
      <c r="E46" s="279"/>
      <c r="F46" s="279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6" t="str">
        <f>IF(入力!G47="","",入力!G47)</f>
        <v/>
      </c>
      <c r="H47" s="266" t="str">
        <f>IF(入力!H47="","",入力!H47)</f>
        <v/>
      </c>
      <c r="I47" s="266" t="str">
        <f>IF(入力!I47="","",入力!I47)</f>
        <v/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 t="str">
        <f>IF(入力!M47="","",入力!M47)</f>
        <v/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8"/>
      <c r="D48" s="279"/>
      <c r="E48" s="279"/>
      <c r="F48" s="279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8"/>
      <c r="D50" s="279"/>
      <c r="E50" s="279"/>
      <c r="F50" s="279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8"/>
      <c r="D52" s="279"/>
      <c r="E52" s="279"/>
      <c r="F52" s="279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</mergeCells>
  <phoneticPr fontId="39"/>
  <pageMargins left="0.40902777777777799" right="0.4" top="0.57916666666666705" bottom="0.5791666666666670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41">
      <c r="A1" s="447" t="s">
        <v>140</v>
      </c>
      <c r="B1" s="447"/>
      <c r="D1" s="2" t="s">
        <v>141</v>
      </c>
      <c r="E1" s="3" t="s">
        <v>142</v>
      </c>
      <c r="F1" s="4" t="s">
        <v>143</v>
      </c>
      <c r="G1" s="2" t="s">
        <v>141</v>
      </c>
      <c r="H1" s="3" t="s">
        <v>144</v>
      </c>
      <c r="I1" s="4" t="s">
        <v>145</v>
      </c>
      <c r="J1" s="2" t="s">
        <v>141</v>
      </c>
      <c r="K1" s="3" t="s">
        <v>144</v>
      </c>
      <c r="L1" s="4" t="s">
        <v>145</v>
      </c>
      <c r="M1" s="2" t="s">
        <v>141</v>
      </c>
      <c r="N1" s="3" t="s">
        <v>144</v>
      </c>
      <c r="O1" s="4" t="s">
        <v>145</v>
      </c>
      <c r="P1" s="2" t="s">
        <v>141</v>
      </c>
      <c r="Q1" s="3" t="s">
        <v>144</v>
      </c>
      <c r="R1" s="4" t="s">
        <v>145</v>
      </c>
      <c r="S1" s="2" t="s">
        <v>141</v>
      </c>
      <c r="T1" s="3" t="s">
        <v>144</v>
      </c>
      <c r="U1" s="4" t="s">
        <v>145</v>
      </c>
      <c r="V1" s="2" t="s">
        <v>141</v>
      </c>
      <c r="W1" s="3" t="s">
        <v>144</v>
      </c>
      <c r="X1" s="4" t="s">
        <v>145</v>
      </c>
      <c r="Y1" s="2" t="s">
        <v>141</v>
      </c>
      <c r="Z1" s="3" t="s">
        <v>144</v>
      </c>
      <c r="AA1" s="4" t="s">
        <v>145</v>
      </c>
      <c r="AB1" s="2" t="s">
        <v>141</v>
      </c>
      <c r="AC1" s="3" t="s">
        <v>144</v>
      </c>
      <c r="AD1" s="4" t="s">
        <v>145</v>
      </c>
      <c r="AE1" s="2" t="s">
        <v>141</v>
      </c>
      <c r="AF1" s="3" t="s">
        <v>144</v>
      </c>
      <c r="AG1" s="4" t="s">
        <v>145</v>
      </c>
      <c r="AH1" s="2" t="s">
        <v>141</v>
      </c>
      <c r="AI1" s="3" t="s">
        <v>144</v>
      </c>
      <c r="AJ1" s="4" t="s">
        <v>145</v>
      </c>
    </row>
    <row r="2" spans="1:41">
      <c r="A2" s="447"/>
      <c r="B2" s="447"/>
      <c r="C2" s="5"/>
      <c r="D2" s="6">
        <v>1</v>
      </c>
      <c r="E2" s="7" t="s">
        <v>146</v>
      </c>
      <c r="F2" s="8">
        <v>42443</v>
      </c>
      <c r="G2" s="6">
        <v>1.01</v>
      </c>
      <c r="H2" s="7" t="s">
        <v>146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437" t="s">
        <v>147</v>
      </c>
      <c r="B4" s="438"/>
      <c r="C4" s="438"/>
      <c r="D4" s="438"/>
      <c r="E4" s="438"/>
      <c r="F4" s="438"/>
      <c r="G4" s="439"/>
      <c r="H4" s="3" t="s">
        <v>148</v>
      </c>
      <c r="I4" s="3" t="s">
        <v>83</v>
      </c>
      <c r="J4" s="440" t="s">
        <v>149</v>
      </c>
      <c r="K4" s="438"/>
      <c r="L4" s="438"/>
      <c r="M4" s="438"/>
      <c r="N4" s="438"/>
      <c r="O4" s="438"/>
      <c r="P4" s="438"/>
      <c r="Q4" s="439"/>
    </row>
    <row r="5" spans="1:41" ht="72" customHeight="1">
      <c r="A5" s="441"/>
      <c r="B5" s="442"/>
      <c r="C5" s="442"/>
      <c r="D5" s="442"/>
      <c r="E5" s="442"/>
      <c r="F5" s="442"/>
      <c r="G5" s="443"/>
      <c r="H5" s="7" t="str">
        <f>IF(入力!J3="","",入力!J3)</f>
        <v>女子</v>
      </c>
      <c r="I5" s="7">
        <f>入力!Y25</f>
        <v>8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" t="s">
        <v>150</v>
      </c>
      <c r="B6" s="3" t="s">
        <v>9</v>
      </c>
      <c r="C6" s="3" t="s">
        <v>151</v>
      </c>
      <c r="D6" s="3" t="s">
        <v>152</v>
      </c>
      <c r="E6" s="3" t="s">
        <v>148</v>
      </c>
      <c r="F6" s="3" t="s">
        <v>153</v>
      </c>
      <c r="G6" s="3" t="s">
        <v>154</v>
      </c>
      <c r="H6" s="3" t="s">
        <v>100</v>
      </c>
      <c r="I6" s="3" t="s">
        <v>155</v>
      </c>
      <c r="J6" s="3" t="s">
        <v>156</v>
      </c>
      <c r="K6" s="3" t="s">
        <v>157</v>
      </c>
      <c r="L6" s="3" t="s">
        <v>158</v>
      </c>
      <c r="M6" s="3" t="s">
        <v>159</v>
      </c>
      <c r="N6" s="3" t="s">
        <v>160</v>
      </c>
      <c r="O6" s="3" t="s">
        <v>161</v>
      </c>
      <c r="P6" s="3" t="s">
        <v>162</v>
      </c>
      <c r="Q6" s="3" t="s">
        <v>163</v>
      </c>
      <c r="R6" s="3" t="s">
        <v>164</v>
      </c>
      <c r="S6" s="3" t="s">
        <v>165</v>
      </c>
      <c r="T6" s="22" t="s">
        <v>166</v>
      </c>
      <c r="U6" s="22" t="s">
        <v>167</v>
      </c>
      <c r="V6" s="22" t="s">
        <v>167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21014</v>
      </c>
      <c r="B7" s="11" t="str">
        <f>IF(入力!C3="","",入力!C3)</f>
        <v>浦安ＭＡＸ</v>
      </c>
      <c r="C7" s="11" t="str">
        <f>IF(入力!C2="","",入力!C2)</f>
        <v>ウラヤスマックス</v>
      </c>
      <c r="D7" s="11" t="str">
        <f>IF(入力!AE3="","",入力!AE3)</f>
        <v>北西支部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ＪＲ京葉</v>
      </c>
      <c r="S7" s="11" t="str">
        <f>IF(入力!AE5="","",入力!AE5)</f>
        <v>舞浜</v>
      </c>
      <c r="T7" s="11"/>
      <c r="U7" s="11">
        <f>IF(入力!C4="","",入力!C4)</f>
        <v>430931811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3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3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3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4"/>
    </row>
    <row r="11" spans="1:4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A15" s="2" t="s">
        <v>168</v>
      </c>
      <c r="B15" s="3" t="s">
        <v>169</v>
      </c>
      <c r="C15" s="3" t="s">
        <v>170</v>
      </c>
      <c r="D15" s="3" t="s">
        <v>171</v>
      </c>
      <c r="E15" s="3" t="s">
        <v>172</v>
      </c>
      <c r="F15" s="3" t="s">
        <v>173</v>
      </c>
      <c r="G15" s="3" t="s">
        <v>174</v>
      </c>
      <c r="H15" s="3" t="s">
        <v>175</v>
      </c>
      <c r="I15" s="3" t="s">
        <v>176</v>
      </c>
      <c r="J15" s="3" t="s">
        <v>177</v>
      </c>
      <c r="K15" s="3" t="s">
        <v>178</v>
      </c>
      <c r="L15" s="3" t="s">
        <v>33</v>
      </c>
      <c r="M15" s="3" t="s">
        <v>179</v>
      </c>
      <c r="N15" s="3" t="s">
        <v>180</v>
      </c>
      <c r="O15" s="3" t="s">
        <v>181</v>
      </c>
      <c r="P15" s="3" t="s">
        <v>182</v>
      </c>
      <c r="Q15" s="3" t="s">
        <v>183</v>
      </c>
      <c r="R15" s="3" t="s">
        <v>153</v>
      </c>
      <c r="S15" s="3" t="s">
        <v>154</v>
      </c>
      <c r="T15" s="3" t="s">
        <v>184</v>
      </c>
      <c r="U15" s="3" t="s">
        <v>185</v>
      </c>
      <c r="V15" s="3" t="s">
        <v>186</v>
      </c>
      <c r="W15" s="3" t="s">
        <v>187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4">
        <v>1</v>
      </c>
      <c r="B16" s="15" t="s">
        <v>188</v>
      </c>
      <c r="C16" s="11" t="str">
        <f>IF(入力!C8="","",入力!C8)</f>
        <v>栗林</v>
      </c>
      <c r="D16" s="11" t="str">
        <f>IF(入力!E8="","",入力!E8)</f>
        <v>昇司</v>
      </c>
      <c r="E16" s="11" t="str">
        <f>IF(入力!C7="","",入力!C7)</f>
        <v>クリバヤシ</v>
      </c>
      <c r="F16" s="11" t="str">
        <f>IF(入力!E7="","",入力!E7)</f>
        <v>ショウジ</v>
      </c>
      <c r="G16" s="11">
        <f>IF(入力!G7="","",入力!G7)</f>
        <v>506197659</v>
      </c>
      <c r="H16" s="11">
        <f>IF(入力!J7="","",入力!J7)</f>
        <v>18404</v>
      </c>
      <c r="I16" s="76" t="str">
        <f>IF(入力!M7="","",入力!M7)</f>
        <v>0200769</v>
      </c>
      <c r="J16" s="11"/>
      <c r="K16" s="11"/>
      <c r="L16" s="11">
        <f>IF(入力!AT7="","",入力!AT7)</f>
        <v>43</v>
      </c>
      <c r="M16" s="11"/>
      <c r="N16" s="11"/>
      <c r="O16" s="11"/>
      <c r="P16" s="11"/>
      <c r="Q16" s="11"/>
      <c r="R16" s="11" t="str">
        <f>IF(入力!R7="","",入力!R7)</f>
        <v>276</v>
      </c>
      <c r="S16" s="11" t="str">
        <f>IF(入力!W7="","",入力!W7)</f>
        <v>0033</v>
      </c>
      <c r="T16" s="11" t="str">
        <f>IF(入力!P8="","",入力!P8)</f>
        <v>千葉県八千代市八千代台南1-32-1</v>
      </c>
      <c r="U16" s="11" t="str">
        <f>IF(入力!AL7="","",入力!AL7)</f>
        <v>047</v>
      </c>
      <c r="V16" s="11" t="str">
        <f>IF(入力!AK8="","",入力!AK8)</f>
        <v>485</v>
      </c>
      <c r="W16" s="11" t="str">
        <f>IF(入力!AP8="","",入力!AP8)</f>
        <v>2620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3"/>
    </row>
    <row r="17" spans="1:41">
      <c r="A17" s="14">
        <v>2</v>
      </c>
      <c r="B17" s="15" t="s">
        <v>189</v>
      </c>
      <c r="C17" s="11" t="str">
        <f>IF(入力!C10="","",入力!C10)</f>
        <v>佐々木</v>
      </c>
      <c r="D17" s="11" t="str">
        <f>IF(入力!E10="","",入力!E10)</f>
        <v>深雪</v>
      </c>
      <c r="E17" s="11" t="str">
        <f>IF(入力!C9="","",入力!C9)</f>
        <v>ササキ</v>
      </c>
      <c r="F17" s="11" t="str">
        <f>IF(入力!E9="","",入力!E9)</f>
        <v>ミユキ</v>
      </c>
      <c r="G17" s="11">
        <f>IF(入力!G9="","",入力!G9)</f>
        <v>508561635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46</v>
      </c>
      <c r="M17" s="11"/>
      <c r="N17" s="11"/>
      <c r="O17" s="11"/>
      <c r="P17" s="11"/>
      <c r="Q17" s="11"/>
      <c r="R17" s="11" t="str">
        <f>IF(入力!R9="","",入力!R9)</f>
        <v>279</v>
      </c>
      <c r="S17" s="11" t="str">
        <f>IF(入力!W9="","",入力!W9)</f>
        <v>0002</v>
      </c>
      <c r="T17" s="11" t="str">
        <f>IF(入力!P10="","",入力!P10)</f>
        <v>千葉県浦安市北栄4-8-17-505</v>
      </c>
      <c r="U17" s="11" t="str">
        <f>IF(入力!AL9="","",入力!AL9)</f>
        <v>047</v>
      </c>
      <c r="V17" s="11" t="str">
        <f>IF(入力!AK10="","",入力!AK10)</f>
        <v>305</v>
      </c>
      <c r="W17" s="11" t="str">
        <f>IF(入力!AP10="","",入力!AP10)</f>
        <v>0354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3"/>
    </row>
    <row r="18" spans="1:41">
      <c r="A18" s="14">
        <v>3</v>
      </c>
      <c r="B18" s="15" t="s">
        <v>190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3"/>
    </row>
    <row r="19" spans="1:41">
      <c r="A19" s="14">
        <v>4</v>
      </c>
      <c r="B19" s="15" t="s">
        <v>191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3"/>
    </row>
    <row r="20" spans="1:41">
      <c r="A20" s="14">
        <v>5</v>
      </c>
      <c r="B20" s="15" t="s">
        <v>115</v>
      </c>
      <c r="C20" s="11" t="str">
        <f>IF(入力!C12="","",入力!C12)</f>
        <v>山下</v>
      </c>
      <c r="D20" s="11" t="str">
        <f>IF(入力!E12="","",入力!E12)</f>
        <v>舞香</v>
      </c>
      <c r="E20" s="11" t="str">
        <f>IF(入力!C11="","",入力!C11)</f>
        <v>ヤマシタ</v>
      </c>
      <c r="F20" s="11" t="str">
        <f>IF(入力!E11="","",入力!E11)</f>
        <v>マイカ</v>
      </c>
      <c r="G20" s="11">
        <f>IF(入力!G11="","",入力!G11)</f>
        <v>519920417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22</v>
      </c>
      <c r="M20" s="11"/>
      <c r="N20" s="11"/>
      <c r="O20" s="11"/>
      <c r="P20" s="11"/>
      <c r="Q20" s="11"/>
      <c r="R20" s="11" t="str">
        <f>IF(入力!R11="","",入力!R11)</f>
        <v/>
      </c>
      <c r="S20" s="11" t="str">
        <f>IF(入力!W11="","",入力!W11)</f>
        <v/>
      </c>
      <c r="T20" s="11" t="str">
        <f>IF(入力!P12="","",入力!P12)</f>
        <v>千葉県浦安市美浜5-9-305</v>
      </c>
      <c r="U20" s="11" t="str">
        <f>IF(入力!AL11="","",入力!AL11)</f>
        <v>090</v>
      </c>
      <c r="V20" s="11" t="str">
        <f>IF(入力!AK12="","",入力!AK12)</f>
        <v>1105</v>
      </c>
      <c r="W20" s="11" t="str">
        <f>IF(入力!AP12="","",入力!AP12)</f>
        <v>9049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3"/>
    </row>
    <row r="21" spans="1:41">
      <c r="A21" s="14">
        <v>6</v>
      </c>
      <c r="B21" s="15" t="s">
        <v>192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3"/>
    </row>
    <row r="22" spans="1:41">
      <c r="A22" s="14">
        <v>7</v>
      </c>
      <c r="B22" s="15" t="s">
        <v>193</v>
      </c>
      <c r="C22" s="11" t="str">
        <f>IF(入力!C16="","",入力!C16)</f>
        <v>栗林</v>
      </c>
      <c r="D22" s="11" t="str">
        <f>IF(入力!E16="","",入力!E16)</f>
        <v>昇司</v>
      </c>
      <c r="E22" s="11" t="str">
        <f>IF(入力!C15="","",入力!C15)</f>
        <v>クリバヤシ</v>
      </c>
      <c r="F22" s="11" t="str">
        <f>IF(入力!E15="","",入力!E15)</f>
        <v>ショウジ</v>
      </c>
      <c r="G22" s="11"/>
      <c r="H22" s="11"/>
      <c r="I22" s="11"/>
      <c r="J22" s="11"/>
      <c r="K22" s="11"/>
      <c r="L22" s="11">
        <f>IF(入力!AT15="","",入力!AT15)</f>
        <v>41</v>
      </c>
      <c r="M22" s="11"/>
      <c r="N22" s="76" t="str">
        <f>IF(入力!C21="","",入力!C21)</f>
        <v>090</v>
      </c>
      <c r="O22" s="11">
        <f>IF(入力!E21="","",入力!E21)</f>
        <v>9376</v>
      </c>
      <c r="P22" s="11">
        <f>IF(入力!G21="","",入力!G21)</f>
        <v>3897</v>
      </c>
      <c r="Q22" s="11"/>
      <c r="R22" s="11" t="str">
        <f>IF(入力!R15="","",入力!R15)</f>
        <v>276</v>
      </c>
      <c r="S22" s="11" t="str">
        <f>IF(入力!W15="","",入力!W15)</f>
        <v>0033</v>
      </c>
      <c r="T22" s="11" t="str">
        <f>IF(入力!P16="","",入力!P16)</f>
        <v>千葉県八千代市八千代台南1-32-1</v>
      </c>
      <c r="U22" s="11" t="str">
        <f>IF(入力!AL15="","",入力!AL15)</f>
        <v>047</v>
      </c>
      <c r="V22" s="11" t="str">
        <f>IF(入力!AK16="","",入力!AK16)</f>
        <v>485</v>
      </c>
      <c r="W22" s="11" t="str">
        <f>IF(入力!AP16="","",入力!AP16)</f>
        <v>2620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3"/>
    </row>
    <row r="23" spans="1:41">
      <c r="A23" s="14">
        <v>8</v>
      </c>
      <c r="B23" s="15" t="s">
        <v>194</v>
      </c>
      <c r="C23" s="11" t="str">
        <f>IF(入力!$C$14="","",入力!$C$14)</f>
        <v>栗林</v>
      </c>
      <c r="D23" s="11" t="str">
        <f>IF(入力!$E$14="","",入力!$E$14)</f>
        <v>昇司</v>
      </c>
      <c r="E23" s="11" t="str">
        <f>IF(入力!$C$13="","",入力!$C$13)</f>
        <v>クリバヤシ</v>
      </c>
      <c r="F23" s="11" t="str">
        <f>IF(入力!$E$13="","",入力!$E$13)</f>
        <v>ショウジ</v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3"/>
    </row>
    <row r="24" spans="1:41">
      <c r="A24" s="14">
        <v>9</v>
      </c>
      <c r="B24" s="15" t="s">
        <v>85</v>
      </c>
      <c r="C24" s="15" t="str">
        <f>VLOOKUP($B$51,$A$53:$F$352,3)</f>
        <v>山中</v>
      </c>
      <c r="D24" s="15" t="str">
        <f>VLOOKUP($B$51,$A$53:$F$352,4)</f>
        <v>絢賀</v>
      </c>
      <c r="E24" s="15" t="str">
        <f>VLOOKUP($B$51,$A$53:$F$352,5)</f>
        <v>ヤマナカ</v>
      </c>
      <c r="F24" s="15" t="str">
        <f>VLOOKUP($B$51,$A$53:$F$352,6)</f>
        <v>アヤカ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3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3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3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3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3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3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3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3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3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3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3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3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3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3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3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3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4"/>
    </row>
    <row r="41" spans="1:41">
      <c r="A41" s="16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>
      <c r="A42" s="16"/>
      <c r="B42" s="1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>
      <c r="A43" s="16"/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>
      <c r="A44" s="16"/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>
      <c r="A45" s="16"/>
      <c r="B45" s="1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>
      <c r="A46" s="16"/>
      <c r="B46" s="1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>
      <c r="A47" s="16"/>
      <c r="B47" s="17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>
      <c r="A48" s="16"/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>
      <c r="A49" s="16"/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>
      <c r="A50" s="16"/>
      <c r="B50" s="1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>
      <c r="A51" s="18" t="s">
        <v>195</v>
      </c>
      <c r="B51" s="19">
        <f>IF(入力!Y33="","",入力!Y33)</f>
        <v>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>
      <c r="A52" s="20" t="s">
        <v>196</v>
      </c>
      <c r="B52" s="21" t="s">
        <v>125</v>
      </c>
      <c r="C52" s="3" t="s">
        <v>197</v>
      </c>
      <c r="D52" s="3" t="s">
        <v>198</v>
      </c>
      <c r="E52" s="3" t="s">
        <v>199</v>
      </c>
      <c r="F52" s="3" t="s">
        <v>200</v>
      </c>
      <c r="G52" s="3" t="s">
        <v>174</v>
      </c>
      <c r="H52" s="3" t="s">
        <v>201</v>
      </c>
      <c r="I52" s="3" t="s">
        <v>127</v>
      </c>
      <c r="J52" s="3" t="s">
        <v>202</v>
      </c>
      <c r="K52" s="3" t="s">
        <v>203</v>
      </c>
      <c r="L52" s="3" t="s">
        <v>204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山中</v>
      </c>
      <c r="D53" s="11" t="str">
        <f>IF(入力!E26="","",入力!E26)</f>
        <v>絢賀</v>
      </c>
      <c r="E53" s="11" t="str">
        <f>IF(入力!C25="","",入力!C25)</f>
        <v>ヤマナカ</v>
      </c>
      <c r="F53" s="11" t="str">
        <f>IF(入力!E25="","",入力!E25)</f>
        <v>アヤカ</v>
      </c>
      <c r="G53" s="11">
        <f>IF(入力!M25="","",入力!M25)</f>
        <v>516054990</v>
      </c>
      <c r="H53" s="11" t="str">
        <f>IF(入力!I25="","",入力!I25)</f>
        <v>妙典</v>
      </c>
      <c r="I53" s="11">
        <f>IF(入力!G25="","",入力!G25)</f>
        <v>6</v>
      </c>
      <c r="J53" s="11">
        <f>IF(入力!P25="","",入力!P25)</f>
        <v>155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3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中藪</v>
      </c>
      <c r="D54" s="11" t="str">
        <f>IF(入力!E28="","",入力!E28)</f>
        <v>奈々実</v>
      </c>
      <c r="E54" s="11" t="str">
        <f>IF(入力!C27="","",入力!C27)</f>
        <v>ナカヤブ</v>
      </c>
      <c r="F54" s="11" t="str">
        <f>IF(入力!E27="","",入力!E27)</f>
        <v>ナナミ</v>
      </c>
      <c r="G54" s="11">
        <f>IF(入力!M27="","",入力!M27)</f>
        <v>516054875</v>
      </c>
      <c r="H54" s="11" t="str">
        <f>IF(入力!I27="","",入力!I27)</f>
        <v>舞浜</v>
      </c>
      <c r="I54" s="11">
        <f>IF(入力!G27="","",入力!G27)</f>
        <v>6</v>
      </c>
      <c r="J54" s="11">
        <f>IF(入力!P27="","",入力!P27)</f>
        <v>148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3"/>
    </row>
    <row r="55" spans="1:41">
      <c r="A55" s="10">
        <f t="shared" ref="A55" si="0">A54+1</f>
        <v>3</v>
      </c>
      <c r="B55" s="11">
        <f>IF(入力!B29="","",入力!B29)</f>
        <v>3</v>
      </c>
      <c r="C55" s="11" t="str">
        <f>IF(入力!C30="","",入力!C30)</f>
        <v>木村</v>
      </c>
      <c r="D55" s="11" t="str">
        <f>IF(入力!E30="","",入力!E30)</f>
        <v>真依子</v>
      </c>
      <c r="E55" s="11" t="str">
        <f>IF(入力!C29="","",入力!C29)</f>
        <v>キムラ</v>
      </c>
      <c r="F55" s="11" t="str">
        <f>IF(入力!E29="","",入力!E29)</f>
        <v>マイコ</v>
      </c>
      <c r="G55" s="11">
        <f>IF(入力!M29="","",入力!M29)</f>
        <v>519716881</v>
      </c>
      <c r="H55" s="11" t="str">
        <f>IF(入力!I29="","",入力!I29)</f>
        <v>妙典</v>
      </c>
      <c r="I55" s="11">
        <f>IF(入力!G29="","",入力!G29)</f>
        <v>6</v>
      </c>
      <c r="J55" s="11">
        <f>IF(入力!P29="","",入力!P29)</f>
        <v>146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3"/>
    </row>
    <row r="56" spans="1:41">
      <c r="A56" s="10">
        <f t="shared" ref="A56:A87" si="1">A55+1</f>
        <v>4</v>
      </c>
      <c r="B56" s="11">
        <f>IF(入力!B31="","",入力!B31)</f>
        <v>4</v>
      </c>
      <c r="C56" s="11" t="str">
        <f>IF(入力!C32="","",入力!C32)</f>
        <v>川村</v>
      </c>
      <c r="D56" s="11" t="str">
        <f>IF(入力!E32="","",入力!E32)</f>
        <v>莉生</v>
      </c>
      <c r="E56" s="11" t="str">
        <f>IF(入力!C31="","",入力!C31)</f>
        <v>カワムラ</v>
      </c>
      <c r="F56" s="11" t="str">
        <f>IF(入力!E31="","",入力!E31)</f>
        <v>リオ</v>
      </c>
      <c r="G56" s="11">
        <f>IF(入力!M31="","",入力!M31)</f>
        <v>519716843</v>
      </c>
      <c r="H56" s="11" t="str">
        <f>IF(入力!I31="","",入力!I31)</f>
        <v>明海</v>
      </c>
      <c r="I56" s="11">
        <f>IF(入力!G31="","",入力!G31)</f>
        <v>6</v>
      </c>
      <c r="J56" s="11">
        <f>IF(入力!P31="","",入力!P31)</f>
        <v>150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3"/>
    </row>
    <row r="57" spans="1:41">
      <c r="A57" s="10">
        <f t="shared" si="1"/>
        <v>5</v>
      </c>
      <c r="B57" s="11">
        <f>IF(入力!B33="","",入力!B33)</f>
        <v>5</v>
      </c>
      <c r="C57" s="11" t="str">
        <f>IF(入力!C34="","",入力!C34)</f>
        <v>佐藤</v>
      </c>
      <c r="D57" s="11" t="str">
        <f>IF(入力!E34="","",入力!E34)</f>
        <v>瑠華</v>
      </c>
      <c r="E57" s="11" t="str">
        <f>IF(入力!C33="","",入力!C33)</f>
        <v>サトウ</v>
      </c>
      <c r="F57" s="11" t="str">
        <f>IF(入力!E33="","",入力!E33)</f>
        <v>ルカ</v>
      </c>
      <c r="G57" s="11">
        <f>IF(入力!M33="","",入力!M33)</f>
        <v>520428100</v>
      </c>
      <c r="H57" s="11" t="str">
        <f>IF(入力!I33="","",入力!I33)</f>
        <v>中山</v>
      </c>
      <c r="I57" s="11">
        <f>IF(入力!G33="","",入力!G33)</f>
        <v>6</v>
      </c>
      <c r="J57" s="11">
        <f>IF(入力!P33="","",入力!P33)</f>
        <v>143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3"/>
    </row>
    <row r="58" spans="1:41">
      <c r="A58" s="10">
        <f t="shared" si="1"/>
        <v>6</v>
      </c>
      <c r="B58" s="11">
        <f>IF(入力!B35="","",入力!B35)</f>
        <v>6</v>
      </c>
      <c r="C58" s="11" t="str">
        <f>IF(入力!C36="","",入力!C36)</f>
        <v>李</v>
      </c>
      <c r="D58" s="11" t="str">
        <f>IF(入力!E36="","",入力!E36)</f>
        <v>芯</v>
      </c>
      <c r="E58" s="11" t="str">
        <f>IF(入力!C35="","",入力!C35)</f>
        <v>リ</v>
      </c>
      <c r="F58" s="11" t="str">
        <f>IF(入力!E35="","",入力!E35)</f>
        <v>シン</v>
      </c>
      <c r="G58" s="11">
        <f>IF(入力!M35="","",入力!M35)</f>
        <v>520437799</v>
      </c>
      <c r="H58" s="11" t="str">
        <f>IF(入力!I35="","",入力!I35)</f>
        <v>南行徳</v>
      </c>
      <c r="I58" s="11">
        <f>IF(入力!G35="","",入力!G35)</f>
        <v>6</v>
      </c>
      <c r="J58" s="11">
        <f>IF(入力!P35="","",入力!P35)</f>
        <v>144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3"/>
    </row>
    <row r="59" spans="1:41">
      <c r="A59" s="10">
        <f t="shared" si="1"/>
        <v>7</v>
      </c>
      <c r="B59" s="11">
        <f>IF(入力!B37="","",入力!B37)</f>
        <v>7</v>
      </c>
      <c r="C59" s="11" t="str">
        <f>IF(入力!C38="","",入力!C38)</f>
        <v>北村</v>
      </c>
      <c r="D59" s="11" t="str">
        <f>IF(入力!E38="","",入力!E38)</f>
        <v>心乃</v>
      </c>
      <c r="E59" s="11" t="str">
        <f>IF(入力!C37="","",入力!C37)</f>
        <v>キタムラ</v>
      </c>
      <c r="F59" s="11" t="str">
        <f>IF(入力!E37="","",入力!E37)</f>
        <v>シノ</v>
      </c>
      <c r="G59" s="11">
        <f>IF(入力!M37="","",入力!M37)</f>
        <v>520970340</v>
      </c>
      <c r="H59" s="11" t="str">
        <f>IF(入力!I37="","",入力!I37)</f>
        <v>見明川</v>
      </c>
      <c r="I59" s="11">
        <f>IF(入力!G37="","",入力!G37)</f>
        <v>6</v>
      </c>
      <c r="J59" s="11">
        <f>IF(入力!P37="","",入力!P37)</f>
        <v>159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3"/>
    </row>
    <row r="60" spans="1:41">
      <c r="A60" s="10">
        <f t="shared" si="1"/>
        <v>8</v>
      </c>
      <c r="B60" s="11">
        <f>IF(入力!B39="","",入力!B39)</f>
        <v>8</v>
      </c>
      <c r="C60" s="11" t="str">
        <f>IF(入力!C40="","",入力!C40)</f>
        <v>武田</v>
      </c>
      <c r="D60" s="11" t="str">
        <f>IF(入力!E40="","",入力!E40)</f>
        <v>実千</v>
      </c>
      <c r="E60" s="11" t="str">
        <f>IF(入力!C39="","",入力!C39)</f>
        <v>タケダ</v>
      </c>
      <c r="F60" s="11" t="str">
        <f>IF(入力!E39="","",入力!E39)</f>
        <v>ミチ</v>
      </c>
      <c r="G60" s="11">
        <f>IF(入力!M39="","",入力!M39)</f>
        <v>521914190</v>
      </c>
      <c r="H60" s="11" t="str">
        <f>IF(入力!I39="","",入力!I39)</f>
        <v>見明川</v>
      </c>
      <c r="I60" s="11">
        <f>IF(入力!G39="","",入力!G39)</f>
        <v>6</v>
      </c>
      <c r="J60" s="11">
        <f>IF(入力!P39="","",入力!P39)</f>
        <v>146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3"/>
    </row>
    <row r="61" spans="1:41">
      <c r="A61" s="10">
        <f t="shared" si="1"/>
        <v>9</v>
      </c>
      <c r="B61" s="11" t="str">
        <f>IF(入力!B41="","",入力!B41)</f>
        <v/>
      </c>
      <c r="C61" s="11" t="str">
        <f>IF(入力!C42="","",入力!C42)</f>
        <v/>
      </c>
      <c r="D61" s="11" t="str">
        <f>IF(入力!E42="","",入力!E42)</f>
        <v/>
      </c>
      <c r="E61" s="11" t="str">
        <f>IF(入力!C41="","",入力!C41)</f>
        <v/>
      </c>
      <c r="F61" s="11" t="str">
        <f>IF(入力!E41="","",入力!E41)</f>
        <v/>
      </c>
      <c r="G61" s="11" t="str">
        <f>IF(入力!M41="","",入力!M41)</f>
        <v/>
      </c>
      <c r="H61" s="11" t="str">
        <f>IF(入力!I41="","",入力!I41)</f>
        <v/>
      </c>
      <c r="I61" s="11" t="str">
        <f>IF(入力!G41="","",入力!G41)</f>
        <v/>
      </c>
      <c r="J61" s="11" t="str">
        <f>IF(入力!P41="","",入力!P41)</f>
        <v/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3"/>
    </row>
    <row r="62" spans="1:41">
      <c r="A62" s="10">
        <f t="shared" si="1"/>
        <v>10</v>
      </c>
      <c r="B62" s="11" t="str">
        <f>IF(入力!B43="","",入力!B43)</f>
        <v/>
      </c>
      <c r="C62" s="11" t="str">
        <f>IF(入力!C44="","",入力!C44)</f>
        <v/>
      </c>
      <c r="D62" s="11" t="str">
        <f>IF(入力!E44="","",入力!E44)</f>
        <v/>
      </c>
      <c r="E62" s="11" t="str">
        <f>IF(入力!C43="","",入力!C43)</f>
        <v/>
      </c>
      <c r="F62" s="11" t="str">
        <f>IF(入力!E43="","",入力!E43)</f>
        <v/>
      </c>
      <c r="G62" s="11" t="str">
        <f>IF(入力!M43="","",入力!M43)</f>
        <v/>
      </c>
      <c r="H62" s="11" t="str">
        <f>IF(入力!I43="","",入力!I43)</f>
        <v/>
      </c>
      <c r="I62" s="11" t="str">
        <f>IF(入力!G43="","",入力!G43)</f>
        <v/>
      </c>
      <c r="J62" s="11" t="str">
        <f>IF(入力!P43="","",入力!P43)</f>
        <v/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3"/>
    </row>
    <row r="63" spans="1:41">
      <c r="A63" s="10">
        <f t="shared" si="1"/>
        <v>11</v>
      </c>
      <c r="B63" s="11" t="str">
        <f>IF(入力!B45="","",入力!B45)</f>
        <v/>
      </c>
      <c r="C63" s="11" t="str">
        <f>IF(入力!C46="","",入力!C46)</f>
        <v/>
      </c>
      <c r="D63" s="11" t="str">
        <f>IF(入力!E46="","",入力!E46)</f>
        <v/>
      </c>
      <c r="E63" s="11" t="str">
        <f>IF(入力!C45="","",入力!C45)</f>
        <v/>
      </c>
      <c r="F63" s="11" t="str">
        <f>IF(入力!E45="","",入力!E45)</f>
        <v/>
      </c>
      <c r="G63" s="11" t="str">
        <f>IF(入力!M45="","",入力!M45)</f>
        <v/>
      </c>
      <c r="H63" s="11" t="str">
        <f>IF(入力!I45="","",入力!I45)</f>
        <v/>
      </c>
      <c r="I63" s="11" t="str">
        <f>IF(入力!G45="","",入力!G45)</f>
        <v/>
      </c>
      <c r="J63" s="11" t="str">
        <f>IF(入力!P45="","",入力!P45)</f>
        <v/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3"/>
    </row>
    <row r="64" spans="1:41">
      <c r="A64" s="10">
        <f t="shared" si="1"/>
        <v>12</v>
      </c>
      <c r="B64" s="11" t="str">
        <f>IF(入力!B47="","",入力!B47)</f>
        <v/>
      </c>
      <c r="C64" s="11" t="str">
        <f>IF(入力!C48="","",入力!C48)</f>
        <v/>
      </c>
      <c r="D64" s="11" t="str">
        <f>IF(入力!E48="","",入力!E48)</f>
        <v/>
      </c>
      <c r="E64" s="11" t="str">
        <f>IF(入力!C47="","",入力!C47)</f>
        <v/>
      </c>
      <c r="F64" s="11" t="str">
        <f>IF(入力!E47="","",入力!E47)</f>
        <v/>
      </c>
      <c r="G64" s="11" t="str">
        <f>IF(入力!M47="","",入力!M47)</f>
        <v/>
      </c>
      <c r="H64" s="11" t="str">
        <f>IF(入力!I47="","",入力!I47)</f>
        <v/>
      </c>
      <c r="I64" s="11" t="str">
        <f>IF(入力!G47="","",入力!G47)</f>
        <v/>
      </c>
      <c r="J64" s="11" t="str">
        <f>IF(入力!P47="","",入力!P47)</f>
        <v/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3"/>
    </row>
    <row r="65" spans="1:41">
      <c r="A65" s="10">
        <f t="shared" si="1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3"/>
    </row>
    <row r="66" spans="1:41">
      <c r="A66" s="10">
        <f t="shared" si="1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3"/>
    </row>
    <row r="67" spans="1:41">
      <c r="A67" s="10">
        <f t="shared" si="1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3"/>
    </row>
    <row r="68" spans="1:41">
      <c r="A68" s="10">
        <f t="shared" si="1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3"/>
    </row>
    <row r="69" spans="1:41">
      <c r="A69" s="10">
        <f t="shared" si="1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3"/>
    </row>
    <row r="70" spans="1:41">
      <c r="A70" s="10">
        <f t="shared" si="1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3"/>
    </row>
    <row r="71" spans="1:41">
      <c r="A71" s="10">
        <f t="shared" si="1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3"/>
    </row>
    <row r="72" spans="1:41">
      <c r="A72" s="10">
        <f t="shared" si="1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3"/>
    </row>
    <row r="73" spans="1:41">
      <c r="A73" s="10">
        <f t="shared" si="1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3"/>
    </row>
    <row r="74" spans="1:41">
      <c r="A74" s="10">
        <f t="shared" si="1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3"/>
    </row>
    <row r="75" spans="1:41">
      <c r="A75" s="10">
        <f t="shared" si="1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3"/>
    </row>
    <row r="76" spans="1:41">
      <c r="A76" s="10">
        <f t="shared" si="1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3"/>
    </row>
    <row r="77" spans="1:41">
      <c r="A77" s="10">
        <f t="shared" si="1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3"/>
    </row>
    <row r="78" spans="1:41">
      <c r="A78" s="10">
        <f t="shared" si="1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3"/>
    </row>
    <row r="79" spans="1:41">
      <c r="A79" s="10">
        <f t="shared" si="1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3"/>
    </row>
    <row r="80" spans="1:41">
      <c r="A80" s="10">
        <f t="shared" si="1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3"/>
    </row>
    <row r="81" spans="1:41">
      <c r="A81" s="10">
        <f t="shared" si="1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3"/>
    </row>
    <row r="82" spans="1:41">
      <c r="A82" s="10">
        <f t="shared" si="1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3"/>
    </row>
    <row r="83" spans="1:41">
      <c r="A83" s="10">
        <f t="shared" si="1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3"/>
    </row>
    <row r="84" spans="1:41">
      <c r="A84" s="10">
        <f t="shared" si="1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3"/>
    </row>
    <row r="85" spans="1:41">
      <c r="A85" s="10">
        <f t="shared" si="1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3"/>
    </row>
    <row r="86" spans="1:41">
      <c r="A86" s="10">
        <f t="shared" si="1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3"/>
    </row>
    <row r="87" spans="1:41">
      <c r="A87" s="10">
        <f t="shared" si="1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3"/>
    </row>
    <row r="88" spans="1:41">
      <c r="A88" s="10">
        <f t="shared" ref="A88:A118" si="2">A87+1</f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3"/>
    </row>
    <row r="89" spans="1:41">
      <c r="A89" s="10">
        <f t="shared" si="2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3"/>
    </row>
    <row r="90" spans="1:41">
      <c r="A90" s="10">
        <f t="shared" si="2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3"/>
    </row>
    <row r="91" spans="1:41">
      <c r="A91" s="10">
        <f t="shared" si="2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3"/>
    </row>
    <row r="92" spans="1:41">
      <c r="A92" s="10">
        <f t="shared" si="2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3"/>
    </row>
    <row r="93" spans="1:41">
      <c r="A93" s="10">
        <f t="shared" si="2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3"/>
    </row>
    <row r="94" spans="1:41">
      <c r="A94" s="10">
        <f t="shared" si="2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3"/>
    </row>
    <row r="95" spans="1:41">
      <c r="A95" s="10">
        <f t="shared" si="2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3"/>
    </row>
    <row r="96" spans="1:41">
      <c r="A96" s="10">
        <f t="shared" si="2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3"/>
    </row>
    <row r="97" spans="1:41">
      <c r="A97" s="10">
        <f t="shared" si="2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3"/>
    </row>
    <row r="98" spans="1:41">
      <c r="A98" s="10">
        <f t="shared" si="2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3"/>
    </row>
    <row r="99" spans="1:41">
      <c r="A99" s="10">
        <f t="shared" si="2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3"/>
    </row>
    <row r="100" spans="1:41">
      <c r="A100" s="10">
        <f t="shared" si="2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3"/>
    </row>
    <row r="101" spans="1:41">
      <c r="A101" s="10">
        <f t="shared" si="2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3"/>
    </row>
    <row r="102" spans="1:41">
      <c r="A102" s="10">
        <f t="shared" si="2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3"/>
    </row>
    <row r="103" spans="1:41">
      <c r="A103" s="10">
        <f t="shared" si="2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3"/>
    </row>
    <row r="104" spans="1:41">
      <c r="A104" s="10">
        <f t="shared" si="2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3"/>
    </row>
    <row r="105" spans="1:41">
      <c r="A105" s="10">
        <f t="shared" si="2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3"/>
    </row>
    <row r="106" spans="1:41">
      <c r="A106" s="10">
        <f t="shared" si="2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3"/>
    </row>
    <row r="107" spans="1:41">
      <c r="A107" s="10">
        <f t="shared" si="2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3"/>
    </row>
    <row r="108" spans="1:41">
      <c r="A108" s="10">
        <f t="shared" si="2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3"/>
    </row>
    <row r="109" spans="1:41">
      <c r="A109" s="10">
        <f t="shared" si="2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3"/>
    </row>
    <row r="110" spans="1:41">
      <c r="A110" s="10">
        <f t="shared" si="2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3"/>
    </row>
    <row r="111" spans="1:41">
      <c r="A111" s="10">
        <f t="shared" si="2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3"/>
    </row>
    <row r="112" spans="1:41">
      <c r="A112" s="10">
        <f t="shared" si="2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3"/>
    </row>
    <row r="113" spans="1:41">
      <c r="A113" s="10">
        <f t="shared" si="2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3"/>
    </row>
    <row r="114" spans="1:41">
      <c r="A114" s="10">
        <f t="shared" si="2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3"/>
    </row>
    <row r="115" spans="1:41">
      <c r="A115" s="10">
        <f t="shared" si="2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3"/>
    </row>
    <row r="116" spans="1:41">
      <c r="A116" s="10">
        <f t="shared" si="2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3"/>
    </row>
    <row r="117" spans="1:41">
      <c r="A117" s="10">
        <f t="shared" si="2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3"/>
    </row>
    <row r="118" spans="1:41">
      <c r="A118" s="10">
        <f t="shared" si="2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3"/>
    </row>
    <row r="119" spans="1:41">
      <c r="A119" s="10">
        <f t="shared" ref="A119" si="3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3"/>
    </row>
    <row r="120" spans="1:41">
      <c r="A120" s="10">
        <f t="shared" ref="A120:A151" si="4">A119+1</f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3"/>
    </row>
    <row r="121" spans="1:41">
      <c r="A121" s="10">
        <f t="shared" si="4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3"/>
    </row>
    <row r="122" spans="1:41">
      <c r="A122" s="10">
        <f t="shared" si="4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3"/>
    </row>
    <row r="123" spans="1:41">
      <c r="A123" s="10">
        <f t="shared" si="4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3"/>
    </row>
    <row r="124" spans="1:41">
      <c r="A124" s="10">
        <f t="shared" si="4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3"/>
    </row>
    <row r="125" spans="1:41">
      <c r="A125" s="10">
        <f t="shared" si="4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3"/>
    </row>
    <row r="126" spans="1:41">
      <c r="A126" s="10">
        <f t="shared" si="4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3"/>
    </row>
    <row r="127" spans="1:41">
      <c r="A127" s="10">
        <f t="shared" si="4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3"/>
    </row>
    <row r="128" spans="1:41">
      <c r="A128" s="10">
        <f t="shared" si="4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3"/>
    </row>
    <row r="129" spans="1:41">
      <c r="A129" s="10">
        <f t="shared" si="4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3"/>
    </row>
    <row r="130" spans="1:41">
      <c r="A130" s="10">
        <f t="shared" si="4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3"/>
    </row>
    <row r="131" spans="1:41">
      <c r="A131" s="10">
        <f t="shared" si="4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3"/>
    </row>
    <row r="132" spans="1:41">
      <c r="A132" s="10">
        <f t="shared" si="4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3"/>
    </row>
    <row r="133" spans="1:41">
      <c r="A133" s="10">
        <f t="shared" si="4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3"/>
    </row>
    <row r="134" spans="1:41">
      <c r="A134" s="10">
        <f t="shared" si="4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3"/>
    </row>
    <row r="135" spans="1:41">
      <c r="A135" s="10">
        <f t="shared" si="4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3"/>
    </row>
    <row r="136" spans="1:41">
      <c r="A136" s="10">
        <f t="shared" si="4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3"/>
    </row>
    <row r="137" spans="1:41">
      <c r="A137" s="10">
        <f t="shared" si="4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3"/>
    </row>
    <row r="138" spans="1:41">
      <c r="A138" s="10">
        <f t="shared" si="4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3"/>
    </row>
    <row r="139" spans="1:41">
      <c r="A139" s="10">
        <f t="shared" si="4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3"/>
    </row>
    <row r="140" spans="1:41">
      <c r="A140" s="10">
        <f t="shared" si="4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3"/>
    </row>
    <row r="141" spans="1:41">
      <c r="A141" s="10">
        <f t="shared" si="4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3"/>
    </row>
    <row r="142" spans="1:41">
      <c r="A142" s="10">
        <f t="shared" si="4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3"/>
    </row>
    <row r="143" spans="1:41">
      <c r="A143" s="10">
        <f t="shared" si="4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3"/>
    </row>
    <row r="144" spans="1:41">
      <c r="A144" s="10">
        <f t="shared" si="4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3"/>
    </row>
    <row r="145" spans="1:41">
      <c r="A145" s="10">
        <f t="shared" si="4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3"/>
    </row>
    <row r="146" spans="1:41">
      <c r="A146" s="10">
        <f t="shared" si="4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3"/>
    </row>
    <row r="147" spans="1:41">
      <c r="A147" s="10">
        <f t="shared" si="4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3"/>
    </row>
    <row r="148" spans="1:41">
      <c r="A148" s="10">
        <f t="shared" si="4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3"/>
    </row>
    <row r="149" spans="1:41">
      <c r="A149" s="10">
        <f t="shared" si="4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3"/>
    </row>
    <row r="150" spans="1:41">
      <c r="A150" s="10">
        <f t="shared" si="4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3"/>
    </row>
    <row r="151" spans="1:41">
      <c r="A151" s="10">
        <f t="shared" si="4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3"/>
    </row>
    <row r="152" spans="1:41">
      <c r="A152" s="10">
        <f t="shared" ref="A152:A182" si="5">A151+1</f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3"/>
    </row>
    <row r="153" spans="1:41">
      <c r="A153" s="10">
        <f t="shared" si="5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3"/>
    </row>
    <row r="154" spans="1:41">
      <c r="A154" s="10">
        <f t="shared" si="5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3"/>
    </row>
    <row r="155" spans="1:41">
      <c r="A155" s="10">
        <f t="shared" si="5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3"/>
    </row>
    <row r="156" spans="1:41">
      <c r="A156" s="10">
        <f t="shared" si="5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3"/>
    </row>
    <row r="157" spans="1:41">
      <c r="A157" s="10">
        <f t="shared" si="5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3"/>
    </row>
    <row r="158" spans="1:41">
      <c r="A158" s="10">
        <f t="shared" si="5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3"/>
    </row>
    <row r="159" spans="1:41">
      <c r="A159" s="10">
        <f t="shared" si="5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3"/>
    </row>
    <row r="160" spans="1:41">
      <c r="A160" s="10">
        <f t="shared" si="5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3"/>
    </row>
    <row r="161" spans="1:41">
      <c r="A161" s="10">
        <f t="shared" si="5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3"/>
    </row>
    <row r="162" spans="1:41">
      <c r="A162" s="10">
        <f t="shared" si="5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3"/>
    </row>
    <row r="163" spans="1:41">
      <c r="A163" s="10">
        <f t="shared" si="5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3"/>
    </row>
    <row r="164" spans="1:41">
      <c r="A164" s="10">
        <f t="shared" si="5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3"/>
    </row>
    <row r="165" spans="1:41">
      <c r="A165" s="10">
        <f t="shared" si="5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3"/>
    </row>
    <row r="166" spans="1:41">
      <c r="A166" s="10">
        <f t="shared" si="5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3"/>
    </row>
    <row r="167" spans="1:41">
      <c r="A167" s="10">
        <f t="shared" si="5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3"/>
    </row>
    <row r="168" spans="1:41">
      <c r="A168" s="10">
        <f t="shared" si="5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3"/>
    </row>
    <row r="169" spans="1:41">
      <c r="A169" s="10">
        <f t="shared" si="5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3"/>
    </row>
    <row r="170" spans="1:41">
      <c r="A170" s="10">
        <f t="shared" si="5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3"/>
    </row>
    <row r="171" spans="1:41">
      <c r="A171" s="10">
        <f t="shared" si="5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3"/>
    </row>
    <row r="172" spans="1:41">
      <c r="A172" s="10">
        <f t="shared" si="5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3"/>
    </row>
    <row r="173" spans="1:41">
      <c r="A173" s="10">
        <f t="shared" si="5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3"/>
    </row>
    <row r="174" spans="1:41">
      <c r="A174" s="10">
        <f t="shared" si="5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3"/>
    </row>
    <row r="175" spans="1:41">
      <c r="A175" s="10">
        <f t="shared" si="5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3"/>
    </row>
    <row r="176" spans="1:41">
      <c r="A176" s="10">
        <f t="shared" si="5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3"/>
    </row>
    <row r="177" spans="1:41">
      <c r="A177" s="10">
        <f t="shared" si="5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3"/>
    </row>
    <row r="178" spans="1:41">
      <c r="A178" s="10">
        <f t="shared" si="5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3"/>
    </row>
    <row r="179" spans="1:41">
      <c r="A179" s="10">
        <f t="shared" si="5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3"/>
    </row>
    <row r="180" spans="1:41">
      <c r="A180" s="10">
        <f t="shared" si="5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3"/>
    </row>
    <row r="181" spans="1:41">
      <c r="A181" s="10">
        <f t="shared" si="5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3"/>
    </row>
    <row r="182" spans="1:41">
      <c r="A182" s="10">
        <f t="shared" si="5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3"/>
    </row>
    <row r="183" spans="1:41">
      <c r="A183" s="10">
        <f t="shared" ref="A183" si="6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3"/>
    </row>
    <row r="184" spans="1:41">
      <c r="A184" s="10">
        <f t="shared" ref="A184:A215" si="7">A183+1</f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3"/>
    </row>
    <row r="185" spans="1:41">
      <c r="A185" s="10">
        <f t="shared" si="7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3"/>
    </row>
    <row r="186" spans="1:41">
      <c r="A186" s="10">
        <f t="shared" si="7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3"/>
    </row>
    <row r="187" spans="1:41">
      <c r="A187" s="10">
        <f t="shared" si="7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3"/>
    </row>
    <row r="188" spans="1:41">
      <c r="A188" s="10">
        <f t="shared" si="7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3"/>
    </row>
    <row r="189" spans="1:41">
      <c r="A189" s="10">
        <f t="shared" si="7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3"/>
    </row>
    <row r="190" spans="1:41">
      <c r="A190" s="10">
        <f t="shared" si="7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3"/>
    </row>
    <row r="191" spans="1:41">
      <c r="A191" s="10">
        <f t="shared" si="7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3"/>
    </row>
    <row r="192" spans="1:41">
      <c r="A192" s="10">
        <f t="shared" si="7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3"/>
    </row>
    <row r="193" spans="1:41">
      <c r="A193" s="10">
        <f t="shared" si="7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3"/>
    </row>
    <row r="194" spans="1:41">
      <c r="A194" s="10">
        <f t="shared" si="7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3"/>
    </row>
    <row r="195" spans="1:41">
      <c r="A195" s="10">
        <f t="shared" si="7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3"/>
    </row>
    <row r="196" spans="1:41">
      <c r="A196" s="10">
        <f t="shared" si="7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3"/>
    </row>
    <row r="197" spans="1:41">
      <c r="A197" s="10">
        <f t="shared" si="7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3"/>
    </row>
    <row r="198" spans="1:41">
      <c r="A198" s="10">
        <f t="shared" si="7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3"/>
    </row>
    <row r="199" spans="1:41">
      <c r="A199" s="10">
        <f t="shared" si="7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3"/>
    </row>
    <row r="200" spans="1:41">
      <c r="A200" s="10">
        <f t="shared" si="7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3"/>
    </row>
    <row r="201" spans="1:41">
      <c r="A201" s="10">
        <f t="shared" si="7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3"/>
    </row>
    <row r="202" spans="1:41">
      <c r="A202" s="10">
        <f t="shared" si="7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3"/>
    </row>
    <row r="203" spans="1:41">
      <c r="A203" s="10">
        <f t="shared" si="7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3"/>
    </row>
    <row r="204" spans="1:41">
      <c r="A204" s="10">
        <f t="shared" si="7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3"/>
    </row>
    <row r="205" spans="1:41">
      <c r="A205" s="10">
        <f t="shared" si="7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3"/>
    </row>
    <row r="206" spans="1:41">
      <c r="A206" s="10">
        <f t="shared" si="7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3"/>
    </row>
    <row r="207" spans="1:41">
      <c r="A207" s="10">
        <f t="shared" si="7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3"/>
    </row>
    <row r="208" spans="1:41">
      <c r="A208" s="10">
        <f t="shared" si="7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3"/>
    </row>
    <row r="209" spans="1:41">
      <c r="A209" s="10">
        <f t="shared" si="7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3"/>
    </row>
    <row r="210" spans="1:41">
      <c r="A210" s="10">
        <f t="shared" si="7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3"/>
    </row>
    <row r="211" spans="1:41">
      <c r="A211" s="10">
        <f t="shared" si="7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3"/>
    </row>
    <row r="212" spans="1:41">
      <c r="A212" s="10">
        <f t="shared" si="7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3"/>
    </row>
    <row r="213" spans="1:41">
      <c r="A213" s="10">
        <f t="shared" si="7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3"/>
    </row>
    <row r="214" spans="1:41">
      <c r="A214" s="10">
        <f t="shared" si="7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3"/>
    </row>
    <row r="215" spans="1:41">
      <c r="A215" s="10">
        <f t="shared" si="7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3"/>
    </row>
    <row r="216" spans="1:41">
      <c r="A216" s="10">
        <f t="shared" ref="A216:A246" si="8">A215+1</f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3"/>
    </row>
    <row r="217" spans="1:41">
      <c r="A217" s="10">
        <f t="shared" si="8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3"/>
    </row>
    <row r="218" spans="1:41">
      <c r="A218" s="10">
        <f t="shared" si="8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3"/>
    </row>
    <row r="219" spans="1:41">
      <c r="A219" s="10">
        <f t="shared" si="8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3"/>
    </row>
    <row r="220" spans="1:41">
      <c r="A220" s="10">
        <f t="shared" si="8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3"/>
    </row>
    <row r="221" spans="1:41">
      <c r="A221" s="10">
        <f t="shared" si="8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3"/>
    </row>
    <row r="222" spans="1:41">
      <c r="A222" s="10">
        <f t="shared" si="8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3"/>
    </row>
    <row r="223" spans="1:41">
      <c r="A223" s="10">
        <f t="shared" si="8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3"/>
    </row>
    <row r="224" spans="1:41">
      <c r="A224" s="10">
        <f t="shared" si="8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3"/>
    </row>
    <row r="225" spans="1:41">
      <c r="A225" s="10">
        <f t="shared" si="8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3"/>
    </row>
    <row r="226" spans="1:41">
      <c r="A226" s="10">
        <f t="shared" si="8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3"/>
    </row>
    <row r="227" spans="1:41">
      <c r="A227" s="10">
        <f t="shared" si="8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3"/>
    </row>
    <row r="228" spans="1:41">
      <c r="A228" s="10">
        <f t="shared" si="8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3"/>
    </row>
    <row r="229" spans="1:41">
      <c r="A229" s="10">
        <f t="shared" si="8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3"/>
    </row>
    <row r="230" spans="1:41">
      <c r="A230" s="10">
        <f t="shared" si="8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3"/>
    </row>
    <row r="231" spans="1:41">
      <c r="A231" s="10">
        <f t="shared" si="8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3"/>
    </row>
    <row r="232" spans="1:41">
      <c r="A232" s="10">
        <f t="shared" si="8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3"/>
    </row>
    <row r="233" spans="1:41">
      <c r="A233" s="10">
        <f t="shared" si="8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3"/>
    </row>
    <row r="234" spans="1:41">
      <c r="A234" s="10">
        <f t="shared" si="8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3"/>
    </row>
    <row r="235" spans="1:41">
      <c r="A235" s="10">
        <f t="shared" si="8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3"/>
    </row>
    <row r="236" spans="1:41">
      <c r="A236" s="10">
        <f t="shared" si="8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3"/>
    </row>
    <row r="237" spans="1:41">
      <c r="A237" s="10">
        <f t="shared" si="8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3"/>
    </row>
    <row r="238" spans="1:41">
      <c r="A238" s="10">
        <f t="shared" si="8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3"/>
    </row>
    <row r="239" spans="1:41">
      <c r="A239" s="10">
        <f t="shared" si="8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3"/>
    </row>
    <row r="240" spans="1:41">
      <c r="A240" s="10">
        <f t="shared" si="8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3"/>
    </row>
    <row r="241" spans="1:41">
      <c r="A241" s="10">
        <f t="shared" si="8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3"/>
    </row>
    <row r="242" spans="1:41">
      <c r="A242" s="10">
        <f t="shared" si="8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3"/>
    </row>
    <row r="243" spans="1:41">
      <c r="A243" s="10">
        <f t="shared" si="8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3"/>
    </row>
    <row r="244" spans="1:41">
      <c r="A244" s="10">
        <f t="shared" si="8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3"/>
    </row>
    <row r="245" spans="1:41">
      <c r="A245" s="10">
        <f t="shared" si="8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3"/>
    </row>
    <row r="246" spans="1:41">
      <c r="A246" s="10">
        <f t="shared" si="8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3"/>
    </row>
    <row r="247" spans="1:41">
      <c r="A247" s="10">
        <f t="shared" ref="A247" si="9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3"/>
    </row>
    <row r="248" spans="1:41">
      <c r="A248" s="10">
        <f t="shared" ref="A248:A279" si="10">A247+1</f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3"/>
    </row>
    <row r="249" spans="1:41">
      <c r="A249" s="10">
        <f t="shared" si="10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3"/>
    </row>
    <row r="250" spans="1:41">
      <c r="A250" s="10">
        <f t="shared" si="10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3"/>
    </row>
    <row r="251" spans="1:41">
      <c r="A251" s="10">
        <f t="shared" si="10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3"/>
    </row>
    <row r="252" spans="1:41">
      <c r="A252" s="10">
        <f t="shared" si="10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3"/>
    </row>
    <row r="253" spans="1:41">
      <c r="A253" s="10">
        <f t="shared" si="10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3"/>
    </row>
    <row r="254" spans="1:41">
      <c r="A254" s="10">
        <f t="shared" si="10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3"/>
    </row>
    <row r="255" spans="1:41">
      <c r="A255" s="10">
        <f t="shared" si="10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3"/>
    </row>
    <row r="256" spans="1:41">
      <c r="A256" s="10">
        <f t="shared" si="10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3"/>
    </row>
    <row r="257" spans="1:41">
      <c r="A257" s="10">
        <f t="shared" si="10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3"/>
    </row>
    <row r="258" spans="1:41">
      <c r="A258" s="10">
        <f t="shared" si="10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3"/>
    </row>
    <row r="259" spans="1:41">
      <c r="A259" s="10">
        <f t="shared" si="10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3"/>
    </row>
    <row r="260" spans="1:41">
      <c r="A260" s="10">
        <f t="shared" si="10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3"/>
    </row>
    <row r="261" spans="1:41">
      <c r="A261" s="10">
        <f t="shared" si="10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3"/>
    </row>
    <row r="262" spans="1:41">
      <c r="A262" s="10">
        <f t="shared" si="10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3"/>
    </row>
    <row r="263" spans="1:41">
      <c r="A263" s="10">
        <f t="shared" si="10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3"/>
    </row>
    <row r="264" spans="1:41">
      <c r="A264" s="10">
        <f t="shared" si="10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3"/>
    </row>
    <row r="265" spans="1:41">
      <c r="A265" s="10">
        <f t="shared" si="10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3"/>
    </row>
    <row r="266" spans="1:41">
      <c r="A266" s="10">
        <f t="shared" si="10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3"/>
    </row>
    <row r="267" spans="1:41">
      <c r="A267" s="10">
        <f t="shared" si="10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3"/>
    </row>
    <row r="268" spans="1:41">
      <c r="A268" s="10">
        <f t="shared" si="10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3"/>
    </row>
    <row r="269" spans="1:41">
      <c r="A269" s="10">
        <f t="shared" si="10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3"/>
    </row>
    <row r="270" spans="1:41">
      <c r="A270" s="10">
        <f t="shared" si="10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3"/>
    </row>
    <row r="271" spans="1:41">
      <c r="A271" s="10">
        <f t="shared" si="10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3"/>
    </row>
    <row r="272" spans="1:41">
      <c r="A272" s="10">
        <f t="shared" si="10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3"/>
    </row>
    <row r="273" spans="1:41">
      <c r="A273" s="10">
        <f t="shared" si="10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3"/>
    </row>
    <row r="274" spans="1:41">
      <c r="A274" s="10">
        <f t="shared" si="10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3"/>
    </row>
    <row r="275" spans="1:41">
      <c r="A275" s="10">
        <f t="shared" si="10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3"/>
    </row>
    <row r="276" spans="1:41">
      <c r="A276" s="10">
        <f t="shared" si="10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3"/>
    </row>
    <row r="277" spans="1:41">
      <c r="A277" s="10">
        <f t="shared" si="10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3"/>
    </row>
    <row r="278" spans="1:41">
      <c r="A278" s="10">
        <f t="shared" si="10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3"/>
    </row>
    <row r="279" spans="1:41">
      <c r="A279" s="10">
        <f t="shared" si="10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3"/>
    </row>
    <row r="280" spans="1:41">
      <c r="A280" s="10">
        <f t="shared" ref="A280:A310" si="11">A279+1</f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3"/>
    </row>
    <row r="281" spans="1:41">
      <c r="A281" s="10">
        <f t="shared" si="11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3"/>
    </row>
    <row r="282" spans="1:41">
      <c r="A282" s="10">
        <f t="shared" si="11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3"/>
    </row>
    <row r="283" spans="1:41">
      <c r="A283" s="10">
        <f t="shared" si="11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3"/>
    </row>
    <row r="284" spans="1:41">
      <c r="A284" s="10">
        <f t="shared" si="11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3"/>
    </row>
    <row r="285" spans="1:41">
      <c r="A285" s="10">
        <f t="shared" si="11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3"/>
    </row>
    <row r="286" spans="1:41">
      <c r="A286" s="10">
        <f t="shared" si="11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3"/>
    </row>
    <row r="287" spans="1:41">
      <c r="A287" s="10">
        <f t="shared" si="11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3"/>
    </row>
    <row r="288" spans="1:41">
      <c r="A288" s="10">
        <f t="shared" si="11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3"/>
    </row>
    <row r="289" spans="1:41">
      <c r="A289" s="10">
        <f t="shared" si="11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3"/>
    </row>
    <row r="290" spans="1:41">
      <c r="A290" s="10">
        <f t="shared" si="11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3"/>
    </row>
    <row r="291" spans="1:41">
      <c r="A291" s="10">
        <f t="shared" si="11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3"/>
    </row>
    <row r="292" spans="1:41">
      <c r="A292" s="10">
        <f t="shared" si="11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3"/>
    </row>
    <row r="293" spans="1:41">
      <c r="A293" s="10">
        <f t="shared" si="11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3"/>
    </row>
    <row r="294" spans="1:41">
      <c r="A294" s="10">
        <f t="shared" si="11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3"/>
    </row>
    <row r="295" spans="1:41">
      <c r="A295" s="10">
        <f t="shared" si="11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3"/>
    </row>
    <row r="296" spans="1:41">
      <c r="A296" s="10">
        <f t="shared" si="11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3"/>
    </row>
    <row r="297" spans="1:41">
      <c r="A297" s="10">
        <f t="shared" si="11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3"/>
    </row>
    <row r="298" spans="1:41">
      <c r="A298" s="10">
        <f t="shared" si="11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3"/>
    </row>
    <row r="299" spans="1:41">
      <c r="A299" s="10">
        <f t="shared" si="11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3"/>
    </row>
    <row r="300" spans="1:41">
      <c r="A300" s="10">
        <f t="shared" si="11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3"/>
    </row>
    <row r="301" spans="1:41">
      <c r="A301" s="10">
        <f t="shared" si="11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3"/>
    </row>
    <row r="302" spans="1:41">
      <c r="A302" s="10">
        <f t="shared" si="11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3"/>
    </row>
    <row r="303" spans="1:41">
      <c r="A303" s="10">
        <f t="shared" si="11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3"/>
    </row>
    <row r="304" spans="1:41">
      <c r="A304" s="10">
        <f t="shared" si="11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3"/>
    </row>
    <row r="305" spans="1:41">
      <c r="A305" s="10">
        <f t="shared" si="11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3"/>
    </row>
    <row r="306" spans="1:41">
      <c r="A306" s="10">
        <f t="shared" si="11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3"/>
    </row>
    <row r="307" spans="1:41">
      <c r="A307" s="10">
        <f t="shared" si="11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3"/>
    </row>
    <row r="308" spans="1:41">
      <c r="A308" s="10">
        <f t="shared" si="11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3"/>
    </row>
    <row r="309" spans="1:41">
      <c r="A309" s="10">
        <f t="shared" si="11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3"/>
    </row>
    <row r="310" spans="1:41">
      <c r="A310" s="10">
        <f t="shared" si="11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3"/>
    </row>
    <row r="311" spans="1:41">
      <c r="A311" s="10">
        <f t="shared" ref="A311" si="12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3"/>
    </row>
    <row r="312" spans="1:41">
      <c r="A312" s="10">
        <f t="shared" ref="A312:A352" si="13">A311+1</f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3"/>
    </row>
    <row r="313" spans="1:41">
      <c r="A313" s="10">
        <f t="shared" si="13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3"/>
    </row>
    <row r="314" spans="1:41">
      <c r="A314" s="10">
        <f t="shared" si="13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3"/>
    </row>
    <row r="315" spans="1:41">
      <c r="A315" s="10">
        <f t="shared" si="13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3"/>
    </row>
    <row r="316" spans="1:41">
      <c r="A316" s="10">
        <f t="shared" si="13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3"/>
    </row>
    <row r="317" spans="1:41">
      <c r="A317" s="10">
        <f t="shared" si="13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3"/>
    </row>
    <row r="318" spans="1:41">
      <c r="A318" s="10">
        <f t="shared" si="13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3"/>
    </row>
    <row r="319" spans="1:41">
      <c r="A319" s="10">
        <f t="shared" si="13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3"/>
    </row>
    <row r="320" spans="1:41">
      <c r="A320" s="10">
        <f t="shared" si="13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3"/>
    </row>
    <row r="321" spans="1:41">
      <c r="A321" s="10">
        <f t="shared" si="13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3"/>
    </row>
    <row r="322" spans="1:41">
      <c r="A322" s="10">
        <f t="shared" si="13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3"/>
    </row>
    <row r="323" spans="1:41">
      <c r="A323" s="10">
        <f t="shared" si="13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3"/>
    </row>
    <row r="324" spans="1:41">
      <c r="A324" s="10">
        <f t="shared" si="13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3"/>
    </row>
    <row r="325" spans="1:41">
      <c r="A325" s="10">
        <f t="shared" si="13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3"/>
    </row>
    <row r="326" spans="1:41">
      <c r="A326" s="10">
        <f t="shared" si="13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3"/>
    </row>
    <row r="327" spans="1:41">
      <c r="A327" s="10">
        <f t="shared" si="13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3"/>
    </row>
    <row r="328" spans="1:41">
      <c r="A328" s="10">
        <f t="shared" si="13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3"/>
    </row>
    <row r="329" spans="1:41">
      <c r="A329" s="10">
        <f t="shared" si="13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3"/>
    </row>
    <row r="330" spans="1:41">
      <c r="A330" s="10">
        <f t="shared" si="13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3"/>
    </row>
    <row r="331" spans="1:41">
      <c r="A331" s="10">
        <f t="shared" si="13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3"/>
    </row>
    <row r="332" spans="1:41">
      <c r="A332" s="10">
        <f t="shared" si="13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3"/>
    </row>
    <row r="333" spans="1:41">
      <c r="A333" s="10">
        <f t="shared" si="13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3"/>
    </row>
    <row r="334" spans="1:41">
      <c r="A334" s="10">
        <f t="shared" si="13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3"/>
    </row>
    <row r="335" spans="1:41">
      <c r="A335" s="10">
        <f t="shared" si="13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3"/>
    </row>
    <row r="336" spans="1:41">
      <c r="A336" s="10">
        <f t="shared" si="13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3"/>
    </row>
    <row r="337" spans="1:41">
      <c r="A337" s="10">
        <f t="shared" si="13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3"/>
    </row>
    <row r="338" spans="1:41">
      <c r="A338" s="10">
        <f t="shared" si="13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3"/>
    </row>
    <row r="339" spans="1:41">
      <c r="A339" s="10">
        <f t="shared" si="13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3"/>
    </row>
    <row r="340" spans="1:41">
      <c r="A340" s="10">
        <f t="shared" si="13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3"/>
    </row>
    <row r="341" spans="1:41">
      <c r="A341" s="10">
        <f t="shared" si="13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3"/>
    </row>
    <row r="342" spans="1:41">
      <c r="A342" s="10">
        <f t="shared" si="13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3"/>
    </row>
    <row r="343" spans="1:41">
      <c r="A343" s="10">
        <f t="shared" si="13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3"/>
    </row>
    <row r="344" spans="1:41">
      <c r="A344" s="10">
        <f t="shared" si="13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3"/>
    </row>
    <row r="345" spans="1:41">
      <c r="A345" s="10">
        <f t="shared" si="13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3"/>
    </row>
    <row r="346" spans="1:41">
      <c r="A346" s="10">
        <f t="shared" si="13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3"/>
    </row>
    <row r="347" spans="1:41">
      <c r="A347" s="10">
        <f t="shared" si="13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3"/>
    </row>
    <row r="348" spans="1:41">
      <c r="A348" s="10">
        <f t="shared" si="13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3"/>
    </row>
    <row r="349" spans="1:41">
      <c r="A349" s="10">
        <f t="shared" si="13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3"/>
    </row>
    <row r="350" spans="1:41">
      <c r="A350" s="10">
        <f t="shared" si="13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3"/>
    </row>
    <row r="351" spans="1:41">
      <c r="A351" s="10">
        <f t="shared" si="13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3"/>
    </row>
    <row r="352" spans="1:41">
      <c r="A352" s="10">
        <f t="shared" si="13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3"/>
    </row>
  </sheetData>
  <mergeCells count="5">
    <mergeCell ref="A4:G4"/>
    <mergeCell ref="J4:Q4"/>
    <mergeCell ref="A5:G5"/>
    <mergeCell ref="J5:Q5"/>
    <mergeCell ref="A1:B2"/>
  </mergeCells>
  <phoneticPr fontId="39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栗林昇司</cp:lastModifiedBy>
  <cp:lastPrinted>2016-05-09T15:17:00Z</cp:lastPrinted>
  <dcterms:created xsi:type="dcterms:W3CDTF">2014-04-05T09:56:00Z</dcterms:created>
  <dcterms:modified xsi:type="dcterms:W3CDTF">2022-05-24T12:57:36Z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