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Default ContentType="application/vnd.openxmlformats-officedocument.vmlDrawing" Extension="vml"/>
  <Default ContentType="image/jpeg" Extension="jpe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8990" windowHeight="8925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0">入力!$A$1:$AT$55</definedName>
    <definedName name="_xlnm.Print_Area" localSheetId="2">'全日本申込書(県大会用)'!$A$1:$BH$64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<sst xmlns="http://schemas.openxmlformats.org/spreadsheetml/2006/main" count="249">
  <si>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</si>
  <si>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</si>
  <si>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ウラヤスマックス</t>
  </si>
  <si>
    <r>
      <rPr>
        <sz val="11"/>
        <color indexed="8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</si>
  <si>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</si>
  <si>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</si>
  <si>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</si>
  <si>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</si>
  <si>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</si>
  <si>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</si>
  <si>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浦安ＭＡＸ</t>
  </si>
  <si>
    <t>女子</t>
  </si>
  <si>
    <t>浦安市</t>
  </si>
  <si>
    <t>北西支部</t>
  </si>
  <si>
    <t>北東支部</t>
  </si>
  <si>
    <t>南房総支部</t>
  </si>
  <si>
    <r>
      <rPr>
        <sz val="11"/>
        <color indexed="8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</si>
  <si>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</si>
  <si>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</si>
  <si>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</si>
  <si>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</si>
  <si>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ＪＲ京葉</t>
  </si>
  <si>
    <t>舞浜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</si>
  <si>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</si>
  <si>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</si>
  <si>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</si>
  <si>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</si>
  <si>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</si>
  <si>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</si>
  <si>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</si>
  <si>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</si>
  <si>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</si>
  <si>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</si>
  <si>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</si>
  <si>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クリバヤシ</t>
  </si>
  <si>
    <t>ショウジ</t>
  </si>
  <si>
    <t>0200769</t>
  </si>
  <si>
    <t>〒</t>
  </si>
  <si>
    <t>276</t>
  </si>
  <si>
    <t>―</t>
  </si>
  <si>
    <t>0033</t>
  </si>
  <si>
    <t>（</t>
  </si>
  <si>
    <t>047</t>
  </si>
  <si>
    <t>）</t>
  </si>
  <si>
    <t>栗林</t>
  </si>
  <si>
    <t>昇司</t>
  </si>
  <si>
    <t>千葉県八千代市八千代台南1-32-1</t>
  </si>
  <si>
    <t>485</t>
  </si>
  <si>
    <t>2620</t>
  </si>
  <si>
    <r>
      <rPr>
        <sz val="11"/>
        <color indexed="8"/>
        <rFont val="ＭＳ Ｐゴシック"/>
        <charset val="128"/>
      </rPr>
      <t>コーチ</t>
    </r>
  </si>
  <si>
    <t>ササキ</t>
  </si>
  <si>
    <t>マサヒコ</t>
  </si>
  <si>
    <t>021071</t>
  </si>
  <si>
    <t>0330447</t>
  </si>
  <si>
    <t>279</t>
  </si>
  <si>
    <t>0002</t>
  </si>
  <si>
    <t>佐々木</t>
  </si>
  <si>
    <t>雅彦</t>
  </si>
  <si>
    <t>千葉県浦安市北栄4-17-43-306</t>
  </si>
  <si>
    <t>381</t>
  </si>
  <si>
    <t>8850</t>
  </si>
  <si>
    <r>
      <rPr>
        <sz val="11"/>
        <color indexed="8"/>
        <rFont val="ＭＳ Ｐゴシック"/>
        <charset val="128"/>
      </rPr>
      <t>マネージャー</t>
    </r>
  </si>
  <si>
    <t>ミユキ</t>
  </si>
  <si>
    <t>深雪</t>
  </si>
  <si>
    <t>千葉県浦安市北栄4-8-17-505</t>
  </si>
  <si>
    <t>305</t>
  </si>
  <si>
    <t>0354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</si>
  <si>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</si>
  <si>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</si>
  <si>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</si>
  <si>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</si>
  <si>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</si>
  <si>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090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</si>
  <si>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</si>
  <si>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</si>
  <si>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</si>
  <si>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</si>
  <si>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</si>
  <si>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</si>
  <si>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</si>
  <si>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</si>
  <si>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</si>
  <si>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</si>
  <si>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</si>
  <si>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</si>
  <si>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ミムロ</t>
  </si>
  <si>
    <t>コユキ</t>
  </si>
  <si>
    <t>美浜北</t>
  </si>
  <si>
    <t>三室</t>
  </si>
  <si>
    <t>香雪</t>
  </si>
  <si>
    <t>ヤノ</t>
  </si>
  <si>
    <t>スズカ</t>
  </si>
  <si>
    <t>北部</t>
  </si>
  <si>
    <t>矢野</t>
  </si>
  <si>
    <t>涼叶</t>
  </si>
  <si>
    <t>ヤマナカ</t>
  </si>
  <si>
    <t>ハルカ</t>
  </si>
  <si>
    <t>妙典</t>
  </si>
  <si>
    <t>山中</t>
  </si>
  <si>
    <t>晴賀</t>
  </si>
  <si>
    <t>イノウエ</t>
  </si>
  <si>
    <t>ナオ</t>
  </si>
  <si>
    <t>富岡</t>
  </si>
  <si>
    <t>井上</t>
  </si>
  <si>
    <t>菜緒</t>
  </si>
  <si>
    <t>キャプテン</t>
  </si>
  <si>
    <t>ジョウコウ</t>
  </si>
  <si>
    <t>マユ</t>
  </si>
  <si>
    <t>上甲</t>
  </si>
  <si>
    <t>真優</t>
  </si>
  <si>
    <t>セキバ</t>
  </si>
  <si>
    <t>ミアヤ</t>
  </si>
  <si>
    <t>東野</t>
  </si>
  <si>
    <t>関場</t>
  </si>
  <si>
    <t>心彩</t>
  </si>
  <si>
    <t>トザサ</t>
  </si>
  <si>
    <t>マヤ</t>
  </si>
  <si>
    <t>浦安</t>
  </si>
  <si>
    <t>戸笹</t>
  </si>
  <si>
    <t>麻耶</t>
  </si>
  <si>
    <t>ナカヤブ</t>
  </si>
  <si>
    <t>アイナ</t>
  </si>
  <si>
    <t>中藪</t>
  </si>
  <si>
    <t>愛菜</t>
  </si>
  <si>
    <t>オノ</t>
  </si>
  <si>
    <t>ユカコ</t>
  </si>
  <si>
    <t>東</t>
  </si>
  <si>
    <t>小野</t>
  </si>
  <si>
    <t>結香子</t>
  </si>
  <si>
    <r>
      <rPr>
        <sz val="11"/>
        <color indexed="8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</si>
  <si>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</si>
  <si>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今年のチームは週２で全国をモットーに日々努力しています。たぶん・・・。背は低くても態度はでかい。見た目は弱そうでもなんか強い。戦いづらい嫌なチームを目指し活動してきました。勢いで戦う不思議なチーム！さあ本番だ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</si>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</sst>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  <numFmt numFmtId="43" formatCode="_ * #,##0.00_ ;_ * \-#,##0.00_ ;_ * &quot;-&quot;??_ ;_ @_ "/>
    <numFmt numFmtId="179" formatCode="#,##0_);[Red]\(#,##0\)"/>
    <numFmt numFmtId="180" formatCode="0_ &quot;冊&quot;"/>
  </numFmts>
  <fonts count="40">
    <font>
      <sz val="11"/>
      <color indexed="8"/>
      <name val="ＭＳ Ｐゴシック"/>
      <charset val="128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indexed="8"/>
      <name val="ＭＳ ゴシック"/>
      <charset val="134"/>
    </font>
    <font>
      <sz val="16"/>
      <color indexed="8"/>
      <name val="ＭＳ Ｐゴシック"/>
      <charset val="134"/>
    </font>
    <font>
      <sz val="8"/>
      <color indexed="8"/>
      <name val="ＭＳ Ｐゴシック"/>
      <charset val="128"/>
    </font>
    <font>
      <sz val="11"/>
      <color indexed="8"/>
      <name val="ＭＳ ゴシック"/>
      <charset val="134"/>
    </font>
    <font>
      <sz val="11"/>
      <color indexed="8"/>
      <name val="ＭＳ Ｐゴシック"/>
      <charset val="134"/>
    </font>
    <font>
      <sz val="8"/>
      <color indexed="8"/>
      <name val="ＭＳ Ｐゴシック"/>
      <charset val="134"/>
    </font>
    <font>
      <sz val="16"/>
      <color indexed="8"/>
      <name val="ＪＳＰ明朝"/>
      <charset val="128"/>
    </font>
    <font>
      <sz val="11"/>
      <name val="ＭＳ Ｐゴシック"/>
      <charset val="134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177" fontId="35" fillId="0" borderId="0" applyFont="0" applyFill="0" applyBorder="0" applyAlignment="0" applyProtection="0">
      <alignment vertical="center"/>
    </xf>
    <xf numFmtId="178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76" fontId="35" fillId="0" borderId="0" applyFont="0" applyFill="0" applyBorder="0" applyAlignment="0" applyProtection="0">
      <alignment vertical="center"/>
    </xf>
  </cellStyleXfs>
  <cellXfs count="444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center"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ont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2" borderId="2" xfId="1" applyFont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9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0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0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3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3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3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0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3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9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9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4" fillId="3" borderId="4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0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6" fillId="0" borderId="14" xfId="0" applyFont="1" applyBorder="1" applyAlignment="1" quotePrefix="1">
      <alignment horizontal="center" vertical="center"/>
    </xf>
    <xf numFmtId="0" fontId="20" fillId="0" borderId="14" xfId="0" applyFont="1" applyBorder="1" applyAlignment="1" quotePrefix="1">
      <alignment horizontal="center" vertical="center"/>
    </xf>
    <xf numFmtId="0" fontId="1" fillId="0" borderId="14" xfId="1" applyBorder="1" applyAlignment="1" quotePrefix="1">
      <alignment vertical="center" shrinkToFit="1"/>
    </xf>
  </cellXfs>
  <cellStyles count="7">
    <cellStyle name="標準" xfId="0" builtinId="0"/>
    <cellStyle name="標準 2" xfId="1"/>
    <cellStyle name="桁区切り" xfId="2" builtinId="3"/>
    <cellStyle name="通貨" xfId="3" builtinId="4"/>
    <cellStyle name="桁区切り[0]" xfId="4" builtinId="6"/>
    <cellStyle name="パーセント" xfId="5" builtinId="5"/>
    <cellStyle name="通貨[0]" xfId="6" builtinId="7"/>
  </cellStyles>
  <dxfs count="2">
    <dxf>
      <fill>
        <patternFill patternType="none"/>
      </fill>
    </dxf>
    <dxf>
      <fill>
        <patternFill>
          <fgColor indexed="10"/>
          <bgColor indexed="10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drawings/drawing2.xml><?xml version="1.0" encoding="utf-8"?>
<xdr:wsDr xmlns:a="http://schemas.openxmlformats.org/drawingml/2006/main" xmlns:xdr="http://schemas.openxmlformats.org/drawingml/2006/spreadsheetDrawing"/>
</file>

<file path=xl/drawings/drawing3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tabSelected="1" view="pageBreakPreview" zoomScaleNormal="100" zoomScaleSheetLayoutView="100" workbookViewId="0">
      <selection activeCell="V34" sqref="V34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25"/>
      <c r="J2" s="326" t="s">
        <v>3</v>
      </c>
      <c r="K2" s="327"/>
      <c r="L2" s="327"/>
      <c r="M2" s="327"/>
      <c r="N2" s="327"/>
      <c r="O2" s="328"/>
      <c r="P2" s="326" t="s">
        <v>4</v>
      </c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93" t="s">
        <v>5</v>
      </c>
      <c r="AF2" s="393"/>
      <c r="AG2" s="393"/>
      <c r="AH2" s="393"/>
      <c r="AI2" s="393"/>
      <c r="AJ2" s="393"/>
      <c r="AK2" s="393"/>
      <c r="AL2" s="393"/>
      <c r="AM2" s="393"/>
      <c r="AN2" s="393"/>
      <c r="AO2" s="393"/>
      <c r="AP2" s="393"/>
      <c r="AQ2" s="393"/>
      <c r="AR2" s="393"/>
      <c r="AS2" s="326"/>
      <c r="AT2" s="426"/>
      <c r="AV2" s="427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29"/>
      <c r="J3" s="330" t="s">
        <v>11</v>
      </c>
      <c r="K3" s="331"/>
      <c r="L3" s="331"/>
      <c r="M3" s="331"/>
      <c r="N3" s="331"/>
      <c r="O3" s="332"/>
      <c r="P3" s="333" t="s">
        <v>12</v>
      </c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94" t="s">
        <v>13</v>
      </c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  <c r="AQ3" s="394"/>
      <c r="AR3" s="394"/>
      <c r="AS3" s="428"/>
      <c r="AT3" s="429"/>
      <c r="AV3" s="427" t="s">
        <v>11</v>
      </c>
      <c r="AW3" t="s">
        <v>13</v>
      </c>
      <c r="AX3" t="s">
        <v>14</v>
      </c>
      <c r="AY3" t="s">
        <v>15</v>
      </c>
    </row>
    <row r="4" ht="20.1" customHeight="1" spans="1:51">
      <c r="A4" s="243" t="s">
        <v>16</v>
      </c>
      <c r="B4" s="244"/>
      <c r="C4" s="245">
        <v>430931811</v>
      </c>
      <c r="D4" s="246"/>
      <c r="E4" s="246"/>
      <c r="F4" s="246"/>
      <c r="G4" s="246"/>
      <c r="H4" s="246"/>
      <c r="I4" s="334"/>
      <c r="J4" s="335" t="s">
        <v>17</v>
      </c>
      <c r="K4" s="336"/>
      <c r="L4" s="336"/>
      <c r="M4" s="336"/>
      <c r="N4" s="336"/>
      <c r="O4" s="337"/>
      <c r="P4" s="338" t="s">
        <v>18</v>
      </c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42"/>
      <c r="AT4" s="429"/>
      <c r="AV4" s="427" t="s">
        <v>19</v>
      </c>
      <c r="AW4" t="str">
        <f t="shared" ref="AW4:AY4" si="0"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39"/>
      <c r="J5" s="340">
        <v>21014</v>
      </c>
      <c r="K5" s="340"/>
      <c r="L5" s="340"/>
      <c r="M5" s="340"/>
      <c r="N5" s="340"/>
      <c r="O5" s="340"/>
      <c r="P5" s="341" t="s">
        <v>21</v>
      </c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41" t="s">
        <v>22</v>
      </c>
      <c r="AF5" s="364"/>
      <c r="AG5" s="364"/>
      <c r="AH5" s="364"/>
      <c r="AI5" s="364"/>
      <c r="AJ5" s="364"/>
      <c r="AK5" s="406"/>
      <c r="AL5" s="406"/>
      <c r="AM5" s="406"/>
      <c r="AN5" s="406"/>
      <c r="AO5" s="406"/>
      <c r="AP5" s="406"/>
      <c r="AQ5" s="406"/>
      <c r="AR5" s="406"/>
      <c r="AS5" s="430"/>
      <c r="AT5" s="429"/>
      <c r="AV5" s="427" t="s">
        <v>23</v>
      </c>
      <c r="AW5" t="s">
        <v>24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42" t="s">
        <v>31</v>
      </c>
      <c r="Q6" s="365"/>
      <c r="R6" s="365"/>
      <c r="S6" s="365"/>
      <c r="T6" s="365"/>
      <c r="U6" s="365"/>
      <c r="V6" s="365"/>
      <c r="W6" s="365"/>
      <c r="X6" s="365"/>
      <c r="Y6" s="365"/>
      <c r="Z6" s="365"/>
      <c r="AA6" s="365"/>
      <c r="AB6" s="365"/>
      <c r="AC6" s="365"/>
      <c r="AD6" s="365"/>
      <c r="AE6" s="365"/>
      <c r="AF6" s="365"/>
      <c r="AG6" s="365"/>
      <c r="AH6" s="365"/>
      <c r="AI6" s="365"/>
      <c r="AJ6" s="365"/>
      <c r="AK6" s="407" t="s">
        <v>32</v>
      </c>
      <c r="AL6" s="407"/>
      <c r="AM6" s="407"/>
      <c r="AN6" s="407"/>
      <c r="AO6" s="407"/>
      <c r="AP6" s="407"/>
      <c r="AQ6" s="407"/>
      <c r="AR6" s="407"/>
      <c r="AS6" s="407"/>
      <c r="AT6" s="431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506197659</v>
      </c>
      <c r="H7" s="262"/>
      <c r="I7" s="262"/>
      <c r="J7" s="262">
        <v>18404</v>
      </c>
      <c r="K7" s="262"/>
      <c r="L7" s="262"/>
      <c r="M7" s="444" t="s">
        <v>36</v>
      </c>
      <c r="N7" s="262"/>
      <c r="O7" s="262"/>
      <c r="P7" s="343" t="s">
        <v>37</v>
      </c>
      <c r="Q7" s="366"/>
      <c r="R7" s="367" t="s">
        <v>38</v>
      </c>
      <c r="S7" s="367"/>
      <c r="T7" s="367"/>
      <c r="U7" s="367"/>
      <c r="V7" s="368" t="s">
        <v>39</v>
      </c>
      <c r="W7" s="369" t="s">
        <v>40</v>
      </c>
      <c r="X7" s="369"/>
      <c r="Y7" s="369"/>
      <c r="Z7" s="369"/>
      <c r="AA7" s="369"/>
      <c r="AB7" s="369"/>
      <c r="AC7" s="369"/>
      <c r="AD7" s="369"/>
      <c r="AE7" s="369"/>
      <c r="AF7" s="369"/>
      <c r="AG7" s="369"/>
      <c r="AH7" s="369"/>
      <c r="AI7" s="369"/>
      <c r="AJ7" s="369"/>
      <c r="AK7" s="408" t="s">
        <v>41</v>
      </c>
      <c r="AL7" s="409" t="s">
        <v>42</v>
      </c>
      <c r="AM7" s="409"/>
      <c r="AN7" s="409"/>
      <c r="AO7" s="409"/>
      <c r="AP7" s="409"/>
      <c r="AQ7" s="409"/>
      <c r="AR7" s="409"/>
      <c r="AS7" s="432" t="s">
        <v>43</v>
      </c>
      <c r="AT7" s="433">
        <v>37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44" t="s">
        <v>46</v>
      </c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70"/>
      <c r="AE8" s="370"/>
      <c r="AF8" s="370"/>
      <c r="AG8" s="370"/>
      <c r="AH8" s="370"/>
      <c r="AI8" s="370"/>
      <c r="AJ8" s="370"/>
      <c r="AK8" s="410" t="s">
        <v>47</v>
      </c>
      <c r="AL8" s="411"/>
      <c r="AM8" s="411"/>
      <c r="AN8" s="411"/>
      <c r="AO8" s="434" t="s">
        <v>39</v>
      </c>
      <c r="AP8" s="411" t="s">
        <v>48</v>
      </c>
      <c r="AQ8" s="411"/>
      <c r="AR8" s="411"/>
      <c r="AS8" s="435"/>
      <c r="AT8" s="433"/>
    </row>
    <row r="9" ht="14.45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500155878</v>
      </c>
      <c r="H9" s="262"/>
      <c r="I9" s="262"/>
      <c r="J9" s="444" t="s">
        <v>52</v>
      </c>
      <c r="K9" s="262"/>
      <c r="L9" s="262"/>
      <c r="M9" s="444" t="s">
        <v>53</v>
      </c>
      <c r="N9" s="262"/>
      <c r="O9" s="262"/>
      <c r="P9" s="343" t="s">
        <v>37</v>
      </c>
      <c r="Q9" s="366"/>
      <c r="R9" s="367" t="s">
        <v>54</v>
      </c>
      <c r="S9" s="367"/>
      <c r="T9" s="367"/>
      <c r="U9" s="367"/>
      <c r="V9" s="368" t="s">
        <v>39</v>
      </c>
      <c r="W9" s="369" t="s">
        <v>55</v>
      </c>
      <c r="X9" s="369"/>
      <c r="Y9" s="369"/>
      <c r="Z9" s="369"/>
      <c r="AA9" s="369"/>
      <c r="AB9" s="369"/>
      <c r="AC9" s="369"/>
      <c r="AD9" s="369"/>
      <c r="AE9" s="369"/>
      <c r="AF9" s="369"/>
      <c r="AG9" s="369"/>
      <c r="AH9" s="369"/>
      <c r="AI9" s="369"/>
      <c r="AJ9" s="412"/>
      <c r="AK9" s="408" t="s">
        <v>41</v>
      </c>
      <c r="AL9" s="409" t="s">
        <v>42</v>
      </c>
      <c r="AM9" s="409"/>
      <c r="AN9" s="409"/>
      <c r="AO9" s="409"/>
      <c r="AP9" s="409"/>
      <c r="AQ9" s="409"/>
      <c r="AR9" s="409"/>
      <c r="AS9" s="432" t="s">
        <v>43</v>
      </c>
      <c r="AT9" s="436">
        <v>46</v>
      </c>
    </row>
    <row r="10" ht="18" customHeight="1" spans="1:46">
      <c r="A10" s="251"/>
      <c r="B10" s="252"/>
      <c r="C10" s="263" t="s">
        <v>56</v>
      </c>
      <c r="D10" s="264"/>
      <c r="E10" s="265" t="s">
        <v>57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44" t="s">
        <v>58</v>
      </c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  <c r="AH10" s="370"/>
      <c r="AI10" s="370"/>
      <c r="AJ10" s="413"/>
      <c r="AK10" s="410" t="s">
        <v>59</v>
      </c>
      <c r="AL10" s="411"/>
      <c r="AM10" s="411"/>
      <c r="AN10" s="411"/>
      <c r="AO10" s="434" t="s">
        <v>39</v>
      </c>
      <c r="AP10" s="411" t="s">
        <v>60</v>
      </c>
      <c r="AQ10" s="411"/>
      <c r="AR10" s="411"/>
      <c r="AS10" s="435"/>
      <c r="AT10" s="436"/>
    </row>
    <row r="11" ht="14.45" customHeight="1" spans="1:46">
      <c r="A11" s="251" t="s">
        <v>61</v>
      </c>
      <c r="B11" s="252"/>
      <c r="C11" s="258" t="s">
        <v>50</v>
      </c>
      <c r="D11" s="259"/>
      <c r="E11" s="260" t="s">
        <v>62</v>
      </c>
      <c r="F11" s="261"/>
      <c r="G11" s="262">
        <v>508561635</v>
      </c>
      <c r="H11" s="262"/>
      <c r="I11" s="262"/>
      <c r="J11" s="262"/>
      <c r="K11" s="262"/>
      <c r="L11" s="262"/>
      <c r="M11" s="262"/>
      <c r="N11" s="262"/>
      <c r="O11" s="262"/>
      <c r="P11" s="343" t="s">
        <v>37</v>
      </c>
      <c r="Q11" s="366"/>
      <c r="R11" s="367" t="s">
        <v>54</v>
      </c>
      <c r="S11" s="367"/>
      <c r="T11" s="367"/>
      <c r="U11" s="367"/>
      <c r="V11" s="368" t="s">
        <v>39</v>
      </c>
      <c r="W11" s="369" t="s">
        <v>55</v>
      </c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412"/>
      <c r="AK11" s="408" t="s">
        <v>41</v>
      </c>
      <c r="AL11" s="409" t="s">
        <v>42</v>
      </c>
      <c r="AM11" s="409"/>
      <c r="AN11" s="409"/>
      <c r="AO11" s="409"/>
      <c r="AP11" s="409"/>
      <c r="AQ11" s="409"/>
      <c r="AR11" s="409"/>
      <c r="AS11" s="432" t="s">
        <v>43</v>
      </c>
      <c r="AT11" s="436">
        <v>40</v>
      </c>
    </row>
    <row r="12" ht="18" customHeight="1" spans="1:46">
      <c r="A12" s="251"/>
      <c r="B12" s="252"/>
      <c r="C12" s="263" t="s">
        <v>56</v>
      </c>
      <c r="D12" s="264"/>
      <c r="E12" s="265" t="s">
        <v>63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44" t="s">
        <v>64</v>
      </c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413"/>
      <c r="AK12" s="410" t="s">
        <v>65</v>
      </c>
      <c r="AL12" s="411"/>
      <c r="AM12" s="411"/>
      <c r="AN12" s="411"/>
      <c r="AO12" s="434" t="s">
        <v>39</v>
      </c>
      <c r="AP12" s="411" t="s">
        <v>66</v>
      </c>
      <c r="AQ12" s="411"/>
      <c r="AR12" s="411"/>
      <c r="AS12" s="435"/>
      <c r="AT12" s="436"/>
    </row>
    <row r="13" customHeight="1" spans="1:46">
      <c r="A13" s="251" t="s">
        <v>67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45"/>
      <c r="Q13" s="371"/>
      <c r="R13" s="372"/>
      <c r="S13" s="372"/>
      <c r="T13" s="372"/>
      <c r="U13" s="372"/>
      <c r="V13" s="373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414"/>
      <c r="AK13" s="415"/>
      <c r="AL13" s="416"/>
      <c r="AM13" s="416"/>
      <c r="AN13" s="416"/>
      <c r="AO13" s="416"/>
      <c r="AP13" s="416"/>
      <c r="AQ13" s="416"/>
      <c r="AR13" s="416"/>
      <c r="AS13" s="437"/>
      <c r="AT13" s="438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46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417"/>
      <c r="AK14" s="418"/>
      <c r="AL14" s="419"/>
      <c r="AM14" s="419"/>
      <c r="AN14" s="419"/>
      <c r="AO14" s="439"/>
      <c r="AP14" s="419"/>
      <c r="AQ14" s="419"/>
      <c r="AR14" s="419"/>
      <c r="AS14" s="440"/>
      <c r="AT14" s="438"/>
    </row>
    <row r="15" customHeight="1" spans="1:46">
      <c r="A15" s="267" t="s">
        <v>68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3" t="s">
        <v>37</v>
      </c>
      <c r="Q15" s="366"/>
      <c r="R15" s="367" t="s">
        <v>38</v>
      </c>
      <c r="S15" s="367"/>
      <c r="T15" s="367"/>
      <c r="U15" s="367"/>
      <c r="V15" s="368" t="s">
        <v>39</v>
      </c>
      <c r="W15" s="369" t="s">
        <v>40</v>
      </c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412"/>
      <c r="AK15" s="408" t="s">
        <v>41</v>
      </c>
      <c r="AL15" s="409" t="s">
        <v>42</v>
      </c>
      <c r="AM15" s="409"/>
      <c r="AN15" s="409"/>
      <c r="AO15" s="409"/>
      <c r="AP15" s="409"/>
      <c r="AQ15" s="409"/>
      <c r="AR15" s="409"/>
      <c r="AS15" s="432" t="s">
        <v>43</v>
      </c>
      <c r="AT15" s="436">
        <v>37</v>
      </c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44" t="s">
        <v>46</v>
      </c>
      <c r="Q16" s="370"/>
      <c r="R16" s="370"/>
      <c r="S16" s="370"/>
      <c r="T16" s="370"/>
      <c r="U16" s="370"/>
      <c r="V16" s="370"/>
      <c r="W16" s="370"/>
      <c r="X16" s="37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413"/>
      <c r="AK16" s="410" t="s">
        <v>47</v>
      </c>
      <c r="AL16" s="411"/>
      <c r="AM16" s="411"/>
      <c r="AN16" s="411"/>
      <c r="AO16" s="434" t="s">
        <v>39</v>
      </c>
      <c r="AP16" s="411" t="s">
        <v>48</v>
      </c>
      <c r="AQ16" s="411"/>
      <c r="AR16" s="411"/>
      <c r="AS16" s="435"/>
      <c r="AT16" s="436"/>
    </row>
    <row r="17" spans="1:46">
      <c r="A17" s="251" t="s">
        <v>69</v>
      </c>
      <c r="B17" s="252"/>
      <c r="C17" s="268" t="str">
        <f>IF(P16="","",P16)</f>
        <v>千葉県八千代市八千代台南1-32-1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347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441"/>
    </row>
    <row r="18" spans="1:46">
      <c r="A18" s="251"/>
      <c r="B18" s="252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348"/>
      <c r="Q18" s="376"/>
      <c r="R18" s="376"/>
      <c r="S18" s="376"/>
      <c r="T18" s="376"/>
      <c r="U18" s="376"/>
      <c r="V18" s="376"/>
      <c r="W18" s="376"/>
      <c r="X18" s="376"/>
      <c r="Y18" s="376"/>
      <c r="Z18" s="376"/>
      <c r="AA18" s="376"/>
      <c r="AB18" s="376"/>
      <c r="AC18" s="376"/>
      <c r="AD18" s="376"/>
      <c r="AE18" s="376"/>
      <c r="AF18" s="376"/>
      <c r="AG18" s="376"/>
      <c r="AH18" s="376"/>
      <c r="AI18" s="376"/>
      <c r="AJ18" s="376"/>
      <c r="AK18" s="376"/>
      <c r="AL18" s="376"/>
      <c r="AM18" s="376"/>
      <c r="AN18" s="376"/>
      <c r="AO18" s="376"/>
      <c r="AP18" s="376"/>
      <c r="AQ18" s="376"/>
      <c r="AR18" s="376"/>
      <c r="AS18" s="376"/>
      <c r="AT18" s="442"/>
    </row>
    <row r="19" ht="14.45" customHeight="1" spans="1:46">
      <c r="A19" s="251" t="s">
        <v>70</v>
      </c>
      <c r="B19" s="252"/>
      <c r="C19" s="268" t="str">
        <f>IF(AL15="","",AL15&amp;"-"&amp;AK16&amp;"-"&amp;AP16)</f>
        <v>047-485-2620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348"/>
      <c r="Q19" s="376"/>
      <c r="R19" s="376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  <c r="AS19" s="376"/>
      <c r="AT19" s="442"/>
    </row>
    <row r="20" ht="14.45" customHeight="1" spans="1:46">
      <c r="A20" s="251"/>
      <c r="B20" s="252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348"/>
      <c r="Q20" s="376"/>
      <c r="R20" s="376"/>
      <c r="S20" s="376"/>
      <c r="T20" s="376"/>
      <c r="U20" s="376"/>
      <c r="V20" s="376"/>
      <c r="W20" s="376"/>
      <c r="X20" s="376"/>
      <c r="Y20" s="376"/>
      <c r="Z20" s="376"/>
      <c r="AA20" s="376"/>
      <c r="AB20" s="376"/>
      <c r="AC20" s="376"/>
      <c r="AD20" s="376"/>
      <c r="AE20" s="376"/>
      <c r="AF20" s="376"/>
      <c r="AG20" s="376"/>
      <c r="AH20" s="376"/>
      <c r="AI20" s="376"/>
      <c r="AJ20" s="376"/>
      <c r="AK20" s="376"/>
      <c r="AL20" s="376"/>
      <c r="AM20" s="376"/>
      <c r="AN20" s="376"/>
      <c r="AO20" s="376"/>
      <c r="AP20" s="376"/>
      <c r="AQ20" s="376"/>
      <c r="AR20" s="376"/>
      <c r="AS20" s="376"/>
      <c r="AT20" s="442"/>
    </row>
    <row r="21" ht="14.45" customHeight="1" spans="1:46">
      <c r="A21" s="251" t="s">
        <v>71</v>
      </c>
      <c r="B21" s="252"/>
      <c r="C21" s="445" t="s">
        <v>72</v>
      </c>
      <c r="D21" s="270"/>
      <c r="E21" s="270">
        <v>9376</v>
      </c>
      <c r="F21" s="270"/>
      <c r="G21" s="270">
        <v>3897</v>
      </c>
      <c r="H21" s="270"/>
      <c r="I21" s="349"/>
      <c r="J21" s="349"/>
      <c r="K21" s="349"/>
      <c r="L21" s="349"/>
      <c r="M21" s="349"/>
      <c r="N21" s="349"/>
      <c r="O21" s="350"/>
      <c r="P21" s="348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/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/>
      <c r="AT21" s="442"/>
    </row>
    <row r="22" ht="14.45" customHeight="1" spans="1:46">
      <c r="A22" s="271"/>
      <c r="B22" s="272"/>
      <c r="C22" s="273"/>
      <c r="D22" s="274"/>
      <c r="E22" s="274"/>
      <c r="F22" s="274"/>
      <c r="G22" s="274"/>
      <c r="H22" s="274"/>
      <c r="I22" s="351"/>
      <c r="J22" s="351"/>
      <c r="K22" s="351"/>
      <c r="L22" s="351"/>
      <c r="M22" s="351"/>
      <c r="N22" s="351"/>
      <c r="O22" s="352"/>
      <c r="P22" s="353"/>
      <c r="Q22" s="377"/>
      <c r="R22" s="377"/>
      <c r="S22" s="377"/>
      <c r="T22" s="377"/>
      <c r="U22" s="377"/>
      <c r="V22" s="377"/>
      <c r="W22" s="377"/>
      <c r="X22" s="377"/>
      <c r="Y22" s="377"/>
      <c r="Z22" s="377"/>
      <c r="AA22" s="377"/>
      <c r="AB22" s="377"/>
      <c r="AC22" s="377"/>
      <c r="AD22" s="377"/>
      <c r="AE22" s="377"/>
      <c r="AF22" s="377"/>
      <c r="AG22" s="377"/>
      <c r="AH22" s="377"/>
      <c r="AI22" s="377"/>
      <c r="AJ22" s="377"/>
      <c r="AK22" s="377"/>
      <c r="AL22" s="377"/>
      <c r="AM22" s="377"/>
      <c r="AN22" s="377"/>
      <c r="AO22" s="377"/>
      <c r="AP22" s="377"/>
      <c r="AQ22" s="377"/>
      <c r="AR22" s="377"/>
      <c r="AS22" s="377"/>
      <c r="AT22" s="443"/>
    </row>
    <row r="23" ht="14.1" customHeight="1" spans="1:45">
      <c r="A23" s="275" t="s">
        <v>73</v>
      </c>
      <c r="B23" s="276" t="s">
        <v>74</v>
      </c>
      <c r="C23" s="277" t="s">
        <v>75</v>
      </c>
      <c r="D23" s="278"/>
      <c r="E23" s="279" t="s">
        <v>76</v>
      </c>
      <c r="F23" s="280"/>
      <c r="G23" s="276" t="s">
        <v>77</v>
      </c>
      <c r="H23" s="276"/>
      <c r="I23" s="276" t="s">
        <v>78</v>
      </c>
      <c r="J23" s="276"/>
      <c r="K23" s="276"/>
      <c r="L23" s="276"/>
      <c r="M23" s="276" t="s">
        <v>79</v>
      </c>
      <c r="N23" s="276"/>
      <c r="O23" s="276"/>
      <c r="P23" s="354" t="s">
        <v>80</v>
      </c>
      <c r="Q23" s="276"/>
      <c r="R23" s="276"/>
      <c r="S23" s="276"/>
      <c r="T23" s="378"/>
      <c r="U23" s="379"/>
      <c r="V23" s="379"/>
      <c r="W23" s="379"/>
      <c r="X23" s="379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1"/>
      <c r="B24" s="252"/>
      <c r="C24" s="282" t="s">
        <v>81</v>
      </c>
      <c r="D24" s="283"/>
      <c r="E24" s="284" t="s">
        <v>82</v>
      </c>
      <c r="F24" s="285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0"/>
      <c r="U24" s="36"/>
      <c r="V24" s="36"/>
      <c r="W24" s="36"/>
      <c r="X24" s="36"/>
      <c r="Y24" s="395" t="s">
        <v>83</v>
      </c>
      <c r="Z24" s="362"/>
      <c r="AA24" s="362"/>
      <c r="AB24" s="362"/>
      <c r="AC24" s="362"/>
      <c r="AD24" s="362"/>
      <c r="AE24" s="362"/>
      <c r="AF24" s="362"/>
      <c r="AG24" s="420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6">
        <v>1</v>
      </c>
      <c r="B25" s="287" t="s">
        <v>84</v>
      </c>
      <c r="C25" s="258" t="s">
        <v>85</v>
      </c>
      <c r="D25" s="259"/>
      <c r="E25" s="260" t="s">
        <v>86</v>
      </c>
      <c r="F25" s="261"/>
      <c r="G25" s="288">
        <v>5</v>
      </c>
      <c r="H25" s="289"/>
      <c r="I25" s="355" t="s">
        <v>87</v>
      </c>
      <c r="J25" s="356"/>
      <c r="K25" s="356"/>
      <c r="L25" s="289"/>
      <c r="M25" s="288">
        <v>511072711</v>
      </c>
      <c r="N25" s="356"/>
      <c r="O25" s="289"/>
      <c r="P25" s="288">
        <v>147</v>
      </c>
      <c r="Q25" s="356"/>
      <c r="R25" s="356"/>
      <c r="S25" s="356"/>
      <c r="T25" s="381"/>
      <c r="U25" s="36"/>
      <c r="V25" s="36"/>
      <c r="W25" s="36"/>
      <c r="X25" s="36"/>
      <c r="Y25" s="396">
        <v>9</v>
      </c>
      <c r="Z25" s="397"/>
      <c r="AA25" s="397"/>
      <c r="AB25" s="397"/>
      <c r="AC25" s="397"/>
      <c r="AD25" s="397"/>
      <c r="AE25" s="397"/>
      <c r="AF25" s="397"/>
      <c r="AG25" s="421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0"/>
      <c r="B26" s="291"/>
      <c r="C26" s="263" t="s">
        <v>88</v>
      </c>
      <c r="D26" s="264"/>
      <c r="E26" s="265" t="s">
        <v>89</v>
      </c>
      <c r="F26" s="266"/>
      <c r="G26" s="292"/>
      <c r="H26" s="293"/>
      <c r="I26" s="292"/>
      <c r="J26" s="357"/>
      <c r="K26" s="357"/>
      <c r="L26" s="293"/>
      <c r="M26" s="292"/>
      <c r="N26" s="357"/>
      <c r="O26" s="293"/>
      <c r="P26" s="292"/>
      <c r="Q26" s="357"/>
      <c r="R26" s="357"/>
      <c r="S26" s="357"/>
      <c r="T26" s="382"/>
      <c r="U26" s="36"/>
      <c r="V26" s="36"/>
      <c r="W26" s="36"/>
      <c r="X26" s="36"/>
      <c r="Y26" s="398"/>
      <c r="Z26" s="399"/>
      <c r="AA26" s="399"/>
      <c r="AB26" s="399"/>
      <c r="AC26" s="399"/>
      <c r="AD26" s="399"/>
      <c r="AE26" s="399"/>
      <c r="AF26" s="399"/>
      <c r="AG26" s="422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6">
        <v>2</v>
      </c>
      <c r="B27" s="287">
        <v>2</v>
      </c>
      <c r="C27" s="258" t="s">
        <v>90</v>
      </c>
      <c r="D27" s="259"/>
      <c r="E27" s="260" t="s">
        <v>91</v>
      </c>
      <c r="F27" s="261"/>
      <c r="G27" s="288">
        <v>5</v>
      </c>
      <c r="H27" s="289"/>
      <c r="I27" s="355" t="s">
        <v>92</v>
      </c>
      <c r="J27" s="356"/>
      <c r="K27" s="356"/>
      <c r="L27" s="289"/>
      <c r="M27" s="288">
        <v>512693126</v>
      </c>
      <c r="N27" s="356"/>
      <c r="O27" s="289"/>
      <c r="P27" s="288">
        <v>148</v>
      </c>
      <c r="Q27" s="356"/>
      <c r="R27" s="356"/>
      <c r="S27" s="356"/>
      <c r="T27" s="381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0"/>
      <c r="B28" s="291"/>
      <c r="C28" s="263" t="s">
        <v>93</v>
      </c>
      <c r="D28" s="264"/>
      <c r="E28" s="265" t="s">
        <v>94</v>
      </c>
      <c r="F28" s="266"/>
      <c r="G28" s="292"/>
      <c r="H28" s="293"/>
      <c r="I28" s="292"/>
      <c r="J28" s="357"/>
      <c r="K28" s="357"/>
      <c r="L28" s="293"/>
      <c r="M28" s="292"/>
      <c r="N28" s="357"/>
      <c r="O28" s="293"/>
      <c r="P28" s="292"/>
      <c r="Q28" s="357"/>
      <c r="R28" s="357"/>
      <c r="S28" s="357"/>
      <c r="T28" s="382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6">
        <v>3</v>
      </c>
      <c r="B29" s="287">
        <v>3</v>
      </c>
      <c r="C29" s="258" t="s">
        <v>95</v>
      </c>
      <c r="D29" s="259"/>
      <c r="E29" s="260" t="s">
        <v>96</v>
      </c>
      <c r="F29" s="261"/>
      <c r="G29" s="288">
        <v>5</v>
      </c>
      <c r="H29" s="289"/>
      <c r="I29" s="355" t="s">
        <v>97</v>
      </c>
      <c r="J29" s="356"/>
      <c r="K29" s="356"/>
      <c r="L29" s="289"/>
      <c r="M29" s="288">
        <v>513756099</v>
      </c>
      <c r="N29" s="356"/>
      <c r="O29" s="289"/>
      <c r="P29" s="288">
        <v>150</v>
      </c>
      <c r="Q29" s="356"/>
      <c r="R29" s="356"/>
      <c r="S29" s="356"/>
      <c r="T29" s="381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0"/>
      <c r="B30" s="291"/>
      <c r="C30" s="263" t="s">
        <v>98</v>
      </c>
      <c r="D30" s="264"/>
      <c r="E30" s="265" t="s">
        <v>99</v>
      </c>
      <c r="F30" s="266"/>
      <c r="G30" s="292"/>
      <c r="H30" s="293"/>
      <c r="I30" s="292"/>
      <c r="J30" s="357"/>
      <c r="K30" s="357"/>
      <c r="L30" s="293"/>
      <c r="M30" s="292"/>
      <c r="N30" s="357"/>
      <c r="O30" s="293"/>
      <c r="P30" s="292"/>
      <c r="Q30" s="357"/>
      <c r="R30" s="357"/>
      <c r="S30" s="357"/>
      <c r="T30" s="382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6">
        <v>4</v>
      </c>
      <c r="B31" s="287">
        <v>4</v>
      </c>
      <c r="C31" s="258" t="s">
        <v>100</v>
      </c>
      <c r="D31" s="259"/>
      <c r="E31" s="260" t="s">
        <v>101</v>
      </c>
      <c r="F31" s="261"/>
      <c r="G31" s="288">
        <v>5</v>
      </c>
      <c r="H31" s="289"/>
      <c r="I31" s="355" t="s">
        <v>102</v>
      </c>
      <c r="J31" s="356"/>
      <c r="K31" s="356"/>
      <c r="L31" s="289"/>
      <c r="M31" s="288">
        <v>514915456</v>
      </c>
      <c r="N31" s="356"/>
      <c r="O31" s="289"/>
      <c r="P31" s="288">
        <v>157</v>
      </c>
      <c r="Q31" s="356"/>
      <c r="R31" s="356"/>
      <c r="S31" s="356"/>
      <c r="T31" s="381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0"/>
      <c r="B32" s="291"/>
      <c r="C32" s="263" t="s">
        <v>103</v>
      </c>
      <c r="D32" s="264"/>
      <c r="E32" s="294" t="s">
        <v>104</v>
      </c>
      <c r="F32" s="266"/>
      <c r="G32" s="292"/>
      <c r="H32" s="293"/>
      <c r="I32" s="292"/>
      <c r="J32" s="357"/>
      <c r="K32" s="357"/>
      <c r="L32" s="293"/>
      <c r="M32" s="292"/>
      <c r="N32" s="357"/>
      <c r="O32" s="293"/>
      <c r="P32" s="292"/>
      <c r="Q32" s="357"/>
      <c r="R32" s="357"/>
      <c r="S32" s="357"/>
      <c r="T32" s="382"/>
      <c r="U32" s="36"/>
      <c r="V32" s="36"/>
      <c r="W32" s="36"/>
      <c r="X32" s="36"/>
      <c r="Y32" s="395" t="s">
        <v>105</v>
      </c>
      <c r="Z32" s="362"/>
      <c r="AA32" s="362"/>
      <c r="AB32" s="362"/>
      <c r="AC32" s="362"/>
      <c r="AD32" s="362"/>
      <c r="AE32" s="362"/>
      <c r="AF32" s="362"/>
      <c r="AG32" s="420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6">
        <v>5</v>
      </c>
      <c r="B33" s="287">
        <v>5</v>
      </c>
      <c r="C33" s="258" t="s">
        <v>106</v>
      </c>
      <c r="D33" s="259"/>
      <c r="E33" s="260" t="s">
        <v>107</v>
      </c>
      <c r="F33" s="261"/>
      <c r="G33" s="288">
        <v>5</v>
      </c>
      <c r="H33" s="289"/>
      <c r="I33" s="355" t="s">
        <v>102</v>
      </c>
      <c r="J33" s="356"/>
      <c r="K33" s="356"/>
      <c r="L33" s="289"/>
      <c r="M33" s="288">
        <v>514915475</v>
      </c>
      <c r="N33" s="356"/>
      <c r="O33" s="289"/>
      <c r="P33" s="288">
        <v>157</v>
      </c>
      <c r="Q33" s="356"/>
      <c r="R33" s="356"/>
      <c r="S33" s="356"/>
      <c r="T33" s="381"/>
      <c r="U33" s="36"/>
      <c r="V33" s="36"/>
      <c r="W33" s="36"/>
      <c r="X33" s="36"/>
      <c r="Y33" s="400">
        <v>1</v>
      </c>
      <c r="Z33" s="401"/>
      <c r="AA33" s="401"/>
      <c r="AB33" s="401"/>
      <c r="AC33" s="401"/>
      <c r="AD33" s="401"/>
      <c r="AE33" s="401"/>
      <c r="AF33" s="401"/>
      <c r="AG33" s="423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0"/>
      <c r="B34" s="291"/>
      <c r="C34" s="263" t="s">
        <v>108</v>
      </c>
      <c r="D34" s="264"/>
      <c r="E34" s="265" t="s">
        <v>109</v>
      </c>
      <c r="F34" s="266"/>
      <c r="G34" s="292"/>
      <c r="H34" s="293"/>
      <c r="I34" s="292"/>
      <c r="J34" s="357"/>
      <c r="K34" s="357"/>
      <c r="L34" s="293"/>
      <c r="M34" s="292"/>
      <c r="N34" s="357"/>
      <c r="O34" s="293"/>
      <c r="P34" s="292"/>
      <c r="Q34" s="357"/>
      <c r="R34" s="357"/>
      <c r="S34" s="357"/>
      <c r="T34" s="382"/>
      <c r="U34" s="36"/>
      <c r="V34" s="36"/>
      <c r="W34" s="36"/>
      <c r="X34" s="36"/>
      <c r="Y34" s="402"/>
      <c r="Z34" s="403"/>
      <c r="AA34" s="403"/>
      <c r="AB34" s="403"/>
      <c r="AC34" s="403"/>
      <c r="AD34" s="403"/>
      <c r="AE34" s="403"/>
      <c r="AF34" s="403"/>
      <c r="AG34" s="424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6">
        <v>6</v>
      </c>
      <c r="B35" s="287">
        <v>6</v>
      </c>
      <c r="C35" s="258" t="s">
        <v>110</v>
      </c>
      <c r="D35" s="259"/>
      <c r="E35" s="260" t="s">
        <v>111</v>
      </c>
      <c r="F35" s="261"/>
      <c r="G35" s="288">
        <v>4</v>
      </c>
      <c r="H35" s="289"/>
      <c r="I35" s="355" t="s">
        <v>112</v>
      </c>
      <c r="J35" s="356"/>
      <c r="K35" s="356"/>
      <c r="L35" s="289"/>
      <c r="M35" s="288">
        <v>514915518</v>
      </c>
      <c r="N35" s="356"/>
      <c r="O35" s="289"/>
      <c r="P35" s="288">
        <v>150</v>
      </c>
      <c r="Q35" s="356"/>
      <c r="R35" s="356"/>
      <c r="S35" s="356"/>
      <c r="T35" s="381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0"/>
      <c r="B36" s="291"/>
      <c r="C36" s="263" t="s">
        <v>113</v>
      </c>
      <c r="D36" s="264"/>
      <c r="E36" s="265" t="s">
        <v>114</v>
      </c>
      <c r="F36" s="266"/>
      <c r="G36" s="292"/>
      <c r="H36" s="293"/>
      <c r="I36" s="292"/>
      <c r="J36" s="357"/>
      <c r="K36" s="357"/>
      <c r="L36" s="293"/>
      <c r="M36" s="292"/>
      <c r="N36" s="357"/>
      <c r="O36" s="293"/>
      <c r="P36" s="292"/>
      <c r="Q36" s="357"/>
      <c r="R36" s="357"/>
      <c r="S36" s="357"/>
      <c r="T36" s="382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6">
        <v>7</v>
      </c>
      <c r="B37" s="287">
        <v>7</v>
      </c>
      <c r="C37" s="258" t="s">
        <v>115</v>
      </c>
      <c r="D37" s="259"/>
      <c r="E37" s="260" t="s">
        <v>116</v>
      </c>
      <c r="F37" s="261"/>
      <c r="G37" s="288">
        <v>3</v>
      </c>
      <c r="H37" s="289"/>
      <c r="I37" s="355" t="s">
        <v>117</v>
      </c>
      <c r="J37" s="356"/>
      <c r="K37" s="356"/>
      <c r="L37" s="289"/>
      <c r="M37" s="288">
        <v>512694243</v>
      </c>
      <c r="N37" s="356"/>
      <c r="O37" s="289"/>
      <c r="P37" s="288">
        <v>143</v>
      </c>
      <c r="Q37" s="356"/>
      <c r="R37" s="356"/>
      <c r="S37" s="356"/>
      <c r="T37" s="381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0"/>
      <c r="B38" s="291"/>
      <c r="C38" s="263" t="s">
        <v>118</v>
      </c>
      <c r="D38" s="264"/>
      <c r="E38" s="265" t="s">
        <v>119</v>
      </c>
      <c r="F38" s="266"/>
      <c r="G38" s="292"/>
      <c r="H38" s="293"/>
      <c r="I38" s="292"/>
      <c r="J38" s="357"/>
      <c r="K38" s="357"/>
      <c r="L38" s="293"/>
      <c r="M38" s="292"/>
      <c r="N38" s="357"/>
      <c r="O38" s="293"/>
      <c r="P38" s="292"/>
      <c r="Q38" s="357"/>
      <c r="R38" s="357"/>
      <c r="S38" s="357"/>
      <c r="T38" s="382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6">
        <v>8</v>
      </c>
      <c r="B39" s="287">
        <v>8</v>
      </c>
      <c r="C39" s="258" t="s">
        <v>120</v>
      </c>
      <c r="D39" s="259"/>
      <c r="E39" s="260" t="s">
        <v>121</v>
      </c>
      <c r="F39" s="261"/>
      <c r="G39" s="288">
        <v>2</v>
      </c>
      <c r="H39" s="289"/>
      <c r="I39" s="355" t="s">
        <v>22</v>
      </c>
      <c r="J39" s="356"/>
      <c r="K39" s="356"/>
      <c r="L39" s="289"/>
      <c r="M39" s="288">
        <v>514915545</v>
      </c>
      <c r="N39" s="356"/>
      <c r="O39" s="289"/>
      <c r="P39" s="288">
        <v>140</v>
      </c>
      <c r="Q39" s="356"/>
      <c r="R39" s="356"/>
      <c r="S39" s="356"/>
      <c r="T39" s="381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0"/>
      <c r="B40" s="291"/>
      <c r="C40" s="263" t="s">
        <v>122</v>
      </c>
      <c r="D40" s="264"/>
      <c r="E40" s="265" t="s">
        <v>123</v>
      </c>
      <c r="F40" s="266"/>
      <c r="G40" s="292"/>
      <c r="H40" s="293"/>
      <c r="I40" s="292"/>
      <c r="J40" s="357"/>
      <c r="K40" s="357"/>
      <c r="L40" s="293"/>
      <c r="M40" s="292"/>
      <c r="N40" s="357"/>
      <c r="O40" s="293"/>
      <c r="P40" s="292"/>
      <c r="Q40" s="357"/>
      <c r="R40" s="357"/>
      <c r="S40" s="357"/>
      <c r="T40" s="382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6">
        <v>9</v>
      </c>
      <c r="B41" s="287">
        <v>9</v>
      </c>
      <c r="C41" s="258" t="s">
        <v>124</v>
      </c>
      <c r="D41" s="259"/>
      <c r="E41" s="260" t="s">
        <v>125</v>
      </c>
      <c r="F41" s="261"/>
      <c r="G41" s="288">
        <v>2</v>
      </c>
      <c r="H41" s="289"/>
      <c r="I41" s="355" t="s">
        <v>126</v>
      </c>
      <c r="J41" s="356"/>
      <c r="K41" s="356"/>
      <c r="L41" s="289"/>
      <c r="M41" s="288">
        <v>514915586</v>
      </c>
      <c r="N41" s="356"/>
      <c r="O41" s="289"/>
      <c r="P41" s="288">
        <v>145</v>
      </c>
      <c r="Q41" s="356"/>
      <c r="R41" s="356"/>
      <c r="S41" s="356"/>
      <c r="T41" s="381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0"/>
      <c r="B42" s="291"/>
      <c r="C42" s="263" t="s">
        <v>127</v>
      </c>
      <c r="D42" s="264"/>
      <c r="E42" s="265" t="s">
        <v>128</v>
      </c>
      <c r="F42" s="266"/>
      <c r="G42" s="292"/>
      <c r="H42" s="293"/>
      <c r="I42" s="292"/>
      <c r="J42" s="357"/>
      <c r="K42" s="357"/>
      <c r="L42" s="293"/>
      <c r="M42" s="292"/>
      <c r="N42" s="357"/>
      <c r="O42" s="293"/>
      <c r="P42" s="292"/>
      <c r="Q42" s="357"/>
      <c r="R42" s="357"/>
      <c r="S42" s="357"/>
      <c r="T42" s="382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6">
        <v>10</v>
      </c>
      <c r="B43" s="287"/>
      <c r="C43" s="258"/>
      <c r="D43" s="259"/>
      <c r="E43" s="260"/>
      <c r="F43" s="261"/>
      <c r="G43" s="288"/>
      <c r="H43" s="289"/>
      <c r="I43" s="355"/>
      <c r="J43" s="356"/>
      <c r="K43" s="356"/>
      <c r="L43" s="289"/>
      <c r="M43" s="288"/>
      <c r="N43" s="356"/>
      <c r="O43" s="289"/>
      <c r="P43" s="288"/>
      <c r="Q43" s="356"/>
      <c r="R43" s="356"/>
      <c r="S43" s="356"/>
      <c r="T43" s="381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0"/>
      <c r="B44" s="291"/>
      <c r="C44" s="263"/>
      <c r="D44" s="264"/>
      <c r="E44" s="265"/>
      <c r="F44" s="266"/>
      <c r="G44" s="292"/>
      <c r="H44" s="293"/>
      <c r="I44" s="292"/>
      <c r="J44" s="357"/>
      <c r="K44" s="357"/>
      <c r="L44" s="293"/>
      <c r="M44" s="292"/>
      <c r="N44" s="357"/>
      <c r="O44" s="293"/>
      <c r="P44" s="292"/>
      <c r="Q44" s="357"/>
      <c r="R44" s="357"/>
      <c r="S44" s="357"/>
      <c r="T44" s="382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6">
        <v>11</v>
      </c>
      <c r="B45" s="287"/>
      <c r="C45" s="258"/>
      <c r="D45" s="259"/>
      <c r="E45" s="260"/>
      <c r="F45" s="261"/>
      <c r="G45" s="288"/>
      <c r="H45" s="289"/>
      <c r="I45" s="355"/>
      <c r="J45" s="356"/>
      <c r="K45" s="356"/>
      <c r="L45" s="289"/>
      <c r="M45" s="288"/>
      <c r="N45" s="356"/>
      <c r="O45" s="289"/>
      <c r="P45" s="288"/>
      <c r="Q45" s="356"/>
      <c r="R45" s="356"/>
      <c r="S45" s="356"/>
      <c r="T45" s="381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0"/>
      <c r="B46" s="291"/>
      <c r="C46" s="263"/>
      <c r="D46" s="264"/>
      <c r="E46" s="265"/>
      <c r="F46" s="266"/>
      <c r="G46" s="292"/>
      <c r="H46" s="293"/>
      <c r="I46" s="292"/>
      <c r="J46" s="357"/>
      <c r="K46" s="357"/>
      <c r="L46" s="293"/>
      <c r="M46" s="292"/>
      <c r="N46" s="357"/>
      <c r="O46" s="293"/>
      <c r="P46" s="292"/>
      <c r="Q46" s="357"/>
      <c r="R46" s="357"/>
      <c r="S46" s="357"/>
      <c r="T46" s="382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6">
        <v>12</v>
      </c>
      <c r="B47" s="287"/>
      <c r="C47" s="258"/>
      <c r="D47" s="259"/>
      <c r="E47" s="260"/>
      <c r="F47" s="261"/>
      <c r="G47" s="288"/>
      <c r="H47" s="289"/>
      <c r="I47" s="355"/>
      <c r="J47" s="356"/>
      <c r="K47" s="356"/>
      <c r="L47" s="289"/>
      <c r="M47" s="288"/>
      <c r="N47" s="356"/>
      <c r="O47" s="289"/>
      <c r="P47" s="288"/>
      <c r="Q47" s="356"/>
      <c r="R47" s="356"/>
      <c r="S47" s="356"/>
      <c r="T47" s="381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295"/>
      <c r="B48" s="291"/>
      <c r="C48" s="296"/>
      <c r="D48" s="297"/>
      <c r="E48" s="298"/>
      <c r="F48" s="299"/>
      <c r="G48" s="300"/>
      <c r="H48" s="301"/>
      <c r="I48" s="300"/>
      <c r="J48" s="358"/>
      <c r="K48" s="358"/>
      <c r="L48" s="301"/>
      <c r="M48" s="300"/>
      <c r="N48" s="358"/>
      <c r="O48" s="301"/>
      <c r="P48" s="300"/>
      <c r="Q48" s="358"/>
      <c r="R48" s="358"/>
      <c r="S48" s="358"/>
      <c r="T48" s="383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02">
        <v>13</v>
      </c>
      <c r="B49" s="303"/>
      <c r="C49" s="304"/>
      <c r="D49" s="305"/>
      <c r="E49" s="305"/>
      <c r="F49" s="306"/>
      <c r="G49" s="307"/>
      <c r="H49" s="308"/>
      <c r="I49" s="307"/>
      <c r="J49" s="359"/>
      <c r="K49" s="359"/>
      <c r="L49" s="308"/>
      <c r="M49" s="307"/>
      <c r="N49" s="359"/>
      <c r="O49" s="308"/>
      <c r="P49" s="307"/>
      <c r="Q49" s="359"/>
      <c r="R49" s="359"/>
      <c r="S49" s="359"/>
      <c r="T49" s="384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09"/>
      <c r="C50" s="310"/>
      <c r="D50" s="311"/>
      <c r="E50" s="311"/>
      <c r="F50" s="312"/>
      <c r="G50" s="313"/>
      <c r="H50" s="314"/>
      <c r="I50" s="313"/>
      <c r="J50" s="360"/>
      <c r="K50" s="360"/>
      <c r="L50" s="314"/>
      <c r="M50" s="313"/>
      <c r="N50" s="360"/>
      <c r="O50" s="314"/>
      <c r="P50" s="313"/>
      <c r="Q50" s="360"/>
      <c r="R50" s="360"/>
      <c r="S50" s="360"/>
      <c r="T50" s="385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03"/>
      <c r="C51" s="304"/>
      <c r="D51" s="305"/>
      <c r="E51" s="305"/>
      <c r="F51" s="306"/>
      <c r="G51" s="307"/>
      <c r="H51" s="308"/>
      <c r="I51" s="307"/>
      <c r="J51" s="359"/>
      <c r="K51" s="359"/>
      <c r="L51" s="308"/>
      <c r="M51" s="307"/>
      <c r="N51" s="359"/>
      <c r="O51" s="308"/>
      <c r="P51" s="307"/>
      <c r="Q51" s="359"/>
      <c r="R51" s="359"/>
      <c r="S51" s="359"/>
      <c r="T51" s="384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1"/>
      <c r="B52" s="315"/>
      <c r="C52" s="316"/>
      <c r="D52" s="317"/>
      <c r="E52" s="317"/>
      <c r="F52" s="318"/>
      <c r="G52" s="319"/>
      <c r="H52" s="320"/>
      <c r="I52" s="319"/>
      <c r="J52" s="361"/>
      <c r="K52" s="361"/>
      <c r="L52" s="320"/>
      <c r="M52" s="319"/>
      <c r="N52" s="361"/>
      <c r="O52" s="320"/>
      <c r="P52" s="319"/>
      <c r="Q52" s="361"/>
      <c r="R52" s="361"/>
      <c r="S52" s="361"/>
      <c r="T52" s="38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1" t="s">
        <v>129</v>
      </c>
      <c r="B54" s="322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87"/>
      <c r="U54" s="116"/>
      <c r="V54" s="388" t="s">
        <v>130</v>
      </c>
      <c r="W54" s="389"/>
      <c r="X54" s="389"/>
      <c r="Y54" s="389"/>
      <c r="Z54" s="389"/>
      <c r="AA54" s="389"/>
      <c r="AB54" s="389"/>
      <c r="AC54" s="389"/>
      <c r="AD54" s="389"/>
      <c r="AE54" s="389"/>
      <c r="AF54" s="404"/>
      <c r="AG54" s="425"/>
      <c r="AH54" s="425"/>
      <c r="AI54" s="425"/>
      <c r="AJ54" s="425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23" t="s">
        <v>131</v>
      </c>
      <c r="B55" s="324"/>
      <c r="C55" s="324"/>
      <c r="D55" s="324"/>
      <c r="E55" s="324"/>
      <c r="F55" s="324"/>
      <c r="G55" s="324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  <c r="T55" s="390"/>
      <c r="U55" s="116"/>
      <c r="V55" s="391">
        <f>LEN(A55)</f>
        <v>105</v>
      </c>
      <c r="W55" s="392"/>
      <c r="X55" s="392"/>
      <c r="Y55" s="392"/>
      <c r="Z55" s="392"/>
      <c r="AA55" s="392"/>
      <c r="AB55" s="392"/>
      <c r="AC55" s="392"/>
      <c r="AD55" s="392"/>
      <c r="AE55" s="392"/>
      <c r="AF55" s="405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132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133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134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135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雅彦</v>
      </c>
      <c r="D9" s="45"/>
      <c r="E9" s="45"/>
      <c r="F9" s="45"/>
      <c r="G9" s="49">
        <f>IF(入力!G9="","",入力!G9)</f>
        <v>500155878</v>
      </c>
      <c r="H9" s="49"/>
      <c r="I9" s="49"/>
      <c r="J9" s="446" t="str">
        <f>IF(入力!J9="","",入力!J9)</f>
        <v>021071</v>
      </c>
      <c r="K9" s="49"/>
      <c r="L9" s="49"/>
      <c r="M9" s="446" t="str">
        <f>IF(入力!M9="","",入力!M9)</f>
        <v>0330447</v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61</v>
      </c>
      <c r="B11" s="38"/>
      <c r="C11" s="44" t="str">
        <f>IF(入力!C12="","",入力!C12&amp;"　"&amp;入力!E12)</f>
        <v>佐々木　深雪</v>
      </c>
      <c r="D11" s="45"/>
      <c r="E11" s="45"/>
      <c r="F11" s="45"/>
      <c r="G11" s="49">
        <f>IF(入力!G11="","",入力!G11)</f>
        <v>508561635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67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136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137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69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70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71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74</v>
      </c>
      <c r="C23" s="38" t="s">
        <v>138</v>
      </c>
      <c r="D23" s="38"/>
      <c r="E23" s="38"/>
      <c r="F23" s="38"/>
      <c r="G23" s="38" t="s">
        <v>77</v>
      </c>
      <c r="H23" s="38"/>
      <c r="I23" s="38" t="s">
        <v>78</v>
      </c>
      <c r="J23" s="38"/>
      <c r="K23" s="38"/>
      <c r="L23" s="38"/>
      <c r="M23" s="38" t="s">
        <v>79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三室　香雪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美浜北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511072711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矢野　涼叶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512693126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山中　晴賀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妙典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513756099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井上　菜緒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富岡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514915456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上甲　真優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富岡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514915475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関場　心彩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東野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514915518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戸笹　麻耶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浦安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512694243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中藪　愛菜</v>
      </c>
      <c r="D39" s="45"/>
      <c r="E39" s="45"/>
      <c r="F39" s="45"/>
      <c r="G39" s="38">
        <f>IF(入力!G39="","",入力!G39)</f>
        <v>2</v>
      </c>
      <c r="H39" s="38" t="str">
        <f>IF(入力!H39="","",入力!H39)</f>
        <v/>
      </c>
      <c r="I39" s="38" t="str">
        <f>IF(入力!I39="","",入力!I39)</f>
        <v>舞浜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514915545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小野　結香子</v>
      </c>
      <c r="D41" s="45"/>
      <c r="E41" s="45"/>
      <c r="F41" s="45"/>
      <c r="G41" s="38">
        <f>IF(入力!G41="","",入力!G41)</f>
        <v>2</v>
      </c>
      <c r="H41" s="38" t="str">
        <f>IF(入力!H41="","",入力!H41)</f>
        <v/>
      </c>
      <c r="I41" s="38" t="str">
        <f>IF(入力!I41="","",入力!I41)</f>
        <v>東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514915586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055555555556" right="0.393055555555556" top="0.590277777777778" bottom="0.19652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45:58">
      <c r="AS1" s="69" t="s">
        <v>139</v>
      </c>
      <c r="AT1" s="69"/>
      <c r="AU1" s="69"/>
      <c r="AV1" s="200"/>
      <c r="AW1" s="200"/>
      <c r="AX1" s="69" t="s">
        <v>140</v>
      </c>
      <c r="AY1" s="209"/>
      <c r="AZ1" s="200"/>
      <c r="BA1" s="200"/>
      <c r="BB1" s="69" t="s">
        <v>141</v>
      </c>
      <c r="BC1" s="209"/>
      <c r="BD1" s="200"/>
      <c r="BE1" s="200"/>
      <c r="BF1" s="69" t="s">
        <v>142</v>
      </c>
    </row>
    <row r="3" ht="9.75" customHeight="1"/>
    <row r="4" ht="9.75" customHeight="1"/>
    <row r="5" ht="28.5" spans="1:60">
      <c r="A5" s="59"/>
      <c r="B5" s="59"/>
      <c r="C5" s="60" t="s">
        <v>143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144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145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146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147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148</v>
      </c>
      <c r="G13" s="69"/>
      <c r="H13" s="71"/>
      <c r="I13" s="119"/>
      <c r="J13" s="120"/>
      <c r="K13" s="69" t="s">
        <v>149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150</v>
      </c>
      <c r="D16" s="75"/>
      <c r="E16" s="75"/>
      <c r="F16" s="75"/>
      <c r="G16" s="76"/>
      <c r="H16" s="77" t="s">
        <v>151</v>
      </c>
      <c r="I16" s="124"/>
      <c r="J16" s="124"/>
      <c r="K16" s="75" t="str">
        <f>IF(入力!C2="","",入力!C2)</f>
        <v>ウラヤスマックス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152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153</v>
      </c>
      <c r="AK16" s="185"/>
      <c r="AL16" s="185"/>
      <c r="AM16" s="186"/>
      <c r="AN16" s="187" t="str">
        <f>IF(入力!P3="","",入力!P3)</f>
        <v>浦安市</v>
      </c>
      <c r="AO16" s="201"/>
      <c r="AP16" s="201"/>
      <c r="AQ16" s="201"/>
      <c r="AR16" s="201"/>
      <c r="AS16" s="201"/>
      <c r="AT16" s="185" t="s">
        <v>154</v>
      </c>
      <c r="AU16" s="186"/>
      <c r="AV16" s="202" t="s">
        <v>18</v>
      </c>
      <c r="AW16" s="75"/>
      <c r="AX16" s="75"/>
      <c r="AY16" s="76"/>
      <c r="AZ16" s="210" t="str">
        <f>IF(入力!P5="","",入力!P5)</f>
        <v>ＪＲ京葉</v>
      </c>
      <c r="BA16" s="211"/>
      <c r="BB16" s="211"/>
      <c r="BC16" s="211"/>
      <c r="BD16" s="211"/>
      <c r="BE16" s="211"/>
      <c r="BF16" s="220" t="s">
        <v>155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浦安ＭＡＸ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(女子)</v>
      </c>
      <c r="V17" s="138"/>
      <c r="W17" s="138"/>
      <c r="X17" s="139"/>
      <c r="Y17" s="174">
        <f>IF(入力!C4="","",入力!C4)</f>
        <v>430931811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舞浜</v>
      </c>
      <c r="BA18" s="215"/>
      <c r="BB18" s="215"/>
      <c r="BC18" s="215"/>
      <c r="BD18" s="215"/>
      <c r="BE18" s="215"/>
      <c r="BF18" s="222" t="s">
        <v>156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157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158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159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160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>
        <f>IF(入力!J7="","",入力!J7)</f>
        <v>18404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447" t="str">
        <f>IF(入力!J9="","",入力!J9)</f>
        <v>021071</v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161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447" t="str">
        <f>IF(入力!M7="","",入力!M7)</f>
        <v>0200769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447" t="str">
        <f>IF(入力!M9="","",入力!M9)</f>
        <v>0330447</v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151</v>
      </c>
      <c r="D22" s="91"/>
      <c r="E22" s="91"/>
      <c r="F22" s="91"/>
      <c r="G22" s="92"/>
      <c r="H22" s="93" t="str">
        <f>IF(入力!C7="","",入力!C7&amp;"　"&amp;入力!E7)</f>
        <v>クリバヤシ　ショウジ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162</v>
      </c>
      <c r="S22" s="128"/>
      <c r="T22" s="144">
        <f>IF(入力!AT7="","",入力!AT7)</f>
        <v>37</v>
      </c>
      <c r="U22" s="145"/>
      <c r="V22" s="146"/>
      <c r="W22" s="143" t="s">
        <v>163</v>
      </c>
      <c r="X22" s="143"/>
      <c r="Y22" s="143"/>
      <c r="Z22" s="178" t="s">
        <v>37</v>
      </c>
      <c r="AA22" s="179"/>
      <c r="AB22" s="128" t="str">
        <f>IF(入力!R7="","",入力!R7)</f>
        <v>276</v>
      </c>
      <c r="AC22" s="128"/>
      <c r="AD22" s="128"/>
      <c r="AE22" s="128"/>
      <c r="AF22" s="180" t="s">
        <v>39</v>
      </c>
      <c r="AG22" s="128" t="str">
        <f>IF(入力!W7="","",入力!W7)</f>
        <v>0033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164</v>
      </c>
      <c r="AV22" s="128"/>
      <c r="AW22" s="128"/>
      <c r="AX22" s="216" t="s">
        <v>41</v>
      </c>
      <c r="AY22" s="128" t="str">
        <f>IF(入力!AL7="","",入力!AL7)</f>
        <v>047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165</v>
      </c>
      <c r="D23" s="83"/>
      <c r="E23" s="83"/>
      <c r="F23" s="83"/>
      <c r="G23" s="84"/>
      <c r="H23" s="73" t="str">
        <f>IF(入力!C8="","",入力!C8&amp;"　"&amp;入力!E8)</f>
        <v>栗林　昇司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千葉県八千代市八千代台南1-32-1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485</v>
      </c>
      <c r="AY23" s="83"/>
      <c r="AZ23" s="83"/>
      <c r="BA23" s="83"/>
      <c r="BB23" s="217" t="s">
        <v>39</v>
      </c>
      <c r="BC23" s="83" t="str">
        <f>IF(入力!AP8="","",入力!AP8)</f>
        <v>2620</v>
      </c>
      <c r="BD23" s="83"/>
      <c r="BE23" s="83"/>
      <c r="BF23" s="226"/>
    </row>
    <row r="24" ht="12" customHeight="1" spans="3:58">
      <c r="C24" s="90" t="s">
        <v>151</v>
      </c>
      <c r="D24" s="91"/>
      <c r="E24" s="91"/>
      <c r="F24" s="91"/>
      <c r="G24" s="92"/>
      <c r="H24" s="93" t="str">
        <f>IF(入力!C9="","",入力!C9&amp;"　"&amp;入力!E9)</f>
        <v>ササキ　マサヒコ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162</v>
      </c>
      <c r="S24" s="128"/>
      <c r="T24" s="144">
        <f>IF(入力!AT9="","",入力!AT9)</f>
        <v>46</v>
      </c>
      <c r="U24" s="145"/>
      <c r="V24" s="146"/>
      <c r="W24" s="143" t="s">
        <v>163</v>
      </c>
      <c r="X24" s="143"/>
      <c r="Y24" s="143"/>
      <c r="Z24" s="178" t="s">
        <v>37</v>
      </c>
      <c r="AA24" s="179"/>
      <c r="AB24" s="128" t="str">
        <f>IF(入力!R9="","",入力!R9)</f>
        <v>279</v>
      </c>
      <c r="AC24" s="128"/>
      <c r="AD24" s="128"/>
      <c r="AE24" s="128"/>
      <c r="AF24" s="180" t="s">
        <v>39</v>
      </c>
      <c r="AG24" s="128" t="str">
        <f>IF(入力!W9="","",入力!W9)</f>
        <v>0002</v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164</v>
      </c>
      <c r="AV24" s="128"/>
      <c r="AW24" s="128"/>
      <c r="AX24" s="216" t="s">
        <v>41</v>
      </c>
      <c r="AY24" s="128" t="str">
        <f>IF(入力!AL9="","",入力!AL9)</f>
        <v>047</v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158</v>
      </c>
      <c r="D25" s="83"/>
      <c r="E25" s="83"/>
      <c r="F25" s="83"/>
      <c r="G25" s="84"/>
      <c r="H25" s="73" t="str">
        <f>IF(入力!C10="","",入力!C10&amp;"　"&amp;入力!E10)</f>
        <v>佐々木　雅彦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千葉県浦安市北栄4-17-43-306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>381</v>
      </c>
      <c r="AY25" s="83"/>
      <c r="AZ25" s="83"/>
      <c r="BA25" s="83"/>
      <c r="BB25" s="217" t="s">
        <v>39</v>
      </c>
      <c r="BC25" s="83" t="str">
        <f>IF(入力!AP10="","",入力!AP10)</f>
        <v>8850</v>
      </c>
      <c r="BD25" s="83"/>
      <c r="BE25" s="83"/>
      <c r="BF25" s="226"/>
    </row>
    <row r="26" ht="12" customHeight="1" spans="3:58">
      <c r="C26" s="90" t="s">
        <v>151</v>
      </c>
      <c r="D26" s="91"/>
      <c r="E26" s="91"/>
      <c r="F26" s="91"/>
      <c r="G26" s="92"/>
      <c r="H26" s="93" t="str">
        <f>IF(入力!C11="","",入力!C11&amp;"　"&amp;入力!E11)</f>
        <v>ササキ　ミユキ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162</v>
      </c>
      <c r="S26" s="128"/>
      <c r="T26" s="144">
        <f>IF(入力!AT11="","",入力!AT11)</f>
        <v>40</v>
      </c>
      <c r="U26" s="145"/>
      <c r="V26" s="146"/>
      <c r="W26" s="143" t="s">
        <v>163</v>
      </c>
      <c r="X26" s="143"/>
      <c r="Y26" s="143"/>
      <c r="Z26" s="178" t="s">
        <v>37</v>
      </c>
      <c r="AA26" s="179"/>
      <c r="AB26" s="128" t="str">
        <f>IF(入力!R11="","",入力!R11)</f>
        <v>279</v>
      </c>
      <c r="AC26" s="128"/>
      <c r="AD26" s="128"/>
      <c r="AE26" s="128"/>
      <c r="AF26" s="180" t="s">
        <v>39</v>
      </c>
      <c r="AG26" s="128" t="str">
        <f>IF(入力!W11="","",入力!W11)</f>
        <v>0002</v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164</v>
      </c>
      <c r="AV26" s="128"/>
      <c r="AW26" s="128"/>
      <c r="AX26" s="216" t="s">
        <v>41</v>
      </c>
      <c r="AY26" s="128" t="str">
        <f>IF(入力!AL11="","",入力!AL11)</f>
        <v>047</v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159</v>
      </c>
      <c r="D27" s="83"/>
      <c r="E27" s="83"/>
      <c r="F27" s="83"/>
      <c r="G27" s="84"/>
      <c r="H27" s="73" t="str">
        <f>IF(入力!C12="","",入力!C12&amp;"　"&amp;入力!E12)</f>
        <v>佐々木　深雪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>千葉県浦安市北栄4-8-17-505</v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>305</v>
      </c>
      <c r="AY27" s="83"/>
      <c r="AZ27" s="83"/>
      <c r="BA27" s="83"/>
      <c r="BB27" s="217" t="s">
        <v>39</v>
      </c>
      <c r="BC27" s="83" t="str">
        <f>IF(入力!AP12="","",入力!AP12)</f>
        <v>0354</v>
      </c>
      <c r="BD27" s="83"/>
      <c r="BE27" s="83"/>
      <c r="BF27" s="226"/>
    </row>
    <row r="28" ht="12" customHeight="1" spans="3:58">
      <c r="C28" s="90" t="s">
        <v>151</v>
      </c>
      <c r="D28" s="91"/>
      <c r="E28" s="91"/>
      <c r="F28" s="91"/>
      <c r="G28" s="92"/>
      <c r="H28" s="93" t="str">
        <f>IF(入力!C15="","",入力!C15&amp;"　"&amp;入力!E15)</f>
        <v>クリバヤシ　ショウジ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162</v>
      </c>
      <c r="S28" s="128"/>
      <c r="T28" s="144">
        <f>IF(入力!AT15="","",入力!AT15)</f>
        <v>37</v>
      </c>
      <c r="U28" s="145"/>
      <c r="V28" s="146"/>
      <c r="W28" s="143" t="s">
        <v>163</v>
      </c>
      <c r="X28" s="143"/>
      <c r="Y28" s="143"/>
      <c r="Z28" s="178" t="s">
        <v>37</v>
      </c>
      <c r="AA28" s="179"/>
      <c r="AB28" s="128" t="str">
        <f>IF(入力!R15="","",入力!R15)</f>
        <v>276</v>
      </c>
      <c r="AC28" s="128"/>
      <c r="AD28" s="128"/>
      <c r="AE28" s="128"/>
      <c r="AF28" s="180" t="s">
        <v>39</v>
      </c>
      <c r="AG28" s="128" t="str">
        <f>IF(入力!W15="","",入力!W15)</f>
        <v>0033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164</v>
      </c>
      <c r="AV28" s="128"/>
      <c r="AW28" s="128"/>
      <c r="AX28" s="216" t="s">
        <v>41</v>
      </c>
      <c r="AY28" s="128" t="str">
        <f>IF(入力!AL15="","",入力!AL15)</f>
        <v>047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166</v>
      </c>
      <c r="D29" s="95"/>
      <c r="E29" s="95"/>
      <c r="F29" s="95"/>
      <c r="G29" s="96"/>
      <c r="H29" s="97" t="str">
        <f>IF(入力!C16="","",入力!C16&amp;"　"&amp;入力!E16)</f>
        <v>栗林　昇司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千葉県八千代市八千代台南1-32-1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485</v>
      </c>
      <c r="AY29" s="95"/>
      <c r="AZ29" s="95"/>
      <c r="BA29" s="95"/>
      <c r="BB29" s="219" t="s">
        <v>39</v>
      </c>
      <c r="BC29" s="95" t="str">
        <f>IF(入力!AP16="","",入力!AP16)</f>
        <v>2620</v>
      </c>
      <c r="BD29" s="95"/>
      <c r="BE29" s="95"/>
      <c r="BF29" s="227"/>
    </row>
    <row r="30" ht="7.5" customHeight="1"/>
    <row r="31" ht="16.5" customHeight="1" spans="3:9">
      <c r="C31" s="98" t="s">
        <v>167</v>
      </c>
      <c r="D31" s="69"/>
      <c r="E31" s="69"/>
      <c r="F31" s="69"/>
      <c r="G31" s="69"/>
      <c r="H31" s="69"/>
      <c r="I31" s="130" t="s">
        <v>168</v>
      </c>
    </row>
    <row r="32" ht="3" customHeight="1"/>
    <row r="33" ht="15" customHeight="1" spans="3:58">
      <c r="C33" s="99" t="s">
        <v>169</v>
      </c>
      <c r="D33" s="100"/>
      <c r="E33" s="100"/>
      <c r="F33" s="100" t="s">
        <v>170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171</v>
      </c>
      <c r="R33" s="100"/>
      <c r="S33" s="100"/>
      <c r="T33" s="100" t="s">
        <v>172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173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174</v>
      </c>
      <c r="BA33" s="100"/>
      <c r="BB33" s="100"/>
      <c r="BC33" s="100"/>
      <c r="BD33" s="100"/>
      <c r="BE33" s="100"/>
      <c r="BF33" s="228"/>
    </row>
    <row r="34" ht="15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ミムロ　コユキ
三室　香雪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5</v>
      </c>
      <c r="R34" s="157"/>
      <c r="S34" s="158"/>
      <c r="T34" s="159" t="str">
        <f>IF(入力!I25="","",入力!I25)</f>
        <v>美浜北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511072711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147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ヤノ　スズカ
矢野　涼叶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5</v>
      </c>
      <c r="R36" s="157"/>
      <c r="S36" s="158"/>
      <c r="T36" s="159" t="str">
        <f>IF(入力!I27="","",入力!I27)</f>
        <v>北部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512693126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148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ヤマナカ　ハルカ
山中　晴賀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5</v>
      </c>
      <c r="R38" s="157"/>
      <c r="S38" s="158"/>
      <c r="T38" s="159" t="str">
        <f>IF(入力!I29="","",入力!I29)</f>
        <v>妙典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513756099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150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イノウエ　ナオ
井上　菜緒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5</v>
      </c>
      <c r="R40" s="157"/>
      <c r="S40" s="158"/>
      <c r="T40" s="159" t="str">
        <f>IF(入力!I31="","",入力!I31)</f>
        <v>富岡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514915456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157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ジョウコウ　マユ
上甲　真優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5</v>
      </c>
      <c r="R42" s="157"/>
      <c r="S42" s="158"/>
      <c r="T42" s="159" t="str">
        <f>IF(入力!I33="","",入力!I33)</f>
        <v>富岡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514915475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157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セキバ　ミアヤ
関場　心彩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4</v>
      </c>
      <c r="R44" s="157"/>
      <c r="S44" s="158"/>
      <c r="T44" s="159" t="str">
        <f>IF(入力!I35="","",入力!I35)</f>
        <v>東野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514915518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150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トザサ　マヤ
戸笹　麻耶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3</v>
      </c>
      <c r="R46" s="157"/>
      <c r="S46" s="158"/>
      <c r="T46" s="159" t="str">
        <f>IF(入力!I37="","",入力!I37)</f>
        <v>浦安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512694243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143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ナカヤブ　アイナ
中藪　愛菜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2</v>
      </c>
      <c r="R48" s="157"/>
      <c r="S48" s="158"/>
      <c r="T48" s="159" t="str">
        <f>IF(入力!I39="","",入力!I39)</f>
        <v>舞浜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514915545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140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オノ　ユカコ
小野　結香子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2</v>
      </c>
      <c r="R50" s="157"/>
      <c r="S50" s="158"/>
      <c r="T50" s="159" t="str">
        <f>IF(入力!I41="","",入力!I41)</f>
        <v>東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514915586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145</v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 t="str">
        <f>IF(入力!B43="","",入力!B43)</f>
        <v/>
      </c>
      <c r="D52" s="102"/>
      <c r="E52" s="103"/>
      <c r="F52" s="104" t="str">
        <f>IF(入力!C44="","",入力!C43&amp;"　"&amp;入力!E43&amp;"
"&amp;入力!C44&amp;"　"&amp;入力!E44)</f>
        <v/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 t="str">
        <f>IF(入力!G43="","",入力!G43)</f>
        <v/>
      </c>
      <c r="R52" s="157"/>
      <c r="S52" s="158"/>
      <c r="T52" s="159" t="str">
        <f>IF(入力!I43="","",入力!I43)</f>
        <v/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 t="str">
        <f>IF(入力!M43="","",入力!M43)</f>
        <v/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 t="str">
        <f>IF(入力!P43="","",入力!P43)</f>
        <v/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 t="str">
        <f>IF(入力!B45="","",入力!B45)</f>
        <v/>
      </c>
      <c r="D54" s="102"/>
      <c r="E54" s="103"/>
      <c r="F54" s="104" t="str">
        <f>IF(入力!C46="","",入力!C45&amp;"　"&amp;入力!E45&amp;"
"&amp;入力!C46&amp;"　"&amp;入力!E46)</f>
        <v/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 t="str">
        <f>IF(入力!G45="","",入力!G45)</f>
        <v/>
      </c>
      <c r="R54" s="157"/>
      <c r="S54" s="158"/>
      <c r="T54" s="159" t="str">
        <f>IF(入力!I45="","",入力!I45)</f>
        <v/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 t="str">
        <f>IF(入力!M45="","",入力!M45)</f>
        <v/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 t="str">
        <f>IF(入力!P45="","",入力!P45)</f>
        <v/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 t="str">
        <f>IF(入力!B47="","",入力!B47)</f>
        <v/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175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176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177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178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179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180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181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5416666666667" right="0.235416666666667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topLeftCell="A9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182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133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134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135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雅彦</v>
      </c>
      <c r="D9" s="45"/>
      <c r="E9" s="45"/>
      <c r="F9" s="45"/>
      <c r="G9" s="49">
        <f>IF(入力!G9="","",入力!G9)</f>
        <v>500155878</v>
      </c>
      <c r="H9" s="49"/>
      <c r="I9" s="49"/>
      <c r="J9" s="446" t="str">
        <f>IF(入力!J9="","",入力!J9)</f>
        <v>021071</v>
      </c>
      <c r="K9" s="49"/>
      <c r="L9" s="49"/>
      <c r="M9" s="446" t="str">
        <f>IF(入力!M9="","",入力!M9)</f>
        <v>0330447</v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61</v>
      </c>
      <c r="B11" s="38"/>
      <c r="C11" s="44" t="str">
        <f>IF(入力!C12="","",入力!C12&amp;"　"&amp;入力!E12)</f>
        <v>佐々木　深雪</v>
      </c>
      <c r="D11" s="45"/>
      <c r="E11" s="45"/>
      <c r="F11" s="45"/>
      <c r="G11" s="49">
        <f>IF(入力!G11="","",入力!G11)</f>
        <v>508561635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67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136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137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69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70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71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74</v>
      </c>
      <c r="C23" s="38" t="s">
        <v>138</v>
      </c>
      <c r="D23" s="38"/>
      <c r="E23" s="38"/>
      <c r="F23" s="38"/>
      <c r="G23" s="38" t="s">
        <v>77</v>
      </c>
      <c r="H23" s="38"/>
      <c r="I23" s="38" t="s">
        <v>78</v>
      </c>
      <c r="J23" s="38"/>
      <c r="K23" s="38"/>
      <c r="L23" s="38"/>
      <c r="M23" s="38" t="s">
        <v>79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三室　香雪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美浜北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511072711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矢野　涼叶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512693126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山中　晴賀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妙典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513756099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井上　菜緒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富岡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514915456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上甲　真優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富岡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514915475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関場　心彩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東野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514915518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戸笹　麻耶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浦安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512694243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中藪　愛菜</v>
      </c>
      <c r="D39" s="45"/>
      <c r="E39" s="45"/>
      <c r="F39" s="45"/>
      <c r="G39" s="38">
        <f>IF(入力!G39="","",入力!G39)</f>
        <v>2</v>
      </c>
      <c r="H39" s="38" t="str">
        <f>IF(入力!H39="","",入力!H39)</f>
        <v/>
      </c>
      <c r="I39" s="38" t="str">
        <f>IF(入力!I39="","",入力!I39)</f>
        <v>舞浜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514915545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小野　結香子</v>
      </c>
      <c r="D41" s="45"/>
      <c r="E41" s="45"/>
      <c r="F41" s="45"/>
      <c r="G41" s="38">
        <f>IF(入力!G41="","",入力!G41)</f>
        <v>2</v>
      </c>
      <c r="H41" s="38" t="str">
        <f>IF(入力!H41="","",入力!H41)</f>
        <v/>
      </c>
      <c r="I41" s="38" t="str">
        <f>IF(入力!I41="","",入力!I41)</f>
        <v>東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514915586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C2" sqref="C2:I3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183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133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134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135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雅彦</v>
      </c>
      <c r="D9" s="45"/>
      <c r="E9" s="45"/>
      <c r="F9" s="45"/>
      <c r="G9" s="49">
        <f>IF(入力!G9="","",入力!G9)</f>
        <v>500155878</v>
      </c>
      <c r="H9" s="49"/>
      <c r="I9" s="49"/>
      <c r="J9" s="446" t="str">
        <f>IF(入力!J9="","",入力!J9)</f>
        <v>021071</v>
      </c>
      <c r="K9" s="49"/>
      <c r="L9" s="49"/>
      <c r="M9" s="446" t="str">
        <f>IF(入力!M9="","",入力!M9)</f>
        <v>0330447</v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61</v>
      </c>
      <c r="B11" s="38"/>
      <c r="C11" s="44" t="str">
        <f>IF(入力!C12="","",入力!C12&amp;"　"&amp;入力!E12)</f>
        <v>佐々木　深雪</v>
      </c>
      <c r="D11" s="45"/>
      <c r="E11" s="45"/>
      <c r="F11" s="45"/>
      <c r="G11" s="49">
        <f>IF(入力!G11="","",入力!G11)</f>
        <v>508561635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67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136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137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69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70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71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74</v>
      </c>
      <c r="C23" s="38" t="s">
        <v>138</v>
      </c>
      <c r="D23" s="38"/>
      <c r="E23" s="38"/>
      <c r="F23" s="38"/>
      <c r="G23" s="38" t="s">
        <v>77</v>
      </c>
      <c r="H23" s="38"/>
      <c r="I23" s="38" t="s">
        <v>78</v>
      </c>
      <c r="J23" s="38"/>
      <c r="K23" s="38"/>
      <c r="L23" s="38"/>
      <c r="M23" s="38" t="s">
        <v>79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三室　香雪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美浜北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511072711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矢野　涼叶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512693126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山中　晴賀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妙典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513756099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井上　菜緒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富岡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514915456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上甲　真優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富岡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514915475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関場　心彩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東野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514915518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戸笹　麻耶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浦安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512694243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中藪　愛菜</v>
      </c>
      <c r="D39" s="45"/>
      <c r="E39" s="45"/>
      <c r="F39" s="45"/>
      <c r="G39" s="38">
        <f>IF(入力!G39="","",入力!G39)</f>
        <v>2</v>
      </c>
      <c r="H39" s="38" t="str">
        <f>IF(入力!H39="","",入力!H39)</f>
        <v/>
      </c>
      <c r="I39" s="38" t="str">
        <f>IF(入力!I39="","",入力!I39)</f>
        <v>舞浜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514915545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小野　結香子</v>
      </c>
      <c r="D41" s="45"/>
      <c r="E41" s="45"/>
      <c r="F41" s="45"/>
      <c r="G41" s="38">
        <f>IF(入力!G41="","",入力!G41)</f>
        <v>2</v>
      </c>
      <c r="H41" s="38" t="str">
        <f>IF(入力!H41="","",入力!H41)</f>
        <v/>
      </c>
      <c r="I41" s="38" t="str">
        <f>IF(入力!I41="","",入力!I41)</f>
        <v>東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514915586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4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184</v>
      </c>
      <c r="B1" s="2"/>
      <c r="D1" s="3" t="s">
        <v>185</v>
      </c>
      <c r="E1" s="4" t="s">
        <v>186</v>
      </c>
      <c r="F1" s="5" t="s">
        <v>187</v>
      </c>
      <c r="G1" s="3" t="s">
        <v>185</v>
      </c>
      <c r="H1" s="4" t="s">
        <v>188</v>
      </c>
      <c r="I1" s="5" t="s">
        <v>189</v>
      </c>
      <c r="J1" s="3" t="s">
        <v>185</v>
      </c>
      <c r="K1" s="4" t="s">
        <v>188</v>
      </c>
      <c r="L1" s="5" t="s">
        <v>189</v>
      </c>
      <c r="M1" s="3" t="s">
        <v>185</v>
      </c>
      <c r="N1" s="4" t="s">
        <v>188</v>
      </c>
      <c r="O1" s="5" t="s">
        <v>189</v>
      </c>
      <c r="P1" s="3" t="s">
        <v>185</v>
      </c>
      <c r="Q1" s="4" t="s">
        <v>188</v>
      </c>
      <c r="R1" s="5" t="s">
        <v>189</v>
      </c>
      <c r="S1" s="3" t="s">
        <v>185</v>
      </c>
      <c r="T1" s="4" t="s">
        <v>188</v>
      </c>
      <c r="U1" s="5" t="s">
        <v>189</v>
      </c>
      <c r="V1" s="3" t="s">
        <v>185</v>
      </c>
      <c r="W1" s="4" t="s">
        <v>188</v>
      </c>
      <c r="X1" s="5" t="s">
        <v>189</v>
      </c>
      <c r="Y1" s="3" t="s">
        <v>185</v>
      </c>
      <c r="Z1" s="4" t="s">
        <v>188</v>
      </c>
      <c r="AA1" s="5" t="s">
        <v>189</v>
      </c>
      <c r="AB1" s="3" t="s">
        <v>185</v>
      </c>
      <c r="AC1" s="4" t="s">
        <v>188</v>
      </c>
      <c r="AD1" s="5" t="s">
        <v>189</v>
      </c>
      <c r="AE1" s="3" t="s">
        <v>185</v>
      </c>
      <c r="AF1" s="4" t="s">
        <v>188</v>
      </c>
      <c r="AG1" s="5" t="s">
        <v>189</v>
      </c>
      <c r="AH1" s="3" t="s">
        <v>185</v>
      </c>
      <c r="AI1" s="4" t="s">
        <v>188</v>
      </c>
      <c r="AJ1" s="5" t="s">
        <v>189</v>
      </c>
    </row>
    <row r="2" ht="14.25" spans="1:36">
      <c r="A2" s="2"/>
      <c r="B2" s="2"/>
      <c r="C2" s="6"/>
      <c r="D2" s="7">
        <v>1</v>
      </c>
      <c r="E2" s="8" t="s">
        <v>190</v>
      </c>
      <c r="F2" s="9">
        <v>42443</v>
      </c>
      <c r="G2" s="7">
        <v>1.01</v>
      </c>
      <c r="H2" s="8" t="s">
        <v>190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191</v>
      </c>
      <c r="B4" s="12"/>
      <c r="C4" s="12"/>
      <c r="D4" s="12"/>
      <c r="E4" s="12"/>
      <c r="F4" s="12"/>
      <c r="G4" s="13"/>
      <c r="H4" s="4" t="s">
        <v>192</v>
      </c>
      <c r="I4" s="4" t="s">
        <v>83</v>
      </c>
      <c r="J4" s="29" t="s">
        <v>193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9</v>
      </c>
      <c r="J5" s="30" t="str">
        <f>IF(入力!A55="","",入力!A55)</f>
        <v>今年のチームは週２で全国をモットーに日々努力しています。たぶん・・・。背は低くても態度はでかい。見た目は弱そうでもなんか強い。戦いづらい嫌なチームを目指し活動してきました。勢いで戦う不思議なチーム！さあ本番だ！</v>
      </c>
      <c r="K5" s="31"/>
      <c r="L5" s="31"/>
      <c r="M5" s="31"/>
      <c r="N5" s="31"/>
      <c r="O5" s="31"/>
      <c r="P5" s="31"/>
      <c r="Q5" s="32"/>
    </row>
    <row r="6" spans="1:41">
      <c r="A6" s="3" t="s">
        <v>194</v>
      </c>
      <c r="B6" s="4" t="s">
        <v>9</v>
      </c>
      <c r="C6" s="4" t="s">
        <v>195</v>
      </c>
      <c r="D6" s="4" t="s">
        <v>196</v>
      </c>
      <c r="E6" s="4" t="s">
        <v>192</v>
      </c>
      <c r="F6" s="4" t="s">
        <v>197</v>
      </c>
      <c r="G6" s="4" t="s">
        <v>198</v>
      </c>
      <c r="H6" s="4" t="s">
        <v>144</v>
      </c>
      <c r="I6" s="4" t="s">
        <v>199</v>
      </c>
      <c r="J6" s="4" t="s">
        <v>200</v>
      </c>
      <c r="K6" s="4" t="s">
        <v>201</v>
      </c>
      <c r="L6" s="4" t="s">
        <v>202</v>
      </c>
      <c r="M6" s="4" t="s">
        <v>203</v>
      </c>
      <c r="N6" s="4" t="s">
        <v>204</v>
      </c>
      <c r="O6" s="4" t="s">
        <v>205</v>
      </c>
      <c r="P6" s="4" t="s">
        <v>206</v>
      </c>
      <c r="Q6" s="4" t="s">
        <v>207</v>
      </c>
      <c r="R6" s="4" t="s">
        <v>208</v>
      </c>
      <c r="S6" s="4" t="s">
        <v>209</v>
      </c>
      <c r="T6" s="33" t="s">
        <v>210</v>
      </c>
      <c r="U6" s="33" t="s">
        <v>211</v>
      </c>
      <c r="V6" s="33" t="s">
        <v>211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21014</v>
      </c>
      <c r="B7" s="18" t="str">
        <f>IF(入力!C3="","",入力!C3)</f>
        <v>浦安ＭＡＸ</v>
      </c>
      <c r="C7" s="18" t="str">
        <f>IF(入力!C2="","",入力!C2)</f>
        <v>ウラヤスマックス</v>
      </c>
      <c r="D7" s="18" t="str">
        <f>IF(入力!AE3="","",入力!AE3)</f>
        <v>北西支部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ＪＲ京葉</v>
      </c>
      <c r="S7" s="18" t="str">
        <f>IF(入力!AE5="","",入力!AE5)</f>
        <v>舞浜</v>
      </c>
      <c r="T7" s="18"/>
      <c r="U7" s="18">
        <f>IF(入力!C4="","",入力!C4)</f>
        <v>430931811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212</v>
      </c>
      <c r="B15" s="4" t="s">
        <v>213</v>
      </c>
      <c r="C15" s="4" t="s">
        <v>214</v>
      </c>
      <c r="D15" s="4" t="s">
        <v>215</v>
      </c>
      <c r="E15" s="4" t="s">
        <v>216</v>
      </c>
      <c r="F15" s="4" t="s">
        <v>217</v>
      </c>
      <c r="G15" s="4" t="s">
        <v>218</v>
      </c>
      <c r="H15" s="4" t="s">
        <v>219</v>
      </c>
      <c r="I15" s="4" t="s">
        <v>220</v>
      </c>
      <c r="J15" s="4" t="s">
        <v>221</v>
      </c>
      <c r="K15" s="4" t="s">
        <v>222</v>
      </c>
      <c r="L15" s="4" t="s">
        <v>33</v>
      </c>
      <c r="M15" s="4" t="s">
        <v>223</v>
      </c>
      <c r="N15" s="4" t="s">
        <v>224</v>
      </c>
      <c r="O15" s="4" t="s">
        <v>225</v>
      </c>
      <c r="P15" s="4" t="s">
        <v>226</v>
      </c>
      <c r="Q15" s="4" t="s">
        <v>227</v>
      </c>
      <c r="R15" s="4" t="s">
        <v>197</v>
      </c>
      <c r="S15" s="4" t="s">
        <v>198</v>
      </c>
      <c r="T15" s="4" t="s">
        <v>228</v>
      </c>
      <c r="U15" s="4" t="s">
        <v>229</v>
      </c>
      <c r="V15" s="4" t="s">
        <v>230</v>
      </c>
      <c r="W15" s="4" t="s">
        <v>231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232</v>
      </c>
      <c r="C16" s="18" t="str">
        <f>IF(入力!C8="","",入力!C8)</f>
        <v>栗林</v>
      </c>
      <c r="D16" s="18" t="str">
        <f>IF(入力!E8="","",入力!E8)</f>
        <v>昇司</v>
      </c>
      <c r="E16" s="18" t="str">
        <f>IF(入力!C7="","",入力!C7)</f>
        <v>クリバヤシ</v>
      </c>
      <c r="F16" s="18" t="str">
        <f>IF(入力!E7="","",入力!E7)</f>
        <v>ショウジ</v>
      </c>
      <c r="G16" s="18">
        <f>IF(入力!G7="","",入力!G7)</f>
        <v>506197659</v>
      </c>
      <c r="H16" s="18">
        <f>IF(入力!J7="","",入力!J7)</f>
        <v>18404</v>
      </c>
      <c r="I16" s="448" t="str">
        <f>IF(入力!M7="","",入力!M7)</f>
        <v>0200769</v>
      </c>
      <c r="J16" s="18"/>
      <c r="K16" s="18"/>
      <c r="L16" s="18">
        <f>IF(入力!AT7="","",入力!AT7)</f>
        <v>37</v>
      </c>
      <c r="M16" s="18"/>
      <c r="N16" s="18"/>
      <c r="O16" s="18"/>
      <c r="P16" s="18"/>
      <c r="Q16" s="18"/>
      <c r="R16" s="18" t="str">
        <f>IF(入力!R7="","",入力!R7)</f>
        <v>276</v>
      </c>
      <c r="S16" s="18" t="str">
        <f>IF(入力!W7="","",入力!W7)</f>
        <v>0033</v>
      </c>
      <c r="T16" s="18" t="str">
        <f>IF(入力!P8="","",入力!P8)</f>
        <v>千葉県八千代市八千代台南1-32-1</v>
      </c>
      <c r="U16" s="18" t="str">
        <f>IF(入力!AL7="","",入力!AL7)</f>
        <v>047</v>
      </c>
      <c r="V16" s="18" t="str">
        <f>IF(入力!AK8="","",入力!AK8)</f>
        <v>485</v>
      </c>
      <c r="W16" s="18" t="str">
        <f>IF(入力!AP8="","",入力!AP8)</f>
        <v>2620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233</v>
      </c>
      <c r="C17" s="18" t="str">
        <f>IF(入力!C10="","",入力!C10)</f>
        <v>佐々木</v>
      </c>
      <c r="D17" s="18" t="str">
        <f>IF(入力!E10="","",入力!E10)</f>
        <v>雅彦</v>
      </c>
      <c r="E17" s="18" t="str">
        <f>IF(入力!C9="","",入力!C9)</f>
        <v>ササキ</v>
      </c>
      <c r="F17" s="18" t="str">
        <f>IF(入力!E9="","",入力!E9)</f>
        <v>マサヒコ</v>
      </c>
      <c r="G17" s="18">
        <f>IF(入力!G9="","",入力!G9)</f>
        <v>500155878</v>
      </c>
      <c r="H17" s="448" t="str">
        <f>IF(入力!J9="","",入力!J9)</f>
        <v>021071</v>
      </c>
      <c r="I17" s="448" t="str">
        <f>IF(入力!M9="","",入力!M9)</f>
        <v>0330447</v>
      </c>
      <c r="J17" s="18"/>
      <c r="K17" s="18"/>
      <c r="L17" s="18">
        <f>IF(入力!AT9="","",入力!AT9)</f>
        <v>46</v>
      </c>
      <c r="M17" s="18"/>
      <c r="N17" s="18"/>
      <c r="O17" s="18"/>
      <c r="P17" s="18"/>
      <c r="Q17" s="18"/>
      <c r="R17" s="18" t="str">
        <f>IF(入力!R9="","",入力!R9)</f>
        <v>279</v>
      </c>
      <c r="S17" s="18" t="str">
        <f>IF(入力!W9="","",入力!W9)</f>
        <v>0002</v>
      </c>
      <c r="T17" s="18" t="str">
        <f>IF(入力!P10="","",入力!P10)</f>
        <v>千葉県浦安市北栄4-17-43-306</v>
      </c>
      <c r="U17" s="18" t="str">
        <f>IF(入力!AL9="","",入力!AL9)</f>
        <v>047</v>
      </c>
      <c r="V17" s="18" t="str">
        <f>IF(入力!AK10="","",入力!AK10)</f>
        <v>381</v>
      </c>
      <c r="W17" s="18" t="str">
        <f>IF(入力!AP10="","",入力!AP10)</f>
        <v>8850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234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235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159</v>
      </c>
      <c r="C20" s="18" t="str">
        <f>IF(入力!C12="","",入力!C12)</f>
        <v>佐々木</v>
      </c>
      <c r="D20" s="18" t="str">
        <f>IF(入力!E12="","",入力!E12)</f>
        <v>深雪</v>
      </c>
      <c r="E20" s="18" t="str">
        <f>IF(入力!C11="","",入力!C11)</f>
        <v>ササキ</v>
      </c>
      <c r="F20" s="18" t="str">
        <f>IF(入力!E11="","",入力!E11)</f>
        <v>ミユキ</v>
      </c>
      <c r="G20" s="18">
        <f>IF(入力!G11="","",入力!G11)</f>
        <v>508561635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40</v>
      </c>
      <c r="M20" s="18"/>
      <c r="N20" s="18"/>
      <c r="O20" s="18"/>
      <c r="P20" s="18"/>
      <c r="Q20" s="18"/>
      <c r="R20" s="18" t="str">
        <f>IF(入力!R11="","",入力!R11)</f>
        <v>279</v>
      </c>
      <c r="S20" s="18" t="str">
        <f>IF(入力!W11="","",入力!W11)</f>
        <v>0002</v>
      </c>
      <c r="T20" s="18" t="str">
        <f>IF(入力!P12="","",入力!P12)</f>
        <v>千葉県浦安市北栄4-8-17-505</v>
      </c>
      <c r="U20" s="18" t="str">
        <f>IF(入力!AL11="","",入力!AL11)</f>
        <v>047</v>
      </c>
      <c r="V20" s="18" t="str">
        <f>IF(入力!AK12="","",入力!AK12)</f>
        <v>305</v>
      </c>
      <c r="W20" s="18" t="str">
        <f>IF(入力!AP12="","",入力!AP12)</f>
        <v>0354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236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237</v>
      </c>
      <c r="C22" s="18" t="str">
        <f>IF(入力!C16="","",入力!C16)</f>
        <v>栗林</v>
      </c>
      <c r="D22" s="18" t="str">
        <f>IF(入力!E16="","",入力!E16)</f>
        <v>昇司</v>
      </c>
      <c r="E22" s="18" t="str">
        <f>IF(入力!C15="","",入力!C15)</f>
        <v>クリバヤシ</v>
      </c>
      <c r="F22" s="18" t="str">
        <f>IF(入力!E15="","",入力!E15)</f>
        <v>ショウジ</v>
      </c>
      <c r="G22" s="18"/>
      <c r="H22" s="18"/>
      <c r="I22" s="18"/>
      <c r="J22" s="18"/>
      <c r="K22" s="18"/>
      <c r="L22" s="18">
        <f>IF(入力!AT15="","",入力!AT15)</f>
        <v>37</v>
      </c>
      <c r="M22" s="18"/>
      <c r="N22" s="448" t="str">
        <f>IF(入力!C21="","",入力!C21)</f>
        <v>090</v>
      </c>
      <c r="O22" s="18">
        <f>IF(入力!E21="","",入力!E21)</f>
        <v>9376</v>
      </c>
      <c r="P22" s="18">
        <f>IF(入力!G21="","",入力!G21)</f>
        <v>3897</v>
      </c>
      <c r="Q22" s="18"/>
      <c r="R22" s="18" t="str">
        <f>IF(入力!R15="","",入力!R15)</f>
        <v>276</v>
      </c>
      <c r="S22" s="18" t="str">
        <f>IF(入力!W15="","",入力!W15)</f>
        <v>0033</v>
      </c>
      <c r="T22" s="18" t="str">
        <f>IF(入力!P16="","",入力!P16)</f>
        <v>千葉県八千代市八千代台南1-32-1</v>
      </c>
      <c r="U22" s="18" t="str">
        <f>IF(入力!AL15="","",入力!AL15)</f>
        <v>047</v>
      </c>
      <c r="V22" s="18" t="str">
        <f>IF(入力!AK16="","",入力!AK16)</f>
        <v>485</v>
      </c>
      <c r="W22" s="18" t="str">
        <f>IF(入力!AP16="","",入力!AP16)</f>
        <v>2620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238</v>
      </c>
      <c r="C23" s="18" t="str">
        <f>IF(入力!$C$14="","",入力!$C$14)</f>
        <v>栗林</v>
      </c>
      <c r="D23" s="18" t="str">
        <f>IF(入力!$E$14="","",入力!$E$14)</f>
        <v>昇司</v>
      </c>
      <c r="E23" s="18" t="str">
        <f>IF(入力!$C$13="","",入力!$C$13)</f>
        <v>クリバヤシ</v>
      </c>
      <c r="F23" s="18" t="str">
        <f>IF(入力!$E$13="","",入力!$E$13)</f>
        <v>ショウジ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105</v>
      </c>
      <c r="C24" s="22" t="str">
        <f>VLOOKUP($B$51,$A$53:$F$352,3)</f>
        <v>三室</v>
      </c>
      <c r="D24" s="22" t="str">
        <f>VLOOKUP($B$51,$A$53:$F$352,4)</f>
        <v>香雪</v>
      </c>
      <c r="E24" s="22" t="str">
        <f>VLOOKUP($B$51,$A$53:$F$352,5)</f>
        <v>ミムロ</v>
      </c>
      <c r="F24" s="22" t="str">
        <f>VLOOKUP($B$51,$A$53:$F$352,6)</f>
        <v>コユキ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239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240</v>
      </c>
      <c r="B52" s="28" t="s">
        <v>169</v>
      </c>
      <c r="C52" s="4" t="s">
        <v>241</v>
      </c>
      <c r="D52" s="4" t="s">
        <v>242</v>
      </c>
      <c r="E52" s="4" t="s">
        <v>243</v>
      </c>
      <c r="F52" s="4" t="s">
        <v>244</v>
      </c>
      <c r="G52" s="4" t="s">
        <v>218</v>
      </c>
      <c r="H52" s="4" t="s">
        <v>245</v>
      </c>
      <c r="I52" s="4" t="s">
        <v>171</v>
      </c>
      <c r="J52" s="4" t="s">
        <v>246</v>
      </c>
      <c r="K52" s="4" t="s">
        <v>247</v>
      </c>
      <c r="L52" s="4" t="s">
        <v>248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三室</v>
      </c>
      <c r="D53" s="18" t="str">
        <f>IF(入力!E26="","",入力!E26)</f>
        <v>香雪</v>
      </c>
      <c r="E53" s="18" t="str">
        <f>IF(入力!C25="","",入力!C25)</f>
        <v>ミムロ</v>
      </c>
      <c r="F53" s="18" t="str">
        <f>IF(入力!E25="","",入力!E25)</f>
        <v>コユキ</v>
      </c>
      <c r="G53" s="18">
        <f>IF(入力!M25="","",入力!M25)</f>
        <v>511072711</v>
      </c>
      <c r="H53" s="18" t="str">
        <f>IF(入力!I25="","",入力!I25)</f>
        <v>美浜北</v>
      </c>
      <c r="I53" s="18">
        <f>IF(入力!G25="","",入力!G25)</f>
        <v>5</v>
      </c>
      <c r="J53" s="18">
        <f>IF(入力!P25="","",入力!P25)</f>
        <v>147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矢野</v>
      </c>
      <c r="D54" s="18" t="str">
        <f>IF(入力!E28="","",入力!E28)</f>
        <v>涼叶</v>
      </c>
      <c r="E54" s="18" t="str">
        <f>IF(入力!C27="","",入力!C27)</f>
        <v>ヤノ</v>
      </c>
      <c r="F54" s="18" t="str">
        <f>IF(入力!E27="","",入力!E27)</f>
        <v>スズカ</v>
      </c>
      <c r="G54" s="18">
        <f>IF(入力!M27="","",入力!M27)</f>
        <v>512693126</v>
      </c>
      <c r="H54" s="18" t="str">
        <f>IF(入力!I27="","",入力!I27)</f>
        <v>北部</v>
      </c>
      <c r="I54" s="18">
        <f>IF(入力!G27="","",入力!G27)</f>
        <v>5</v>
      </c>
      <c r="J54" s="18">
        <f>IF(入力!P27="","",入力!P27)</f>
        <v>148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山中</v>
      </c>
      <c r="D55" s="18" t="str">
        <f>IF(入力!E30="","",入力!E30)</f>
        <v>晴賀</v>
      </c>
      <c r="E55" s="18" t="str">
        <f>IF(入力!C29="","",入力!C29)</f>
        <v>ヤマナカ</v>
      </c>
      <c r="F55" s="18" t="str">
        <f>IF(入力!E29="","",入力!E29)</f>
        <v>ハルカ</v>
      </c>
      <c r="G55" s="18">
        <f>IF(入力!M29="","",入力!M29)</f>
        <v>513756099</v>
      </c>
      <c r="H55" s="18" t="str">
        <f>IF(入力!I29="","",入力!I29)</f>
        <v>妙典</v>
      </c>
      <c r="I55" s="18">
        <f>IF(入力!G29="","",入力!G29)</f>
        <v>5</v>
      </c>
      <c r="J55" s="18">
        <f>IF(入力!P29="","",入力!P29)</f>
        <v>150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>A55+1</f>
        <v>4</v>
      </c>
      <c r="B56" s="18">
        <f>IF(入力!B31="","",入力!B31)</f>
        <v>4</v>
      </c>
      <c r="C56" s="18" t="str">
        <f>IF(入力!C32="","",入力!C32)</f>
        <v>井上</v>
      </c>
      <c r="D56" s="18" t="str">
        <f>IF(入力!E32="","",入力!E32)</f>
        <v>菜緒</v>
      </c>
      <c r="E56" s="18" t="str">
        <f>IF(入力!C31="","",入力!C31)</f>
        <v>イノウエ</v>
      </c>
      <c r="F56" s="18" t="str">
        <f>IF(入力!E31="","",入力!E31)</f>
        <v>ナオ</v>
      </c>
      <c r="G56" s="18">
        <f>IF(入力!M31="","",入力!M31)</f>
        <v>514915456</v>
      </c>
      <c r="H56" s="18" t="str">
        <f>IF(入力!I31="","",入力!I31)</f>
        <v>富岡</v>
      </c>
      <c r="I56" s="18">
        <f>IF(入力!G31="","",入力!G31)</f>
        <v>5</v>
      </c>
      <c r="J56" s="18">
        <f>IF(入力!P31="","",入力!P31)</f>
        <v>157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>A56+1</f>
        <v>5</v>
      </c>
      <c r="B57" s="18">
        <f>IF(入力!B33="","",入力!B33)</f>
        <v>5</v>
      </c>
      <c r="C57" s="18" t="str">
        <f>IF(入力!C34="","",入力!C34)</f>
        <v>上甲</v>
      </c>
      <c r="D57" s="18" t="str">
        <f>IF(入力!E34="","",入力!E34)</f>
        <v>真優</v>
      </c>
      <c r="E57" s="18" t="str">
        <f>IF(入力!C33="","",入力!C33)</f>
        <v>ジョウコウ</v>
      </c>
      <c r="F57" s="18" t="str">
        <f>IF(入力!E33="","",入力!E33)</f>
        <v>マユ</v>
      </c>
      <c r="G57" s="18">
        <f>IF(入力!M33="","",入力!M33)</f>
        <v>514915475</v>
      </c>
      <c r="H57" s="18" t="str">
        <f>IF(入力!I33="","",入力!I33)</f>
        <v>富岡</v>
      </c>
      <c r="I57" s="18">
        <f>IF(入力!G33="","",入力!G33)</f>
        <v>5</v>
      </c>
      <c r="J57" s="18">
        <f>IF(入力!P33="","",入力!P33)</f>
        <v>157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>A57+1</f>
        <v>6</v>
      </c>
      <c r="B58" s="18">
        <f>IF(入力!B35="","",入力!B35)</f>
        <v>6</v>
      </c>
      <c r="C58" s="18" t="str">
        <f>IF(入力!C36="","",入力!C36)</f>
        <v>関場</v>
      </c>
      <c r="D58" s="18" t="str">
        <f>IF(入力!E36="","",入力!E36)</f>
        <v>心彩</v>
      </c>
      <c r="E58" s="18" t="str">
        <f>IF(入力!C35="","",入力!C35)</f>
        <v>セキバ</v>
      </c>
      <c r="F58" s="18" t="str">
        <f>IF(入力!E35="","",入力!E35)</f>
        <v>ミアヤ</v>
      </c>
      <c r="G58" s="18">
        <f>IF(入力!M35="","",入力!M35)</f>
        <v>514915518</v>
      </c>
      <c r="H58" s="18" t="str">
        <f>IF(入力!I35="","",入力!I35)</f>
        <v>東野</v>
      </c>
      <c r="I58" s="18">
        <f>IF(入力!G35="","",入力!G35)</f>
        <v>4</v>
      </c>
      <c r="J58" s="18">
        <f>IF(入力!P35="","",入力!P35)</f>
        <v>150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>A58+1</f>
        <v>7</v>
      </c>
      <c r="B59" s="18">
        <f>IF(入力!B37="","",入力!B37)</f>
        <v>7</v>
      </c>
      <c r="C59" s="18" t="str">
        <f>IF(入力!C38="","",入力!C38)</f>
        <v>戸笹</v>
      </c>
      <c r="D59" s="18" t="str">
        <f>IF(入力!E38="","",入力!E38)</f>
        <v>麻耶</v>
      </c>
      <c r="E59" s="18" t="str">
        <f>IF(入力!C37="","",入力!C37)</f>
        <v>トザサ</v>
      </c>
      <c r="F59" s="18" t="str">
        <f>IF(入力!E37="","",入力!E37)</f>
        <v>マヤ</v>
      </c>
      <c r="G59" s="18">
        <f>IF(入力!M37="","",入力!M37)</f>
        <v>512694243</v>
      </c>
      <c r="H59" s="18" t="str">
        <f>IF(入力!I37="","",入力!I37)</f>
        <v>浦安</v>
      </c>
      <c r="I59" s="18">
        <f>IF(入力!G37="","",入力!G37)</f>
        <v>3</v>
      </c>
      <c r="J59" s="18">
        <f>IF(入力!P37="","",入力!P37)</f>
        <v>143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>A59+1</f>
        <v>8</v>
      </c>
      <c r="B60" s="18">
        <f>IF(入力!B39="","",入力!B39)</f>
        <v>8</v>
      </c>
      <c r="C60" s="18" t="str">
        <f>IF(入力!C40="","",入力!C40)</f>
        <v>中藪</v>
      </c>
      <c r="D60" s="18" t="str">
        <f>IF(入力!E40="","",入力!E40)</f>
        <v>愛菜</v>
      </c>
      <c r="E60" s="18" t="str">
        <f>IF(入力!C39="","",入力!C39)</f>
        <v>ナカヤブ</v>
      </c>
      <c r="F60" s="18" t="str">
        <f>IF(入力!E39="","",入力!E39)</f>
        <v>アイナ</v>
      </c>
      <c r="G60" s="18">
        <f>IF(入力!M39="","",入力!M39)</f>
        <v>514915545</v>
      </c>
      <c r="H60" s="18" t="str">
        <f>IF(入力!I39="","",入力!I39)</f>
        <v>舞浜</v>
      </c>
      <c r="I60" s="18">
        <f>IF(入力!G39="","",入力!G39)</f>
        <v>2</v>
      </c>
      <c r="J60" s="18">
        <f>IF(入力!P39="","",入力!P39)</f>
        <v>140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>A60+1</f>
        <v>9</v>
      </c>
      <c r="B61" s="18">
        <f>IF(入力!B41="","",入力!B41)</f>
        <v>9</v>
      </c>
      <c r="C61" s="18" t="str">
        <f>IF(入力!C42="","",入力!C42)</f>
        <v>小野</v>
      </c>
      <c r="D61" s="18" t="str">
        <f>IF(入力!E42="","",入力!E42)</f>
        <v>結香子</v>
      </c>
      <c r="E61" s="18" t="str">
        <f>IF(入力!C41="","",入力!C41)</f>
        <v>オノ</v>
      </c>
      <c r="F61" s="18" t="str">
        <f>IF(入力!E41="","",入力!E41)</f>
        <v>ユカコ</v>
      </c>
      <c r="G61" s="18">
        <f>IF(入力!M41="","",入力!M41)</f>
        <v>514915586</v>
      </c>
      <c r="H61" s="18" t="str">
        <f>IF(入力!I41="","",入力!I41)</f>
        <v>東</v>
      </c>
      <c r="I61" s="18">
        <f>IF(入力!G41="","",入力!G41)</f>
        <v>2</v>
      </c>
      <c r="J61" s="18">
        <f>IF(入力!P41="","",入力!P41)</f>
        <v>145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>A61+1</f>
        <v>10</v>
      </c>
      <c r="B62" s="18" t="str">
        <f>IF(入力!B43="","",入力!B43)</f>
        <v/>
      </c>
      <c r="C62" s="18" t="str">
        <f>IF(入力!C44="","",入力!C44)</f>
        <v/>
      </c>
      <c r="D62" s="18" t="str">
        <f>IF(入力!E44="","",入力!E44)</f>
        <v/>
      </c>
      <c r="E62" s="18" t="str">
        <f>IF(入力!C43="","",入力!C43)</f>
        <v/>
      </c>
      <c r="F62" s="18" t="str">
        <f>IF(入力!E43="","",入力!E43)</f>
        <v/>
      </c>
      <c r="G62" s="18" t="str">
        <f>IF(入力!M43="","",入力!M43)</f>
        <v/>
      </c>
      <c r="H62" s="18" t="str">
        <f>IF(入力!I43="","",入力!I43)</f>
        <v/>
      </c>
      <c r="I62" s="18" t="str">
        <f>IF(入力!G43="","",入力!G43)</f>
        <v/>
      </c>
      <c r="J62" s="18" t="str">
        <f>IF(入力!P43="","",入力!P43)</f>
        <v/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>A62+1</f>
        <v>11</v>
      </c>
      <c r="B63" s="18" t="str">
        <f>IF(入力!B45="","",入力!B45)</f>
        <v/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>A63+1</f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>A64+1</f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>A65+1</f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>A66+1</f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>A67+1</f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>A68+1</f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>A69+1</f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>A70+1</f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>A71+1</f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>A72+1</f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>A73+1</f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>A74+1</f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>A75+1</f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>A76+1</f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>A77+1</f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>A78+1</f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>A79+1</f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>A80+1</f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>A81+1</f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>A82+1</f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>A83+1</f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>A84+1</f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>A85+1</f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>A86+1</f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>A87+1</f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>A88+1</f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>A89+1</f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>A90+1</f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>A91+1</f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>A92+1</f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>A93+1</f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>A94+1</f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>A95+1</f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>A96+1</f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>A97+1</f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>A98+1</f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>A99+1</f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>A100+1</f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>A101+1</f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>A102+1</f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>A103+1</f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>A104+1</f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>A105+1</f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>A106+1</f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>A107+1</f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>A108+1</f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>A109+1</f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>A110+1</f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>A111+1</f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>A112+1</f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>A113+1</f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>A114+1</f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>A115+1</f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>A116+1</f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>A117+1</f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>A119+1</f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>A120+1</f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>A121+1</f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>A122+1</f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>A123+1</f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>A124+1</f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>A125+1</f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>A126+1</f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>A127+1</f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>A128+1</f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>A129+1</f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>A130+1</f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>A131+1</f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>A132+1</f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>A133+1</f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>A134+1</f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>A135+1</f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>A136+1</f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>A137+1</f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>A138+1</f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>A139+1</f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>A140+1</f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>A141+1</f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>A142+1</f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>A143+1</f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>A144+1</f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>A145+1</f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>A146+1</f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>A147+1</f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>A148+1</f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>A149+1</f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>A150+1</f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>A151+1</f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>A152+1</f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>A153+1</f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>A154+1</f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>A155+1</f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>A156+1</f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>A157+1</f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>A158+1</f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>A159+1</f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>A160+1</f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>A161+1</f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>A162+1</f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>A163+1</f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>A164+1</f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>A165+1</f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>A166+1</f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>A167+1</f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>A168+1</f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>A169+1</f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>A170+1</f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>A171+1</f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>A172+1</f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>A173+1</f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>A174+1</f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>A175+1</f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>A176+1</f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>A177+1</f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>A178+1</f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>A179+1</f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>A180+1</f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>A181+1</f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>A183+1</f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>A184+1</f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>A185+1</f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>A186+1</f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>A187+1</f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>A188+1</f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>A189+1</f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>A190+1</f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>A191+1</f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>A192+1</f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>A193+1</f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>A194+1</f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>A195+1</f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>A196+1</f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>A197+1</f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>A198+1</f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>A199+1</f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>A200+1</f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>A201+1</f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>A202+1</f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>A203+1</f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>A204+1</f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>A205+1</f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>A206+1</f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>A207+1</f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>A208+1</f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>A209+1</f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>A210+1</f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>A211+1</f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>A212+1</f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>A213+1</f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>A214+1</f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>A215+1</f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>A216+1</f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>A217+1</f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>A218+1</f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>A219+1</f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>A220+1</f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>A221+1</f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>A222+1</f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>A223+1</f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>A224+1</f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>A225+1</f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>A226+1</f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>A227+1</f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>A228+1</f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>A229+1</f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>A230+1</f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>A231+1</f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>A232+1</f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>A233+1</f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>A234+1</f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>A235+1</f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>A236+1</f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>A237+1</f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>A238+1</f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>A239+1</f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>A240+1</f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>A241+1</f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>A242+1</f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>A243+1</f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>A244+1</f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>A245+1</f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>A247+1</f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>A248+1</f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>A249+1</f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>A250+1</f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>A251+1</f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>A252+1</f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>A253+1</f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>A254+1</f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>A255+1</f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>A256+1</f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>A257+1</f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>A258+1</f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>A259+1</f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>A260+1</f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>A261+1</f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>A262+1</f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>A263+1</f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>A264+1</f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>A265+1</f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>A266+1</f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>A267+1</f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>A268+1</f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>A269+1</f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>A270+1</f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>A271+1</f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>A272+1</f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>A273+1</f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>A274+1</f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>A275+1</f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>A276+1</f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>A277+1</f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>A278+1</f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>A279+1</f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>A280+1</f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>A281+1</f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>A282+1</f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>A283+1</f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>A284+1</f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>A285+1</f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>A286+1</f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>A287+1</f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>A288+1</f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>A289+1</f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>A290+1</f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>A291+1</f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>A292+1</f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>A293+1</f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>A294+1</f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>A295+1</f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>A296+1</f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>A297+1</f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>A298+1</f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>A299+1</f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>A300+1</f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>A301+1</f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>A302+1</f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>A303+1</f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>A304+1</f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>A305+1</f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>A306+1</f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>A307+1</f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>A308+1</f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>A309+1</f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>A311+1</f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>A312+1</f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>A313+1</f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>A314+1</f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>A315+1</f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>A316+1</f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>A317+1</f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>A318+1</f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>A319+1</f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>A320+1</f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>A321+1</f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>A322+1</f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>A323+1</f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>A324+1</f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>A325+1</f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>A326+1</f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>A327+1</f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>A328+1</f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>A329+1</f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>A330+1</f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>A331+1</f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>A332+1</f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>A333+1</f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>A334+1</f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>A335+1</f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>A336+1</f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>A337+1</f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>A338+1</f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>A339+1</f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>A340+1</f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>A341+1</f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>A342+1</f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>A343+1</f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>A344+1</f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>A345+1</f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>A346+1</f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>A347+1</f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>A348+1</f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>A349+1</f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>A350+1</f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>A351+1</f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dcterms:created xsi:type="dcterms:W3CDTF">2014-04-05T09:56:00Z</dcterms:created>
  <cp:lastPrinted>2016-05-09T15:17:00Z</cp:lastPrinted>
  <dcterms:modified xsi:type="dcterms:W3CDTF">2017-01-30T13:41:25Z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