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つぼいｖｂｃ\30年度 坪井VBC 内田ファイル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<sst xmlns="http://schemas.openxmlformats.org/spreadsheetml/2006/main" count="418" uniqueCount="286">
  <si>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</si>
  <si>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</si>
  <si>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</si>
  <si>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</si>
  <si>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</si>
  <si>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</si>
  <si>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</si>
  <si>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</si>
  <si>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</si>
  <si>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</si>
  <si>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</si>
  <si>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</si>
  <si>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</si>
  <si>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</si>
  <si>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</si>
  <si>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</si>
  <si>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</si>
  <si>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</si>
  <si>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</si>
  <si>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</si>
  <si>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</si>
  <si>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</si>
  <si>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</si>
  <si>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</si>
  <si>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</si>
  <si>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</si>
  <si>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</si>
  <si>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</si>
  <si>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</si>
  <si>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</si>
  <si>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</si>
  <si>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</si>
  <si>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</si>
  <si>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</si>
  <si>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</si>
  <si>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</si>
  <si>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</si>
  <si>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</si>
  <si>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</si>
  <si>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</si>
  <si>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</si>
  <si>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</si>
  <si>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</si>
  <si>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</si>
  <si>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</si>
  <si>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</si>
  <si>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</si>
  <si>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</si>
  <si>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</si>
  <si>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</si>
  <si>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</si>
  <si>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</si>
  <si>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</si>
  <si>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</si>
  <si>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</si>
  <si>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</si>
  <si>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</si>
  <si>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</si>
  <si>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</si>
  <si>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</si>
  <si>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</si>
  <si>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</si>
  <si>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</si>
  <si>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</si>
  <si>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</si>
  <si>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</si>
  <si>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</si>
  <si>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</si>
  <si>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</si>
  <si>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</si>
  <si>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</si>
  <si>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</si>
  <si>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</si>
  <si>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</si>
  <si>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</si>
  <si>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</si>
  <si>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</si>
  <si>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</si>
  <si>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</si>
  <si>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</si>
  <si>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</si>
  <si>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</si>
  <si>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</si>
  <si>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</si>
  <si>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</si>
  <si>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</si>
  <si>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</si>
  <si>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</si>
  <si>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</si>
  <si>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</si>
  <si>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</si>
  <si>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</si>
  <si>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</si>
  <si>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</si>
  <si>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</si>
  <si>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</si>
  <si>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</si>
  <si>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</si>
  <si>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</si>
  <si>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</si>
  <si>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</si>
  <si>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</si>
  <si>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</si>
  <si>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</si>
  <si>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</si>
  <si>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</si>
  <si>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</si>
  <si>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</si>
  <si>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</si>
  <si>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</si>
  <si>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</si>
  <si>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</si>
  <si>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</si>
  <si>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</si>
  <si>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</si>
  <si>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</si>
  <si>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</si>
  <si>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</si>
  <si>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</si>
  <si>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</si>
  <si>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</si>
  <si>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</si>
  <si>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</si>
  <si>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</si>
  <si>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</si>
  <si>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</si>
  <si>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</si>
  <si>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</si>
  <si>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</si>
  <si>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</si>
  <si>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</si>
  <si>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</si>
  <si>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</si>
  <si>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</si>
  <si>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</si>
  <si>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</si>
  <si>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</si>
  <si>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</si>
  <si>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</si>
  <si>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</si>
  <si>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</si>
  <si>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</si>
  <si>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</si>
  <si>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</si>
  <si>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</si>
  <si>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</si>
  <si>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</si>
  <si>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</si>
  <si>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</si>
  <si>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</si>
  <si>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</si>
  <si>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</si>
  <si>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</si>
  <si>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</si>
  <si>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</si>
  <si>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</si>
  <si>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</si>
  <si>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</si>
  <si>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</si>
  <si>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</si>
  <si>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</si>
  <si>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</si>
  <si>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</si>
  <si>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</si>
  <si>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</si>
  <si>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</si>
  <si>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</si>
  <si>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</si>
  <si>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</si>
  <si>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</si>
  <si>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</si>
  <si>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</si>
  <si>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</si>
  <si>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</si>
  <si>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</si>
  <si>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</si>
  <si>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</si>
  <si>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</si>
  <si>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</si>
  <si>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</si>
  <si>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</si>
  <si>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</si>
  <si>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</si>
  <si>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</si>
  <si>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</si>
  <si>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</si>
  <si>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</si>
  <si>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</si>
  <si>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</si>
  <si>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</si>
  <si>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</si>
  <si>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</si>
  <si>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</si>
  <si>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</si>
  <si>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</si>
  <si>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</si>
  <si>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</si>
  <si>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</si>
  <si>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</si>
  <si>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</si>
  <si>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</si>
  <si>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</si>
  <si>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</si>
  <si>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</si>
  <si>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</si>
  <si>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</si>
  <si>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</si>
  <si>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</si>
  <si>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</si>
  <si>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</si>
  <si>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</si>
  <si>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</si>
  <si>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</si>
  <si>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</si>
  <si>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</si>
  <si>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</si>
  <si>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</si>
  <si>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</si>
  <si>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</si>
  <si>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</si>
  <si>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</si>
  <si>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</si>
  <si>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0062</t>
    <phoneticPr fontId="2"/>
  </si>
  <si>
    <t>274</t>
    <phoneticPr fontId="2"/>
  </si>
  <si>
    <t>0064</t>
    <phoneticPr fontId="2"/>
  </si>
  <si>
    <t>274</t>
    <phoneticPr fontId="2"/>
  </si>
  <si>
    <t>047</t>
    <phoneticPr fontId="2"/>
  </si>
  <si>
    <t>465</t>
    <phoneticPr fontId="2"/>
  </si>
  <si>
    <t>4231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</si>
  <si>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</si>
  <si>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</si>
  <si>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</si>
  <si>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</si>
  <si>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</si>
  <si>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</si>
  <si>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</si>
  <si>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</si>
  <si>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</si>
  <si>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ノゾミ</t>
  </si>
  <si>
    <t>望心</t>
    <rPh sb="0" eb="1">
      <t>ノゾミ</t>
    </rPh>
    <rPh sb="1" eb="2">
      <t>ココロ</t>
    </rPh>
    <phoneticPr fontId="2"/>
  </si>
  <si>
    <t>ヤマサキ</t>
  </si>
  <si>
    <t>カナ</t>
  </si>
  <si>
    <t>山崎</t>
    <rPh sb="0" eb="2">
      <t>ヤマサキ</t>
    </rPh>
    <phoneticPr fontId="2"/>
  </si>
  <si>
    <t>佳南</t>
    <rPh sb="0" eb="2">
      <t>カナ</t>
    </rPh>
    <phoneticPr fontId="2"/>
  </si>
  <si>
    <t>スサキ</t>
  </si>
  <si>
    <t>ニコ</t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</si>
  <si>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</si>
  <si>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</si>
  <si>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イクイナ</t>
  </si>
  <si>
    <t>サキ</t>
  </si>
  <si>
    <t>生稲</t>
    <rPh sb="0" eb="2">
      <t>イクイナ</t>
    </rPh>
    <phoneticPr fontId="2"/>
  </si>
  <si>
    <t>咲</t>
    <rPh sb="0" eb="1">
      <t>サキ</t>
    </rPh>
    <phoneticPr fontId="2"/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</si>
  <si>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</si>
  <si>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</si>
  <si>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</si>
  <si>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</si>
  <si>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</si>
  <si>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</si>
  <si>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</si>
  <si>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</si>
  <si>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</si>
  <si>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船橋市立薬円台小学校</t>
  </si>
  <si>
    <t>船橋市立古和釜小学校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</si>
  <si>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</si>
  <si>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</si>
  <si>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</si>
  <si>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</si>
  <si>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</si>
  <si>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</si>
  <si>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</si>
  <si>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</si>
  <si>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</si>
  <si>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</si>
  <si>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</si>
  <si>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</si>
  <si>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</si>
  <si>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拾って繋ぐバレーを目指します！</t>
    <rPh sb="0" eb="1">
      <t>ヒロ</t>
    </rPh>
    <rPh sb="3" eb="4">
      <t>ツナ</t>
    </rPh>
    <rPh sb="9" eb="11">
      <t>メザ</t>
    </rPh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</si>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</sst>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C12" sqref="C12:D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200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201</v>
      </c>
      <c r="D3" s="217"/>
      <c r="E3" s="217"/>
      <c r="F3" s="217"/>
      <c r="G3" s="217"/>
      <c r="H3" s="217"/>
      <c r="I3" s="218"/>
      <c r="J3" s="83" t="s">
        <v>202</v>
      </c>
      <c r="K3" s="84"/>
      <c r="L3" s="84"/>
      <c r="M3" s="84"/>
      <c r="N3" s="84"/>
      <c r="O3" s="85"/>
      <c r="P3" s="206" t="s">
        <v>203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4">
        <v>21016</v>
      </c>
      <c r="K5" s="144"/>
      <c r="L5" s="144"/>
      <c r="M5" s="144"/>
      <c r="N5" s="144"/>
      <c r="O5" s="144"/>
      <c r="P5" s="197" t="s">
        <v>204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 t="s">
        <v>205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3" t="s">
        <v>206</v>
      </c>
      <c r="D7" s="110"/>
      <c r="E7" s="110" t="s">
        <v>207</v>
      </c>
      <c r="F7" s="111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72</v>
      </c>
      <c r="Q7" s="90"/>
      <c r="R7" s="108" t="s">
        <v>221</v>
      </c>
      <c r="S7" s="108"/>
      <c r="T7" s="108"/>
      <c r="U7" s="108"/>
      <c r="V7" s="50" t="s">
        <v>73</v>
      </c>
      <c r="W7" s="107" t="s">
        <v>222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5" t="s">
        <v>226</v>
      </c>
      <c r="AM7" s="145"/>
      <c r="AN7" s="145"/>
      <c r="AO7" s="145"/>
      <c r="AP7" s="145"/>
      <c r="AQ7" s="145"/>
      <c r="AR7" s="145"/>
      <c r="AS7" s="59" t="s">
        <v>75</v>
      </c>
      <c r="AT7" s="255">
        <v>51</v>
      </c>
    </row>
    <row r="8" spans="1:51" ht="18" customHeight="1">
      <c r="A8" s="99"/>
      <c r="B8" s="100"/>
      <c r="C8" s="135" t="s">
        <v>208</v>
      </c>
      <c r="D8" s="136"/>
      <c r="E8" s="136" t="s">
        <v>209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6" t="s">
        <v>218</v>
      </c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8" t="s">
        <v>227</v>
      </c>
      <c r="AL8" s="149"/>
      <c r="AM8" s="149"/>
      <c r="AN8" s="149"/>
      <c r="AO8" s="60" t="s">
        <v>76</v>
      </c>
      <c r="AP8" s="149" t="s">
        <v>228</v>
      </c>
      <c r="AQ8" s="149"/>
      <c r="AR8" s="149"/>
      <c r="AS8" s="150"/>
      <c r="AT8" s="255"/>
    </row>
    <row r="9" spans="1:51" ht="14.45" customHeight="1">
      <c r="A9" s="99" t="s">
        <v>150</v>
      </c>
      <c r="B9" s="100"/>
      <c r="C9" s="133" t="s">
        <v>214</v>
      </c>
      <c r="D9" s="110"/>
      <c r="E9" s="110" t="s">
        <v>215</v>
      </c>
      <c r="F9" s="111"/>
      <c r="G9" s="92">
        <v>512370435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277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5" t="s">
        <v>229</v>
      </c>
      <c r="AM9" s="145"/>
      <c r="AN9" s="145"/>
      <c r="AO9" s="145"/>
      <c r="AP9" s="145"/>
      <c r="AQ9" s="145"/>
      <c r="AR9" s="145"/>
      <c r="AS9" s="59" t="s">
        <v>194</v>
      </c>
      <c r="AT9" s="256">
        <v>45</v>
      </c>
    </row>
    <row r="10" spans="1:51" ht="18" customHeight="1">
      <c r="A10" s="99"/>
      <c r="B10" s="100"/>
      <c r="C10" s="135" t="s">
        <v>216</v>
      </c>
      <c r="D10" s="136"/>
      <c r="E10" s="136" t="s">
        <v>217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6" t="s">
        <v>220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203"/>
      <c r="AK10" s="148" t="s">
        <v>232</v>
      </c>
      <c r="AL10" s="149"/>
      <c r="AM10" s="149"/>
      <c r="AN10" s="149"/>
      <c r="AO10" s="60" t="s">
        <v>195</v>
      </c>
      <c r="AP10" s="149" t="s">
        <v>233</v>
      </c>
      <c r="AQ10" s="149"/>
      <c r="AR10" s="149"/>
      <c r="AS10" s="150"/>
      <c r="AT10" s="256"/>
    </row>
    <row r="11" spans="1:51" ht="14.45" customHeight="1">
      <c r="A11" s="99" t="s">
        <v>151</v>
      </c>
      <c r="B11" s="100"/>
      <c r="C11" s="156" t="s">
        <v>284</v>
      </c>
      <c r="D11" s="110"/>
      <c r="E11" s="157" t="s">
        <v>285</v>
      </c>
      <c r="F11" s="111"/>
      <c r="G11" s="92">
        <v>515951733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225</v>
      </c>
      <c r="S11" s="108"/>
      <c r="T11" s="108"/>
      <c r="U11" s="108"/>
      <c r="V11" s="50" t="s">
        <v>73</v>
      </c>
      <c r="W11" s="107" t="s">
        <v>278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5" t="s">
        <v>231</v>
      </c>
      <c r="AM11" s="145"/>
      <c r="AN11" s="145"/>
      <c r="AO11" s="145"/>
      <c r="AP11" s="145"/>
      <c r="AQ11" s="145"/>
      <c r="AR11" s="145"/>
      <c r="AS11" s="59" t="s">
        <v>194</v>
      </c>
      <c r="AT11" s="256">
        <v>35</v>
      </c>
    </row>
    <row r="12" spans="1:51" ht="18" customHeight="1">
      <c r="A12" s="99"/>
      <c r="B12" s="100"/>
      <c r="C12" s="138" t="s">
        <v>282</v>
      </c>
      <c r="D12" s="136"/>
      <c r="E12" s="139" t="s">
        <v>283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6" t="s">
        <v>279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203"/>
      <c r="AK12" s="148" t="s">
        <v>280</v>
      </c>
      <c r="AL12" s="149"/>
      <c r="AM12" s="149"/>
      <c r="AN12" s="149"/>
      <c r="AO12" s="60" t="s">
        <v>195</v>
      </c>
      <c r="AP12" s="149" t="s">
        <v>281</v>
      </c>
      <c r="AQ12" s="149"/>
      <c r="AR12" s="149"/>
      <c r="AS12" s="150"/>
      <c r="AT12" s="256"/>
    </row>
    <row r="13" spans="1:51" ht="15" customHeight="1">
      <c r="A13" s="99" t="s">
        <v>152</v>
      </c>
      <c r="B13" s="100"/>
      <c r="C13" s="133" t="s">
        <v>210</v>
      </c>
      <c r="D13" s="110"/>
      <c r="E13" s="110" t="s">
        <v>211</v>
      </c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7"/>
    </row>
    <row r="14" spans="1:51" ht="18" customHeight="1">
      <c r="A14" s="99"/>
      <c r="B14" s="100"/>
      <c r="C14" s="135" t="s">
        <v>212</v>
      </c>
      <c r="D14" s="136"/>
      <c r="E14" s="136" t="s">
        <v>213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7"/>
    </row>
    <row r="15" spans="1:51" ht="15" customHeight="1">
      <c r="A15" s="143" t="s">
        <v>166</v>
      </c>
      <c r="B15" s="100"/>
      <c r="C15" s="133" t="s">
        <v>210</v>
      </c>
      <c r="D15" s="110"/>
      <c r="E15" s="110" t="s">
        <v>211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8" t="s">
        <v>234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5" t="s">
        <v>235</v>
      </c>
      <c r="AM15" s="145"/>
      <c r="AN15" s="145"/>
      <c r="AO15" s="145"/>
      <c r="AP15" s="145"/>
      <c r="AQ15" s="145"/>
      <c r="AR15" s="145"/>
      <c r="AS15" s="59" t="s">
        <v>194</v>
      </c>
      <c r="AT15" s="256">
        <v>72</v>
      </c>
    </row>
    <row r="16" spans="1:51" ht="18" customHeight="1">
      <c r="A16" s="99"/>
      <c r="B16" s="100"/>
      <c r="C16" s="135" t="s">
        <v>212</v>
      </c>
      <c r="D16" s="136"/>
      <c r="E16" s="136" t="s">
        <v>213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46" t="s">
        <v>219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203"/>
      <c r="AK16" s="148" t="s">
        <v>236</v>
      </c>
      <c r="AL16" s="149"/>
      <c r="AM16" s="149"/>
      <c r="AN16" s="149"/>
      <c r="AO16" s="60" t="s">
        <v>195</v>
      </c>
      <c r="AP16" s="149" t="s">
        <v>230</v>
      </c>
      <c r="AQ16" s="149"/>
      <c r="AR16" s="149"/>
      <c r="AS16" s="150"/>
      <c r="AT16" s="256"/>
    </row>
    <row r="17" spans="1:46">
      <c r="A17" s="99" t="s">
        <v>6</v>
      </c>
      <c r="B17" s="100"/>
      <c r="C17" s="155" t="str">
        <f>IF(P16="","",P16)</f>
        <v>船橋市松が丘5-49-8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5" t="str">
        <f>IF(AL15="","",AL15&amp;"-"&amp;AK16&amp;"-"&amp;AP16)</f>
        <v>047-464-4318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237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8" t="s">
        <v>173</v>
      </c>
      <c r="D23" s="159"/>
      <c r="E23" s="160" t="s">
        <v>174</v>
      </c>
      <c r="F23" s="161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5" t="s">
        <v>167</v>
      </c>
      <c r="Q23" s="140"/>
      <c r="R23" s="140"/>
      <c r="S23" s="140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1" t="s">
        <v>168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4" t="s">
        <v>275</v>
      </c>
      <c r="C25" s="133" t="s">
        <v>214</v>
      </c>
      <c r="D25" s="110"/>
      <c r="E25" s="110" t="s">
        <v>238</v>
      </c>
      <c r="F25" s="111"/>
      <c r="G25" s="115">
        <v>5</v>
      </c>
      <c r="H25" s="117"/>
      <c r="I25" s="115" t="s">
        <v>260</v>
      </c>
      <c r="J25" s="116"/>
      <c r="K25" s="116"/>
      <c r="L25" s="117"/>
      <c r="M25" s="115">
        <v>512152451</v>
      </c>
      <c r="N25" s="116"/>
      <c r="O25" s="117"/>
      <c r="P25" s="115">
        <v>145</v>
      </c>
      <c r="Q25" s="116"/>
      <c r="R25" s="116"/>
      <c r="S25" s="116"/>
      <c r="T25" s="121"/>
      <c r="U25" s="1"/>
      <c r="V25" s="1"/>
      <c r="W25" s="1"/>
      <c r="X25" s="1"/>
      <c r="Y25" s="123">
        <v>7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5" t="s">
        <v>216</v>
      </c>
      <c r="D26" s="136"/>
      <c r="E26" s="136" t="s">
        <v>239</v>
      </c>
      <c r="F26" s="137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240</v>
      </c>
      <c r="D27" s="110"/>
      <c r="E27" s="110" t="s">
        <v>241</v>
      </c>
      <c r="F27" s="111"/>
      <c r="G27" s="115">
        <v>5</v>
      </c>
      <c r="H27" s="117"/>
      <c r="I27" s="115" t="s">
        <v>260</v>
      </c>
      <c r="J27" s="116"/>
      <c r="K27" s="116"/>
      <c r="L27" s="117"/>
      <c r="M27" s="115">
        <v>512271467</v>
      </c>
      <c r="N27" s="116"/>
      <c r="O27" s="117"/>
      <c r="P27" s="115">
        <v>145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5" t="s">
        <v>242</v>
      </c>
      <c r="D28" s="136"/>
      <c r="E28" s="136" t="s">
        <v>243</v>
      </c>
      <c r="F28" s="137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244</v>
      </c>
      <c r="D29" s="110"/>
      <c r="E29" s="110" t="s">
        <v>245</v>
      </c>
      <c r="F29" s="111"/>
      <c r="G29" s="115">
        <v>5</v>
      </c>
      <c r="H29" s="117"/>
      <c r="I29" s="115" t="s">
        <v>260</v>
      </c>
      <c r="J29" s="116"/>
      <c r="K29" s="116"/>
      <c r="L29" s="117"/>
      <c r="M29" s="115">
        <v>513994021</v>
      </c>
      <c r="N29" s="116"/>
      <c r="O29" s="117"/>
      <c r="P29" s="115">
        <v>130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5" t="s">
        <v>246</v>
      </c>
      <c r="D30" s="136"/>
      <c r="E30" s="136" t="s">
        <v>247</v>
      </c>
      <c r="F30" s="137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248</v>
      </c>
      <c r="D31" s="110"/>
      <c r="E31" s="110" t="s">
        <v>249</v>
      </c>
      <c r="F31" s="111"/>
      <c r="G31" s="115">
        <v>5</v>
      </c>
      <c r="H31" s="117"/>
      <c r="I31" s="115" t="s">
        <v>261</v>
      </c>
      <c r="J31" s="116"/>
      <c r="K31" s="116"/>
      <c r="L31" s="117"/>
      <c r="M31" s="115">
        <v>513994013</v>
      </c>
      <c r="N31" s="116"/>
      <c r="O31" s="117"/>
      <c r="P31" s="115">
        <v>145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5" t="s">
        <v>250</v>
      </c>
      <c r="D32" s="136"/>
      <c r="E32" s="136" t="s">
        <v>251</v>
      </c>
      <c r="F32" s="137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1" t="s">
        <v>197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56" t="s">
        <v>269</v>
      </c>
      <c r="D33" s="110"/>
      <c r="E33" s="157" t="s">
        <v>270</v>
      </c>
      <c r="F33" s="111"/>
      <c r="G33" s="115">
        <v>4</v>
      </c>
      <c r="H33" s="117"/>
      <c r="I33" s="115" t="s">
        <v>260</v>
      </c>
      <c r="J33" s="116"/>
      <c r="K33" s="116"/>
      <c r="L33" s="117"/>
      <c r="M33" s="115">
        <v>516646874</v>
      </c>
      <c r="N33" s="116"/>
      <c r="O33" s="117"/>
      <c r="P33" s="115">
        <v>142</v>
      </c>
      <c r="Q33" s="116"/>
      <c r="R33" s="116"/>
      <c r="S33" s="116"/>
      <c r="T33" s="121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8" t="s">
        <v>267</v>
      </c>
      <c r="D34" s="136"/>
      <c r="E34" s="139" t="s">
        <v>268</v>
      </c>
      <c r="F34" s="137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56" t="s">
        <v>271</v>
      </c>
      <c r="D35" s="110"/>
      <c r="E35" s="157" t="s">
        <v>272</v>
      </c>
      <c r="F35" s="111"/>
      <c r="G35" s="115">
        <v>4</v>
      </c>
      <c r="H35" s="117"/>
      <c r="I35" s="115" t="s">
        <v>260</v>
      </c>
      <c r="J35" s="116"/>
      <c r="K35" s="116"/>
      <c r="L35" s="117"/>
      <c r="M35" s="115">
        <v>516646854</v>
      </c>
      <c r="N35" s="116"/>
      <c r="O35" s="117"/>
      <c r="P35" s="115">
        <v>137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8" t="s">
        <v>265</v>
      </c>
      <c r="D36" s="136"/>
      <c r="E36" s="139" t="s">
        <v>266</v>
      </c>
      <c r="F36" s="13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56" t="s">
        <v>273</v>
      </c>
      <c r="D37" s="110"/>
      <c r="E37" s="157" t="s">
        <v>274</v>
      </c>
      <c r="F37" s="111"/>
      <c r="G37" s="115">
        <v>4</v>
      </c>
      <c r="H37" s="117"/>
      <c r="I37" s="115" t="s">
        <v>260</v>
      </c>
      <c r="J37" s="116"/>
      <c r="K37" s="116"/>
      <c r="L37" s="117"/>
      <c r="M37" s="115">
        <v>516646863</v>
      </c>
      <c r="N37" s="116"/>
      <c r="O37" s="117"/>
      <c r="P37" s="115">
        <v>133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8" t="s">
        <v>264</v>
      </c>
      <c r="D38" s="136"/>
      <c r="E38" s="139" t="s">
        <v>263</v>
      </c>
      <c r="F38" s="137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252</v>
      </c>
      <c r="D39" s="110"/>
      <c r="E39" s="110" t="s">
        <v>253</v>
      </c>
      <c r="F39" s="111"/>
      <c r="G39" s="115">
        <v>3</v>
      </c>
      <c r="H39" s="117"/>
      <c r="I39" s="115" t="s">
        <v>260</v>
      </c>
      <c r="J39" s="116"/>
      <c r="K39" s="116"/>
      <c r="L39" s="117"/>
      <c r="M39" s="115">
        <v>514592130</v>
      </c>
      <c r="N39" s="116"/>
      <c r="O39" s="117"/>
      <c r="P39" s="115">
        <v>128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5" t="s">
        <v>254</v>
      </c>
      <c r="D40" s="136"/>
      <c r="E40" s="136" t="s">
        <v>255</v>
      </c>
      <c r="F40" s="137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256</v>
      </c>
      <c r="D41" s="110"/>
      <c r="E41" s="110" t="s">
        <v>257</v>
      </c>
      <c r="F41" s="111"/>
      <c r="G41" s="115">
        <v>3</v>
      </c>
      <c r="H41" s="117"/>
      <c r="I41" s="115" t="s">
        <v>262</v>
      </c>
      <c r="J41" s="116"/>
      <c r="K41" s="116"/>
      <c r="L41" s="117"/>
      <c r="M41" s="115">
        <v>515845258</v>
      </c>
      <c r="N41" s="116"/>
      <c r="O41" s="117"/>
      <c r="P41" s="115">
        <v>128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5" t="s">
        <v>258</v>
      </c>
      <c r="D42" s="136"/>
      <c r="E42" s="136" t="s">
        <v>259</v>
      </c>
      <c r="F42" s="137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5"/>
      <c r="D44" s="136"/>
      <c r="E44" s="136"/>
      <c r="F44" s="137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5"/>
      <c r="D46" s="136"/>
      <c r="E46" s="136"/>
      <c r="F46" s="13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276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8">
        <f>LEN(A55)</f>
        <v>15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3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7"/>
      <c r="AW1" s="297"/>
      <c r="AX1" s="4" t="s">
        <v>28</v>
      </c>
      <c r="AY1" s="5"/>
      <c r="AZ1" s="297"/>
      <c r="BA1" s="297"/>
      <c r="BB1" s="4" t="s">
        <v>29</v>
      </c>
      <c r="BC1" s="5"/>
      <c r="BD1" s="297"/>
      <c r="BE1" s="29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8" t="s">
        <v>65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09"/>
      <c r="E16" s="309"/>
      <c r="F16" s="309"/>
      <c r="G16" s="310"/>
      <c r="H16" s="335" t="s">
        <v>66</v>
      </c>
      <c r="I16" s="336"/>
      <c r="J16" s="336"/>
      <c r="K16" s="309" t="str">
        <f>IF(入力!C2="","",入力!C2)</f>
        <v>ツボイ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0" t="s">
        <v>38</v>
      </c>
      <c r="AK16" s="301"/>
      <c r="AL16" s="301"/>
      <c r="AM16" s="302"/>
      <c r="AN16" s="329" t="str">
        <f>IF(入力!P3="","",入力!P3)</f>
        <v>船橋市</v>
      </c>
      <c r="AO16" s="330"/>
      <c r="AP16" s="330"/>
      <c r="AQ16" s="330"/>
      <c r="AR16" s="330"/>
      <c r="AS16" s="330"/>
      <c r="AT16" s="301" t="s">
        <v>68</v>
      </c>
      <c r="AU16" s="302"/>
      <c r="AV16" s="308" t="s">
        <v>39</v>
      </c>
      <c r="AW16" s="309"/>
      <c r="AX16" s="309"/>
      <c r="AY16" s="310"/>
      <c r="AZ16" s="315" t="str">
        <f>IF(入力!P5="","",入力!P5)</f>
        <v>東葉高速</v>
      </c>
      <c r="BA16" s="316"/>
      <c r="BB16" s="316"/>
      <c r="BC16" s="316"/>
      <c r="BD16" s="316"/>
      <c r="BE16" s="316"/>
      <c r="BF16" s="369" t="s">
        <v>40</v>
      </c>
    </row>
    <row r="17" spans="3:58" ht="4.5" customHeight="1">
      <c r="C17" s="367"/>
      <c r="D17" s="312"/>
      <c r="E17" s="312"/>
      <c r="F17" s="312"/>
      <c r="G17" s="313"/>
      <c r="H17" s="325" t="str">
        <f>IF(入力!C3="","",入力!C3)</f>
        <v xml:space="preserve"> 坪井VBC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1" t="str">
        <f>IF(入力!J3="","","("&amp;入力!J3&amp;")")</f>
        <v>(女子)</v>
      </c>
      <c r="V17" s="321"/>
      <c r="W17" s="321"/>
      <c r="X17" s="322"/>
      <c r="Y17" s="351">
        <f>IF(入力!C4="","",入力!C4)</f>
        <v>431244383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3"/>
      <c r="AK17" s="304"/>
      <c r="AL17" s="304"/>
      <c r="AM17" s="305"/>
      <c r="AN17" s="331"/>
      <c r="AO17" s="332"/>
      <c r="AP17" s="332"/>
      <c r="AQ17" s="332"/>
      <c r="AR17" s="332"/>
      <c r="AS17" s="332"/>
      <c r="AT17" s="304"/>
      <c r="AU17" s="305"/>
      <c r="AV17" s="311"/>
      <c r="AW17" s="312"/>
      <c r="AX17" s="312"/>
      <c r="AY17" s="313"/>
      <c r="AZ17" s="317"/>
      <c r="BA17" s="318"/>
      <c r="BB17" s="318"/>
      <c r="BC17" s="318"/>
      <c r="BD17" s="318"/>
      <c r="BE17" s="318"/>
      <c r="BF17" s="370"/>
    </row>
    <row r="18" spans="3:58" ht="16.5" customHeight="1">
      <c r="C18" s="368"/>
      <c r="D18" s="294"/>
      <c r="E18" s="294"/>
      <c r="F18" s="294"/>
      <c r="G18" s="31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3"/>
      <c r="V18" s="323"/>
      <c r="W18" s="323"/>
      <c r="X18" s="324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6"/>
      <c r="AK18" s="281"/>
      <c r="AL18" s="281"/>
      <c r="AM18" s="307"/>
      <c r="AN18" s="333"/>
      <c r="AO18" s="334"/>
      <c r="AP18" s="334"/>
      <c r="AQ18" s="334"/>
      <c r="AR18" s="334"/>
      <c r="AS18" s="334"/>
      <c r="AT18" s="281"/>
      <c r="AU18" s="307"/>
      <c r="AV18" s="295"/>
      <c r="AW18" s="294"/>
      <c r="AX18" s="294"/>
      <c r="AY18" s="314"/>
      <c r="AZ18" s="319" t="str">
        <f>IF(入力!AE5="","",入力!AE5)</f>
        <v>船橋日大前</v>
      </c>
      <c r="BA18" s="320"/>
      <c r="BB18" s="320"/>
      <c r="BC18" s="320"/>
      <c r="BD18" s="320"/>
      <c r="BE18" s="320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99"/>
    </row>
    <row r="20" spans="3:58" ht="15" customHeight="1">
      <c r="C20" s="284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3">
        <f>IF(入力!J7="","",入力!J7)</f>
        <v>23120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3"/>
    </row>
    <row r="21" spans="3:58" ht="15" customHeight="1">
      <c r="C21" s="284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 t="str">
        <f>IF(入力!M7="","",入力!M7)</f>
        <v/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3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ナカヤ　ケイタ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80" t="s">
        <v>45</v>
      </c>
      <c r="S22" s="285"/>
      <c r="T22" s="287">
        <f>IF(入力!AT7="","",入力!AT7)</f>
        <v>51</v>
      </c>
      <c r="U22" s="288"/>
      <c r="V22" s="289"/>
      <c r="W22" s="280" t="s">
        <v>46</v>
      </c>
      <c r="X22" s="280"/>
      <c r="Y22" s="280"/>
      <c r="Z22" s="14" t="s">
        <v>72</v>
      </c>
      <c r="AA22" s="15"/>
      <c r="AB22" s="285" t="str">
        <f>IF(入力!R7="","",入力!R7)</f>
        <v>274</v>
      </c>
      <c r="AC22" s="285"/>
      <c r="AD22" s="285"/>
      <c r="AE22" s="285"/>
      <c r="AF22" s="16" t="s">
        <v>73</v>
      </c>
      <c r="AG22" s="285" t="str">
        <f>IF(入力!W7="","",入力!W7)</f>
        <v>0062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80" t="s">
        <v>47</v>
      </c>
      <c r="AV22" s="285"/>
      <c r="AW22" s="285"/>
      <c r="AX22" s="17" t="s">
        <v>74</v>
      </c>
      <c r="AY22" s="285" t="str">
        <f>IF(入力!AL7="","",入力!AL7)</f>
        <v>047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68" t="s">
        <v>48</v>
      </c>
      <c r="D23" s="294"/>
      <c r="E23" s="294"/>
      <c r="F23" s="294"/>
      <c r="G23" s="314"/>
      <c r="H23" s="343" t="str">
        <f>IF(入力!C8="","",入力!C8&amp;"　"&amp;入力!E8)</f>
        <v>中谷　啓太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4"/>
      <c r="S23" s="294"/>
      <c r="T23" s="290"/>
      <c r="U23" s="291"/>
      <c r="V23" s="292"/>
      <c r="W23" s="281"/>
      <c r="X23" s="281"/>
      <c r="Y23" s="281"/>
      <c r="Z23" s="327" t="str">
        <f>IF(入力!P8="","",入力!P8)</f>
        <v>船橋市坪井町804-25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78"/>
      <c r="AU23" s="294"/>
      <c r="AV23" s="294"/>
      <c r="AW23" s="294"/>
      <c r="AX23" s="295" t="str">
        <f>IF(入力!AK8="","",入力!AK8)</f>
        <v>465</v>
      </c>
      <c r="AY23" s="294"/>
      <c r="AZ23" s="294"/>
      <c r="BA23" s="294"/>
      <c r="BB23" s="19" t="s">
        <v>76</v>
      </c>
      <c r="BC23" s="294" t="str">
        <f>IF(入力!AP8="","",入力!AP8)</f>
        <v>4231</v>
      </c>
      <c r="BD23" s="294"/>
      <c r="BE23" s="294"/>
      <c r="BF23" s="296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スズキ　エツヨ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80" t="s">
        <v>45</v>
      </c>
      <c r="S24" s="285"/>
      <c r="T24" s="287">
        <f>IF(入力!AT9="","",入力!AT9)</f>
        <v>45</v>
      </c>
      <c r="U24" s="288"/>
      <c r="V24" s="289"/>
      <c r="W24" s="280" t="s">
        <v>46</v>
      </c>
      <c r="X24" s="280"/>
      <c r="Y24" s="280"/>
      <c r="Z24" s="14" t="s">
        <v>72</v>
      </c>
      <c r="AA24" s="15"/>
      <c r="AB24" s="285" t="str">
        <f>IF(入力!R9="","",入力!R9)</f>
        <v>274</v>
      </c>
      <c r="AC24" s="285"/>
      <c r="AD24" s="285"/>
      <c r="AE24" s="285"/>
      <c r="AF24" s="16" t="s">
        <v>73</v>
      </c>
      <c r="AG24" s="285" t="str">
        <f>IF(入力!W9="","",入力!W9)</f>
        <v>0069</v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80" t="s">
        <v>47</v>
      </c>
      <c r="AV24" s="285"/>
      <c r="AW24" s="285"/>
      <c r="AX24" s="17" t="s">
        <v>74</v>
      </c>
      <c r="AY24" s="285" t="str">
        <f>IF(入力!AL9="","",入力!AL9)</f>
        <v>047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68" t="s">
        <v>78</v>
      </c>
      <c r="D25" s="294"/>
      <c r="E25" s="294"/>
      <c r="F25" s="294"/>
      <c r="G25" s="314"/>
      <c r="H25" s="343" t="str">
        <f>IF(入力!C10="","",入力!C10&amp;"　"&amp;入力!E10)</f>
        <v>鈴木　悦代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4"/>
      <c r="S25" s="294"/>
      <c r="T25" s="290"/>
      <c r="U25" s="291"/>
      <c r="V25" s="292"/>
      <c r="W25" s="281"/>
      <c r="X25" s="281"/>
      <c r="Y25" s="281"/>
      <c r="Z25" s="327" t="str">
        <f>IF(入力!P10="","",入力!P10)</f>
        <v>船橋市坪井西1-6-24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78"/>
      <c r="AU25" s="294"/>
      <c r="AV25" s="294"/>
      <c r="AW25" s="294"/>
      <c r="AX25" s="295" t="str">
        <f>IF(入力!AK10="","",入力!AK10)</f>
        <v>467</v>
      </c>
      <c r="AY25" s="294"/>
      <c r="AZ25" s="294"/>
      <c r="BA25" s="294"/>
      <c r="BB25" s="19" t="s">
        <v>76</v>
      </c>
      <c r="BC25" s="294" t="str">
        <f>IF(入力!AP10="","",入力!AP10)</f>
        <v>8031</v>
      </c>
      <c r="BD25" s="294"/>
      <c r="BE25" s="294"/>
      <c r="BF25" s="296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イクイナ　ミキ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80" t="s">
        <v>45</v>
      </c>
      <c r="S26" s="285"/>
      <c r="T26" s="287">
        <f>IF(入力!AT11="","",入力!AT11)</f>
        <v>35</v>
      </c>
      <c r="U26" s="288"/>
      <c r="V26" s="289"/>
      <c r="W26" s="280" t="s">
        <v>46</v>
      </c>
      <c r="X26" s="280"/>
      <c r="Y26" s="280"/>
      <c r="Z26" s="14" t="s">
        <v>72</v>
      </c>
      <c r="AA26" s="15"/>
      <c r="AB26" s="285" t="str">
        <f>IF(入力!R11="","",入力!R11)</f>
        <v>274</v>
      </c>
      <c r="AC26" s="285"/>
      <c r="AD26" s="285"/>
      <c r="AE26" s="285"/>
      <c r="AF26" s="16" t="s">
        <v>73</v>
      </c>
      <c r="AG26" s="285" t="str">
        <f>IF(入力!W11="","",入力!W11)</f>
        <v>0063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80" t="s">
        <v>47</v>
      </c>
      <c r="AV26" s="285"/>
      <c r="AW26" s="285"/>
      <c r="AX26" s="17" t="s">
        <v>74</v>
      </c>
      <c r="AY26" s="285" t="str">
        <f>IF(入力!AL11="","",入力!AL11)</f>
        <v>047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68" t="s">
        <v>79</v>
      </c>
      <c r="D27" s="294"/>
      <c r="E27" s="294"/>
      <c r="F27" s="294"/>
      <c r="G27" s="314"/>
      <c r="H27" s="343" t="str">
        <f>IF(入力!C12="","",入力!C12&amp;"　"&amp;入力!E12)</f>
        <v>生稲　美樹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4"/>
      <c r="S27" s="294"/>
      <c r="T27" s="290"/>
      <c r="U27" s="291"/>
      <c r="V27" s="292"/>
      <c r="W27" s="281"/>
      <c r="X27" s="281"/>
      <c r="Y27" s="281"/>
      <c r="Z27" s="327" t="str">
        <f>IF(入力!P12="","",入力!P12)</f>
        <v>船橋市習志野台4-59-14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78"/>
      <c r="AU27" s="294"/>
      <c r="AV27" s="294"/>
      <c r="AW27" s="294"/>
      <c r="AX27" s="295" t="str">
        <f>IF(入力!AK12="","",入力!AK12)</f>
        <v>494</v>
      </c>
      <c r="AY27" s="294"/>
      <c r="AZ27" s="294"/>
      <c r="BA27" s="294"/>
      <c r="BB27" s="19" t="s">
        <v>76</v>
      </c>
      <c r="BC27" s="294" t="str">
        <f>IF(入力!AP12="","",入力!AP12)</f>
        <v>0801</v>
      </c>
      <c r="BD27" s="294"/>
      <c r="BE27" s="294"/>
      <c r="BF27" s="296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ホソダ　カツラ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80" t="s">
        <v>45</v>
      </c>
      <c r="S28" s="285"/>
      <c r="T28" s="287">
        <f>IF(入力!AT15="","",入力!AT15)</f>
        <v>72</v>
      </c>
      <c r="U28" s="288"/>
      <c r="V28" s="289"/>
      <c r="W28" s="280" t="s">
        <v>46</v>
      </c>
      <c r="X28" s="280"/>
      <c r="Y28" s="280"/>
      <c r="Z28" s="14" t="s">
        <v>72</v>
      </c>
      <c r="AA28" s="15"/>
      <c r="AB28" s="285" t="str">
        <f>IF(入力!R15="","",入力!R15)</f>
        <v>274</v>
      </c>
      <c r="AC28" s="285"/>
      <c r="AD28" s="285"/>
      <c r="AE28" s="285"/>
      <c r="AF28" s="16" t="s">
        <v>73</v>
      </c>
      <c r="AG28" s="285" t="str">
        <f>IF(入力!W15="","",入力!W15)</f>
        <v>0064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80" t="s">
        <v>47</v>
      </c>
      <c r="AV28" s="285"/>
      <c r="AW28" s="285"/>
      <c r="AX28" s="17" t="s">
        <v>74</v>
      </c>
      <c r="AY28" s="285" t="str">
        <f>IF(入力!AL15="","",入力!AL15)</f>
        <v>047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3" t="str">
        <f>IF(入力!C16="","",入力!C16&amp;"　"&amp;入力!E16)</f>
        <v>細田　桂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2"/>
      <c r="S29" s="372"/>
      <c r="T29" s="380"/>
      <c r="U29" s="381"/>
      <c r="V29" s="382"/>
      <c r="W29" s="379"/>
      <c r="X29" s="379"/>
      <c r="Y29" s="379"/>
      <c r="Z29" s="396" t="str">
        <f>IF(入力!P16="","",入力!P16)</f>
        <v>船橋市松が丘5-49-8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2"/>
      <c r="AV29" s="372"/>
      <c r="AW29" s="372"/>
      <c r="AX29" s="399" t="str">
        <f>IF(入力!AK16="","",入力!AK16)</f>
        <v>464</v>
      </c>
      <c r="AY29" s="372"/>
      <c r="AZ29" s="372"/>
      <c r="BA29" s="372"/>
      <c r="BB29" s="73" t="s">
        <v>76</v>
      </c>
      <c r="BC29" s="372" t="str">
        <f>IF(入力!AP16="","",入力!AP16)</f>
        <v>4318</v>
      </c>
      <c r="BD29" s="372"/>
      <c r="BE29" s="372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スズキ　ノゾミ
鈴木　望心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船橋市立坪井小学校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512152451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145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ヤマサキ　カナ
山崎　佳南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船橋市立坪井小学校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512271467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145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スサキ　ニコ
須崎　仁琴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船橋市立坪井小学校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513994021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130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イクイナ　サキ
生稲　咲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船橋市立薬円台小学校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513994013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145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オオムラ　マユ
大村　茉由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4</v>
      </c>
      <c r="R42" s="389"/>
      <c r="S42" s="390"/>
      <c r="T42" s="407" t="str">
        <f>IF(入力!I33="","",入力!I33)</f>
        <v>船橋市立坪井小学校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516646874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142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スズキ　ナナカ
鈴木　菜々香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4</v>
      </c>
      <c r="R44" s="389"/>
      <c r="S44" s="390"/>
      <c r="T44" s="407" t="str">
        <f>IF(入力!I35="","",入力!I35)</f>
        <v>船橋市立坪井小学校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516646854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137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ウチダ　アカリ
内田　明李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4</v>
      </c>
      <c r="R46" s="389"/>
      <c r="S46" s="390"/>
      <c r="T46" s="407" t="str">
        <f>IF(入力!I37="","",入力!I37)</f>
        <v>船橋市立坪井小学校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516646863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133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ヨコザワ　アイ
横澤　愛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3</v>
      </c>
      <c r="R48" s="389"/>
      <c r="S48" s="390"/>
      <c r="T48" s="407" t="str">
        <f>IF(入力!I39="","",入力!I39)</f>
        <v>船橋市立坪井小学校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514592130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128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ミヤガワ　スズ
宮川　すず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3</v>
      </c>
      <c r="R50" s="389"/>
      <c r="S50" s="390"/>
      <c r="T50" s="407" t="str">
        <f>IF(入力!I41="","",入力!I41)</f>
        <v>船橋市立古和釜小学校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515845258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128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 t="str">
        <f>IF(入力!B43="","",入力!B43)</f>
        <v/>
      </c>
      <c r="D52" s="415"/>
      <c r="E52" s="416"/>
      <c r="F52" s="401" t="str">
        <f>IF(入力!C44="","",入力!C43&amp;"　"&amp;入力!E43&amp;"
"&amp;入力!C44&amp;"　"&amp;入力!E44)</f>
        <v/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/>
      </c>
      <c r="R52" s="389"/>
      <c r="S52" s="390"/>
      <c r="T52" s="407" t="str">
        <f>IF(入力!I43="","",入力!I43)</f>
        <v/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 t="str">
        <f>IF(入力!M43="","",入力!M43)</f>
        <v/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 t="str">
        <f>IF(入力!B45="","",入力!B45)</f>
        <v/>
      </c>
      <c r="D54" s="415"/>
      <c r="E54" s="416"/>
      <c r="F54" s="401" t="str">
        <f>IF(入力!C46="","",入力!C45&amp;"　"&amp;入力!E45&amp;"
"&amp;入力!C46&amp;"　"&amp;入力!E46)</f>
        <v/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/>
      </c>
      <c r="R54" s="389"/>
      <c r="S54" s="390"/>
      <c r="T54" s="407" t="str">
        <f>IF(入力!I45="","",入力!I45)</f>
        <v/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 t="str">
        <f>IF(入力!M45="","",入力!M45)</f>
        <v/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 t="str">
        <f>IF(入力!B47="","",入力!B47)</f>
        <v/>
      </c>
      <c r="D56" s="415"/>
      <c r="E56" s="416"/>
      <c r="F56" s="401" t="str">
        <f>IF(入力!C48="","",入力!C47&amp;"　"&amp;入力!E47&amp;"
"&amp;入力!C48&amp;"　"&amp;入力!E48)</f>
        <v/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/>
      </c>
      <c r="R56" s="389"/>
      <c r="S56" s="390"/>
      <c r="T56" s="407" t="str">
        <f>IF(入力!I47="","",入力!I47)</f>
        <v/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 t="str">
        <f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7</v>
      </c>
      <c r="J5" s="442" t="str">
        <f>IF(入力!A55="","",入力!A55)</f>
        <v>拾って繋ぐバレーを目指します！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望心</v>
      </c>
      <c r="E24" s="75" t="str">
        <f>VLOOKUP($B$51,$A$53:$F$352,5)</f>
        <v>スズキ</v>
      </c>
      <c r="F24" s="75" t="str">
        <f>VLOOKUP($B$51,$A$53:$F$352,6)</f>
        <v>ノゾミ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望心</v>
      </c>
      <c r="E53" s="33" t="str">
        <f>IF(入力!C25="","",入力!C25)</f>
        <v>スズキ</v>
      </c>
      <c r="F53" s="33" t="str">
        <f>IF(入力!E25="","",入力!E25)</f>
        <v>ノゾミ</v>
      </c>
      <c r="G53" s="33">
        <f>IF(入力!M25="","",入力!M25)</f>
        <v>512152451</v>
      </c>
      <c r="H53" s="33" t="str">
        <f>IF(入力!I25="","",入力!I25)</f>
        <v>船橋市立坪井小学校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山崎</v>
      </c>
      <c r="D54" s="33" t="str">
        <f>IF(入力!E28="","",入力!E28)</f>
        <v>佳南</v>
      </c>
      <c r="E54" s="33" t="str">
        <f>IF(入力!C27="","",入力!C27)</f>
        <v>ヤマサキ</v>
      </c>
      <c r="F54" s="33" t="str">
        <f>IF(入力!E27="","",入力!E27)</f>
        <v>カナ</v>
      </c>
      <c r="G54" s="33">
        <f>IF(入力!M27="","",入力!M27)</f>
        <v>512271467</v>
      </c>
      <c r="H54" s="33" t="str">
        <f>IF(入力!I27="","",入力!I27)</f>
        <v>船橋市立坪井小学校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須崎</v>
      </c>
      <c r="D55" s="33" t="str">
        <f>IF(入力!E30="","",入力!E30)</f>
        <v>仁琴</v>
      </c>
      <c r="E55" s="33" t="str">
        <f>IF(入力!C29="","",入力!C29)</f>
        <v>スサキ</v>
      </c>
      <c r="F55" s="33" t="str">
        <f>IF(入力!E29="","",入力!E29)</f>
        <v>ニコ</v>
      </c>
      <c r="G55" s="33">
        <f>IF(入力!M29="","",入力!M29)</f>
        <v>513994021</v>
      </c>
      <c r="H55" s="33" t="str">
        <f>IF(入力!I29="","",入力!I29)</f>
        <v>船橋市立坪井小学校</v>
      </c>
      <c r="I55" s="33">
        <f>IF(入力!G29="","",入力!G29)</f>
        <v>5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生稲</v>
      </c>
      <c r="D56" s="33" t="str">
        <f>IF(入力!E32="","",入力!E32)</f>
        <v>咲</v>
      </c>
      <c r="E56" s="33" t="str">
        <f>IF(入力!C31="","",入力!C31)</f>
        <v>イクイナ</v>
      </c>
      <c r="F56" s="33" t="str">
        <f>IF(入力!E31="","",入力!E31)</f>
        <v>サキ</v>
      </c>
      <c r="G56" s="33">
        <f>IF(入力!M31="","",入力!M31)</f>
        <v>513994013</v>
      </c>
      <c r="H56" s="33" t="str">
        <f>IF(入力!I31="","",入力!I31)</f>
        <v>船橋市立薬円台小学校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大村</v>
      </c>
      <c r="D57" s="33" t="str">
        <f>IF(入力!E34="","",入力!E34)</f>
        <v>茉由</v>
      </c>
      <c r="E57" s="33" t="str">
        <f>IF(入力!C33="","",入力!C33)</f>
        <v>オオムラ</v>
      </c>
      <c r="F57" s="33" t="str">
        <f>IF(入力!E33="","",入力!E33)</f>
        <v>マユ</v>
      </c>
      <c r="G57" s="33">
        <f>IF(入力!M33="","",入力!M33)</f>
        <v>516646874</v>
      </c>
      <c r="H57" s="33" t="str">
        <f>IF(入力!I33="","",入力!I33)</f>
        <v>船橋市立坪井小学校</v>
      </c>
      <c r="I57" s="33">
        <f>IF(入力!G33="","",入力!G33)</f>
        <v>4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菜々香</v>
      </c>
      <c r="E58" s="33" t="str">
        <f>IF(入力!C35="","",入力!C35)</f>
        <v>スズキ</v>
      </c>
      <c r="F58" s="33" t="str">
        <f>IF(入力!E35="","",入力!E35)</f>
        <v>ナナカ</v>
      </c>
      <c r="G58" s="33">
        <f>IF(入力!M35="","",入力!M35)</f>
        <v>516646854</v>
      </c>
      <c r="H58" s="33" t="str">
        <f>IF(入力!I35="","",入力!I35)</f>
        <v>船橋市立坪井小学校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内田</v>
      </c>
      <c r="D59" s="33" t="str">
        <f>IF(入力!E38="","",入力!E38)</f>
        <v>明李</v>
      </c>
      <c r="E59" s="33" t="str">
        <f>IF(入力!C37="","",入力!C37)</f>
        <v>ウチダ</v>
      </c>
      <c r="F59" s="33" t="str">
        <f>IF(入力!E37="","",入力!E37)</f>
        <v>アカリ</v>
      </c>
      <c r="G59" s="33">
        <f>IF(入力!M37="","",入力!M37)</f>
        <v>516646863</v>
      </c>
      <c r="H59" s="33" t="str">
        <f>IF(入力!I37="","",入力!I37)</f>
        <v>船橋市立坪井小学校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横澤</v>
      </c>
      <c r="D60" s="33" t="str">
        <f>IF(入力!E40="","",入力!E40)</f>
        <v>愛</v>
      </c>
      <c r="E60" s="33" t="str">
        <f>IF(入力!C39="","",入力!C39)</f>
        <v>ヨコザワ</v>
      </c>
      <c r="F60" s="33" t="str">
        <f>IF(入力!E39="","",入力!E39)</f>
        <v>アイ</v>
      </c>
      <c r="G60" s="33">
        <f>IF(入力!M39="","",入力!M39)</f>
        <v>514592130</v>
      </c>
      <c r="H60" s="33" t="str">
        <f>IF(入力!I39="","",入力!I39)</f>
        <v>船橋市立坪井小学校</v>
      </c>
      <c r="I60" s="33">
        <f>IF(入力!G39="","",入力!G39)</f>
        <v>3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宮川</v>
      </c>
      <c r="D61" s="33" t="str">
        <f>IF(入力!E42="","",入力!E42)</f>
        <v>すず</v>
      </c>
      <c r="E61" s="33" t="str">
        <f>IF(入力!C41="","",入力!C41)</f>
        <v>ミヤガワ</v>
      </c>
      <c r="F61" s="33" t="str">
        <f>IF(入力!E41="","",入力!E41)</f>
        <v>スズ</v>
      </c>
      <c r="G61" s="33">
        <f>IF(入力!M41="","",入力!M41)</f>
        <v>515845258</v>
      </c>
      <c r="H61" s="33" t="str">
        <f>IF(入力!I41="","",入力!I41)</f>
        <v>船橋市立古和釜小学校</v>
      </c>
      <c r="I61" s="33">
        <f>IF(入力!G41="","",入力!G41)</f>
        <v>3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2016-05-09T15:17:35Z</cp:lastPrinted>
  <dcterms:created xsi:type="dcterms:W3CDTF">2014-04-05T09:56:00Z</dcterms:created>
  <dcterms:modified xsi:type="dcterms:W3CDTF">2018-02-03T02:28:37Z</dcterms:modified>
</cp:coreProperties>
</file>