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司\Desktop\☆坪井VBC\30年度 坪井VBC 内田ファイル\大会申し込み関係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<sst xmlns="http://schemas.openxmlformats.org/spreadsheetml/2006/main" count="418" uniqueCount="286">
  <si>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</si>
  <si>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</si>
  <si>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</si>
  <si>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</si>
  <si>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</si>
  <si>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</si>
  <si>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</si>
  <si>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</si>
  <si>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</si>
  <si>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</si>
  <si>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</si>
  <si>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</si>
  <si>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</si>
  <si>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</si>
  <si>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</si>
  <si>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</si>
  <si>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</si>
  <si>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</si>
  <si>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</si>
  <si>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</si>
  <si>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</si>
  <si>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</si>
  <si>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</si>
  <si>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</si>
  <si>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</si>
  <si>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</si>
  <si>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</si>
  <si>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</si>
  <si>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</si>
  <si>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</si>
  <si>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</si>
  <si>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</si>
  <si>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</si>
  <si>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</si>
  <si>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</si>
  <si>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</si>
  <si>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</si>
  <si>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</si>
  <si>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</si>
  <si>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</si>
  <si>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</si>
  <si>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</si>
  <si>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</si>
  <si>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</si>
  <si>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</si>
  <si>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</si>
  <si>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</si>
  <si>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</si>
  <si>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</si>
  <si>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</si>
  <si>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</si>
  <si>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</si>
  <si>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</si>
  <si>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</si>
  <si>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</si>
  <si>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</si>
  <si>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</si>
  <si>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</si>
  <si>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</si>
  <si>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</si>
  <si>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</si>
  <si>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</si>
  <si>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</si>
  <si>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</si>
  <si>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</si>
  <si>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</si>
  <si>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</si>
  <si>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</si>
  <si>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</si>
  <si>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</si>
  <si>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</si>
  <si>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</si>
  <si>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</si>
  <si>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</si>
  <si>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</si>
  <si>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</si>
  <si>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</si>
  <si>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</si>
  <si>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</si>
  <si>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</si>
  <si>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</si>
  <si>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</si>
  <si>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</si>
  <si>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</si>
  <si>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</si>
  <si>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</si>
  <si>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</si>
  <si>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</si>
  <si>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</si>
  <si>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</si>
  <si>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</si>
  <si>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</si>
  <si>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</si>
  <si>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</si>
  <si>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</si>
  <si>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</si>
  <si>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</si>
  <si>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</si>
  <si>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</si>
  <si>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</si>
  <si>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</si>
  <si>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</si>
  <si>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</si>
  <si>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</si>
  <si>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</si>
  <si>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</si>
  <si>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</si>
  <si>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</si>
  <si>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</si>
  <si>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</si>
  <si>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</si>
  <si>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</si>
  <si>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</si>
  <si>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</si>
  <si>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</si>
  <si>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</si>
  <si>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</si>
  <si>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</si>
  <si>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</si>
  <si>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</si>
  <si>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</si>
  <si>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</si>
  <si>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</si>
  <si>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</si>
  <si>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</si>
  <si>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</si>
  <si>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</si>
  <si>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</si>
  <si>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</si>
  <si>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</si>
  <si>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</si>
  <si>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</si>
  <si>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</si>
  <si>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</si>
  <si>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</si>
  <si>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</si>
  <si>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</si>
  <si>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</si>
  <si>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</si>
  <si>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</si>
  <si>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</si>
  <si>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</si>
  <si>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</si>
  <si>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</si>
  <si>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</si>
  <si>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</si>
  <si>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</si>
  <si>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</si>
  <si>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</si>
  <si>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</si>
  <si>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</si>
  <si>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</si>
  <si>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</si>
  <si>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</si>
  <si>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</si>
  <si>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</si>
  <si>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</si>
  <si>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</si>
  <si>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</si>
  <si>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</si>
  <si>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</si>
  <si>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</si>
  <si>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</si>
  <si>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</si>
  <si>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</si>
  <si>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</si>
  <si>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</si>
  <si>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</si>
  <si>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</si>
  <si>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</si>
  <si>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</si>
  <si>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</si>
  <si>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</si>
  <si>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</si>
  <si>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</si>
  <si>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</si>
  <si>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</si>
  <si>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</si>
  <si>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</si>
  <si>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</si>
  <si>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</si>
  <si>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</si>
  <si>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</si>
  <si>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</si>
  <si>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</si>
  <si>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</si>
  <si>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</si>
  <si>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</si>
  <si>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</si>
  <si>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</si>
  <si>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</si>
  <si>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</si>
  <si>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</si>
  <si>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</si>
  <si>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</si>
  <si>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</si>
  <si>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</si>
  <si>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</si>
  <si>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</si>
  <si>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</si>
  <si>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</si>
  <si>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</si>
  <si>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</si>
  <si>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</si>
  <si>
    <t>ケイタ</t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</si>
  <si>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</si>
  <si>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</si>
  <si>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</si>
  <si>
    <t>カツラ</t>
  </si>
  <si>
    <t>細田</t>
    <rPh sb="0" eb="2">
      <t>ホソダ</t>
    </rPh>
    <phoneticPr fontId="2"/>
  </si>
  <si>
    <t>桂</t>
    <rPh sb="0" eb="1">
      <t>カツラ</t>
    </rPh>
    <phoneticPr fontId="2"/>
  </si>
  <si>
    <t>スズキ</t>
  </si>
  <si>
    <t>エツヨ</t>
  </si>
  <si>
    <t>鈴木</t>
    <rPh sb="0" eb="2">
      <t>スズキ</t>
    </rPh>
    <phoneticPr fontId="2"/>
  </si>
  <si>
    <t>悦代</t>
    <rPh sb="0" eb="2">
      <t>エツヨ</t>
    </rPh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</si>
  <si>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</si>
  <si>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</si>
  <si>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</si>
  <si>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274</t>
    <phoneticPr fontId="2"/>
  </si>
  <si>
    <t>0062</t>
    <phoneticPr fontId="2"/>
  </si>
  <si>
    <t>274</t>
    <phoneticPr fontId="2"/>
  </si>
  <si>
    <t>0064</t>
    <phoneticPr fontId="2"/>
  </si>
  <si>
    <t>274</t>
    <phoneticPr fontId="2"/>
  </si>
  <si>
    <t>047</t>
    <phoneticPr fontId="2"/>
  </si>
  <si>
    <t>465</t>
    <phoneticPr fontId="2"/>
  </si>
  <si>
    <t>4231</t>
    <phoneticPr fontId="2"/>
  </si>
  <si>
    <t>047</t>
    <phoneticPr fontId="2"/>
  </si>
  <si>
    <t>4318</t>
    <phoneticPr fontId="2"/>
  </si>
  <si>
    <t>047</t>
    <phoneticPr fontId="2"/>
  </si>
  <si>
    <t>467</t>
    <phoneticPr fontId="2"/>
  </si>
  <si>
    <t>8031</t>
    <phoneticPr fontId="2"/>
  </si>
  <si>
    <t>274</t>
    <phoneticPr fontId="2"/>
  </si>
  <si>
    <t>047</t>
    <phoneticPr fontId="2"/>
  </si>
  <si>
    <t>464</t>
    <phoneticPr fontId="2"/>
  </si>
  <si>
    <t>090</t>
  </si>
  <si>
    <t>ノゾミ</t>
  </si>
  <si>
    <t>望心</t>
    <rPh sb="0" eb="1">
      <t>ノゾミ</t>
    </rPh>
    <rPh sb="1" eb="2">
      <t>ココロ</t>
    </rPh>
    <phoneticPr fontId="2"/>
  </si>
  <si>
    <t>ヤマサキ</t>
  </si>
  <si>
    <t>カナ</t>
  </si>
  <si>
    <t>山崎</t>
    <rPh sb="0" eb="2">
      <t>ヤマサキ</t>
    </rPh>
    <phoneticPr fontId="2"/>
  </si>
  <si>
    <t>佳南</t>
    <rPh sb="0" eb="2">
      <t>カナ</t>
    </rPh>
    <phoneticPr fontId="2"/>
  </si>
  <si>
    <t>スサキ</t>
  </si>
  <si>
    <t>ニコ</t>
  </si>
  <si>
    <t>須崎</t>
    <rPh sb="0" eb="2">
      <t>スサキ</t>
    </rPh>
    <phoneticPr fontId="2"/>
  </si>
  <si>
    <t>仁琴</t>
    <rPh sb="0" eb="1">
      <t>ニ</t>
    </rPh>
    <rPh sb="1" eb="2">
      <t>コト</t>
    </rPh>
    <phoneticPr fontId="2"/>
  </si>
  <si>
    <t>イクイナ</t>
  </si>
  <si>
    <t>サキ</t>
  </si>
  <si>
    <t>生稲</t>
    <rPh sb="0" eb="2">
      <t>イクイナ</t>
    </rPh>
    <phoneticPr fontId="2"/>
  </si>
  <si>
    <t>咲</t>
    <rPh sb="0" eb="1">
      <t>サキ</t>
    </rPh>
    <phoneticPr fontId="2"/>
  </si>
  <si>
    <t>ヨコザワ</t>
  </si>
  <si>
    <t>アイ</t>
  </si>
  <si>
    <t>横澤</t>
    <rPh sb="0" eb="2">
      <t>ヨコザワ</t>
    </rPh>
    <phoneticPr fontId="2"/>
  </si>
  <si>
    <t>愛</t>
    <rPh sb="0" eb="1">
      <t>アイ</t>
    </rPh>
    <phoneticPr fontId="2"/>
  </si>
  <si>
    <t>ミヤガワ</t>
  </si>
  <si>
    <t>スズ</t>
  </si>
  <si>
    <t>宮川</t>
    <rPh sb="0" eb="2">
      <t>ミヤガワ</t>
    </rPh>
    <phoneticPr fontId="2"/>
  </si>
  <si>
    <t>すず</t>
  </si>
  <si>
    <t>船橋市立坪井小学校</t>
  </si>
  <si>
    <t>船橋市立薬円台小学校</t>
  </si>
  <si>
    <t>船橋市立古和釜小学校</t>
  </si>
  <si>
    <t>明李</t>
    <phoneticPr fontId="2"/>
  </si>
  <si>
    <t>内田</t>
    <phoneticPr fontId="2"/>
  </si>
  <si>
    <t>鈴木</t>
    <phoneticPr fontId="2"/>
  </si>
  <si>
    <t>菜々香</t>
    <phoneticPr fontId="2"/>
  </si>
  <si>
    <t>大村</t>
    <phoneticPr fontId="2"/>
  </si>
  <si>
    <t>茉由</t>
    <phoneticPr fontId="2"/>
  </si>
  <si>
    <t>オオムラ</t>
    <phoneticPr fontId="2"/>
  </si>
  <si>
    <t>マユ</t>
    <phoneticPr fontId="2"/>
  </si>
  <si>
    <t>スズキ</t>
    <phoneticPr fontId="2"/>
  </si>
  <si>
    <t>ナナカ</t>
    <phoneticPr fontId="2"/>
  </si>
  <si>
    <t>ウチダ</t>
    <phoneticPr fontId="2"/>
  </si>
  <si>
    <t>アカリ</t>
    <phoneticPr fontId="2"/>
  </si>
  <si>
    <t>①</t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</si>
  <si>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</si>
  <si>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</si>
  <si>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</si>
  <si>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494</t>
    <phoneticPr fontId="2"/>
  </si>
  <si>
    <t>0801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</si>
  <si>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</si>
  <si>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</si>
  <si>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</si>
  <si>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</si>
  <si>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38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</si>
  <si>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34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</si>
  <si>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t>第40回千葉県小学生バレーボール新人大会申込書</t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</si>
  <si>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拾って繋ぐ、ねばるバレーを目指します！</t>
    <rPh sb="0" eb="1">
      <t>ヒロ</t>
    </rPh>
    <rPh sb="3" eb="4">
      <t>ツナ</t>
    </rPh>
    <rPh sb="13" eb="15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</si>
</sst>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tabSelected="1" view="pageBreakPreview" topLeftCell="A52" zoomScaleNormal="100" workbookViewId="0">
      <selection activeCell="N61" sqref="N6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186</v>
      </c>
      <c r="B2" s="210"/>
      <c r="C2" s="211" t="s">
        <v>197</v>
      </c>
      <c r="D2" s="212"/>
      <c r="E2" s="212"/>
      <c r="F2" s="212"/>
      <c r="G2" s="212"/>
      <c r="H2" s="212"/>
      <c r="I2" s="213"/>
      <c r="J2" s="86" t="s">
        <v>184</v>
      </c>
      <c r="K2" s="87"/>
      <c r="L2" s="87"/>
      <c r="M2" s="87"/>
      <c r="N2" s="87"/>
      <c r="O2" s="88"/>
      <c r="P2" s="86" t="s">
        <v>162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208" t="s">
        <v>166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155</v>
      </c>
      <c r="AW2" t="s">
        <v>176</v>
      </c>
      <c r="AX2" t="s">
        <v>177</v>
      </c>
    </row>
    <row r="3" spans="1:51" ht="24" customHeight="1">
      <c r="A3" s="214" t="s">
        <v>187</v>
      </c>
      <c r="B3" s="215"/>
      <c r="C3" s="216" t="s">
        <v>198</v>
      </c>
      <c r="D3" s="217"/>
      <c r="E3" s="217"/>
      <c r="F3" s="217"/>
      <c r="G3" s="217"/>
      <c r="H3" s="217"/>
      <c r="I3" s="218"/>
      <c r="J3" s="83" t="s">
        <v>199</v>
      </c>
      <c r="K3" s="84"/>
      <c r="L3" s="84"/>
      <c r="M3" s="84"/>
      <c r="N3" s="84"/>
      <c r="O3" s="85"/>
      <c r="P3" s="206" t="s">
        <v>200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80" t="s">
        <v>175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156</v>
      </c>
      <c r="AW3" t="s">
        <v>175</v>
      </c>
      <c r="AX3" t="s">
        <v>178</v>
      </c>
      <c r="AY3" t="s">
        <v>179</v>
      </c>
    </row>
    <row r="4" spans="1:51" ht="20.100000000000001" customHeight="1">
      <c r="A4" s="103" t="s">
        <v>188</v>
      </c>
      <c r="B4" s="104"/>
      <c r="C4" s="93">
        <v>431244383</v>
      </c>
      <c r="D4" s="94"/>
      <c r="E4" s="94"/>
      <c r="F4" s="94"/>
      <c r="G4" s="94"/>
      <c r="H4" s="94"/>
      <c r="I4" s="95"/>
      <c r="J4" s="112" t="s">
        <v>182</v>
      </c>
      <c r="K4" s="113"/>
      <c r="L4" s="113"/>
      <c r="M4" s="113"/>
      <c r="N4" s="113"/>
      <c r="O4" s="114"/>
      <c r="P4" s="195" t="s">
        <v>159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157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181</v>
      </c>
      <c r="B5" s="106"/>
      <c r="C5" s="96"/>
      <c r="D5" s="97"/>
      <c r="E5" s="97"/>
      <c r="F5" s="97"/>
      <c r="G5" s="97"/>
      <c r="H5" s="97"/>
      <c r="I5" s="98"/>
      <c r="J5" s="144">
        <v>21016</v>
      </c>
      <c r="K5" s="144"/>
      <c r="L5" s="144"/>
      <c r="M5" s="144"/>
      <c r="N5" s="144"/>
      <c r="O5" s="144"/>
      <c r="P5" s="197" t="s">
        <v>201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 t="s">
        <v>202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158</v>
      </c>
      <c r="AW5" t="s">
        <v>183</v>
      </c>
    </row>
    <row r="6" spans="1:51" ht="22.5" customHeight="1">
      <c r="A6" s="99" t="s">
        <v>145</v>
      </c>
      <c r="B6" s="100"/>
      <c r="C6" s="228" t="s">
        <v>172</v>
      </c>
      <c r="D6" s="229"/>
      <c r="E6" s="201" t="s">
        <v>173</v>
      </c>
      <c r="F6" s="202"/>
      <c r="G6" s="91" t="s">
        <v>146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160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161</v>
      </c>
      <c r="AL6" s="205"/>
      <c r="AM6" s="205"/>
      <c r="AN6" s="205"/>
      <c r="AO6" s="205"/>
      <c r="AP6" s="205"/>
      <c r="AQ6" s="205"/>
      <c r="AR6" s="205"/>
      <c r="AS6" s="205"/>
      <c r="AT6" s="57" t="s">
        <v>189</v>
      </c>
    </row>
    <row r="7" spans="1:51" ht="13.5" customHeight="1">
      <c r="A7" s="99"/>
      <c r="B7" s="100"/>
      <c r="C7" s="133" t="s">
        <v>203</v>
      </c>
      <c r="D7" s="110"/>
      <c r="E7" s="110" t="s">
        <v>204</v>
      </c>
      <c r="F7" s="111"/>
      <c r="G7" s="92">
        <v>501361370</v>
      </c>
      <c r="H7" s="92"/>
      <c r="I7" s="92"/>
      <c r="J7" s="92">
        <v>23120</v>
      </c>
      <c r="K7" s="92"/>
      <c r="L7" s="92"/>
      <c r="M7" s="92"/>
      <c r="N7" s="92"/>
      <c r="O7" s="92"/>
      <c r="P7" s="89" t="s">
        <v>69</v>
      </c>
      <c r="Q7" s="90"/>
      <c r="R7" s="108" t="s">
        <v>218</v>
      </c>
      <c r="S7" s="108"/>
      <c r="T7" s="108"/>
      <c r="U7" s="108"/>
      <c r="V7" s="50" t="s">
        <v>70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71</v>
      </c>
      <c r="AL7" s="145" t="s">
        <v>223</v>
      </c>
      <c r="AM7" s="145"/>
      <c r="AN7" s="145"/>
      <c r="AO7" s="145"/>
      <c r="AP7" s="145"/>
      <c r="AQ7" s="145"/>
      <c r="AR7" s="145"/>
      <c r="AS7" s="59" t="s">
        <v>72</v>
      </c>
      <c r="AT7" s="255">
        <v>51</v>
      </c>
    </row>
    <row r="8" spans="1:51" ht="18" customHeight="1">
      <c r="A8" s="99"/>
      <c r="B8" s="100"/>
      <c r="C8" s="135" t="s">
        <v>205</v>
      </c>
      <c r="D8" s="136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6" t="s">
        <v>215</v>
      </c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8" t="s">
        <v>224</v>
      </c>
      <c r="AL8" s="149"/>
      <c r="AM8" s="149"/>
      <c r="AN8" s="149"/>
      <c r="AO8" s="60" t="s">
        <v>73</v>
      </c>
      <c r="AP8" s="149" t="s">
        <v>225</v>
      </c>
      <c r="AQ8" s="149"/>
      <c r="AR8" s="149"/>
      <c r="AS8" s="150"/>
      <c r="AT8" s="255"/>
    </row>
    <row r="9" spans="1:51" ht="14.45" customHeight="1">
      <c r="A9" s="99" t="s">
        <v>147</v>
      </c>
      <c r="B9" s="100"/>
      <c r="C9" s="133" t="s">
        <v>211</v>
      </c>
      <c r="D9" s="110"/>
      <c r="E9" s="110" t="s">
        <v>212</v>
      </c>
      <c r="F9" s="111"/>
      <c r="G9" s="92">
        <v>512370435</v>
      </c>
      <c r="H9" s="92"/>
      <c r="I9" s="92"/>
      <c r="J9" s="92"/>
      <c r="K9" s="92"/>
      <c r="L9" s="92"/>
      <c r="M9" s="92"/>
      <c r="N9" s="92"/>
      <c r="O9" s="92"/>
      <c r="P9" s="89" t="s">
        <v>69</v>
      </c>
      <c r="Q9" s="90"/>
      <c r="R9" s="108" t="s">
        <v>220</v>
      </c>
      <c r="S9" s="108"/>
      <c r="T9" s="108"/>
      <c r="U9" s="108"/>
      <c r="V9" s="50" t="s">
        <v>70</v>
      </c>
      <c r="W9" s="107" t="s">
        <v>273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190</v>
      </c>
      <c r="AL9" s="145" t="s">
        <v>226</v>
      </c>
      <c r="AM9" s="145"/>
      <c r="AN9" s="145"/>
      <c r="AO9" s="145"/>
      <c r="AP9" s="145"/>
      <c r="AQ9" s="145"/>
      <c r="AR9" s="145"/>
      <c r="AS9" s="59" t="s">
        <v>191</v>
      </c>
      <c r="AT9" s="256">
        <v>45</v>
      </c>
    </row>
    <row r="10" spans="1:51" ht="18" customHeight="1">
      <c r="A10" s="99"/>
      <c r="B10" s="100"/>
      <c r="C10" s="135" t="s">
        <v>213</v>
      </c>
      <c r="D10" s="136"/>
      <c r="E10" s="136" t="s">
        <v>214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6" t="s">
        <v>217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203"/>
      <c r="AK10" s="148" t="s">
        <v>229</v>
      </c>
      <c r="AL10" s="149"/>
      <c r="AM10" s="149"/>
      <c r="AN10" s="149"/>
      <c r="AO10" s="60" t="s">
        <v>192</v>
      </c>
      <c r="AP10" s="149" t="s">
        <v>230</v>
      </c>
      <c r="AQ10" s="149"/>
      <c r="AR10" s="149"/>
      <c r="AS10" s="150"/>
      <c r="AT10" s="256"/>
    </row>
    <row r="11" spans="1:51" ht="14.45" customHeight="1">
      <c r="A11" s="99" t="s">
        <v>148</v>
      </c>
      <c r="B11" s="100"/>
      <c r="C11" s="156" t="s">
        <v>280</v>
      </c>
      <c r="D11" s="110"/>
      <c r="E11" s="157" t="s">
        <v>281</v>
      </c>
      <c r="F11" s="111"/>
      <c r="G11" s="92">
        <v>515951733</v>
      </c>
      <c r="H11" s="92"/>
      <c r="I11" s="92"/>
      <c r="J11" s="92"/>
      <c r="K11" s="92"/>
      <c r="L11" s="92"/>
      <c r="M11" s="92"/>
      <c r="N11" s="92"/>
      <c r="O11" s="92"/>
      <c r="P11" s="89" t="s">
        <v>69</v>
      </c>
      <c r="Q11" s="90"/>
      <c r="R11" s="108" t="s">
        <v>222</v>
      </c>
      <c r="S11" s="108"/>
      <c r="T11" s="108"/>
      <c r="U11" s="108"/>
      <c r="V11" s="50" t="s">
        <v>70</v>
      </c>
      <c r="W11" s="107" t="s">
        <v>274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190</v>
      </c>
      <c r="AL11" s="145" t="s">
        <v>228</v>
      </c>
      <c r="AM11" s="145"/>
      <c r="AN11" s="145"/>
      <c r="AO11" s="145"/>
      <c r="AP11" s="145"/>
      <c r="AQ11" s="145"/>
      <c r="AR11" s="145"/>
      <c r="AS11" s="59" t="s">
        <v>191</v>
      </c>
      <c r="AT11" s="256">
        <v>35</v>
      </c>
    </row>
    <row r="12" spans="1:51" ht="18" customHeight="1">
      <c r="A12" s="99"/>
      <c r="B12" s="100"/>
      <c r="C12" s="138" t="s">
        <v>278</v>
      </c>
      <c r="D12" s="136"/>
      <c r="E12" s="139" t="s">
        <v>279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6" t="s">
        <v>275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203"/>
      <c r="AK12" s="148" t="s">
        <v>276</v>
      </c>
      <c r="AL12" s="149"/>
      <c r="AM12" s="149"/>
      <c r="AN12" s="149"/>
      <c r="AO12" s="60" t="s">
        <v>192</v>
      </c>
      <c r="AP12" s="149" t="s">
        <v>277</v>
      </c>
      <c r="AQ12" s="149"/>
      <c r="AR12" s="149"/>
      <c r="AS12" s="150"/>
      <c r="AT12" s="256"/>
    </row>
    <row r="13" spans="1:51" ht="15" customHeight="1">
      <c r="A13" s="99" t="s">
        <v>149</v>
      </c>
      <c r="B13" s="100"/>
      <c r="C13" s="133" t="s">
        <v>207</v>
      </c>
      <c r="D13" s="110"/>
      <c r="E13" s="110" t="s">
        <v>208</v>
      </c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7"/>
    </row>
    <row r="14" spans="1:51" ht="18" customHeight="1">
      <c r="A14" s="99"/>
      <c r="B14" s="100"/>
      <c r="C14" s="135" t="s">
        <v>209</v>
      </c>
      <c r="D14" s="136"/>
      <c r="E14" s="136" t="s">
        <v>210</v>
      </c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7"/>
    </row>
    <row r="15" spans="1:51" ht="15" customHeight="1">
      <c r="A15" s="143" t="s">
        <v>163</v>
      </c>
      <c r="B15" s="100"/>
      <c r="C15" s="133" t="s">
        <v>207</v>
      </c>
      <c r="D15" s="110"/>
      <c r="E15" s="110" t="s">
        <v>208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69</v>
      </c>
      <c r="Q15" s="90"/>
      <c r="R15" s="108" t="s">
        <v>231</v>
      </c>
      <c r="S15" s="108"/>
      <c r="T15" s="108"/>
      <c r="U15" s="108"/>
      <c r="V15" s="49" t="s">
        <v>70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190</v>
      </c>
      <c r="AL15" s="145" t="s">
        <v>232</v>
      </c>
      <c r="AM15" s="145"/>
      <c r="AN15" s="145"/>
      <c r="AO15" s="145"/>
      <c r="AP15" s="145"/>
      <c r="AQ15" s="145"/>
      <c r="AR15" s="145"/>
      <c r="AS15" s="59" t="s">
        <v>191</v>
      </c>
      <c r="AT15" s="256">
        <v>72</v>
      </c>
    </row>
    <row r="16" spans="1:51" ht="18" customHeight="1">
      <c r="A16" s="99"/>
      <c r="B16" s="100"/>
      <c r="C16" s="135" t="s">
        <v>209</v>
      </c>
      <c r="D16" s="136"/>
      <c r="E16" s="136" t="s">
        <v>210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46" t="s">
        <v>216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203"/>
      <c r="AK16" s="148" t="s">
        <v>233</v>
      </c>
      <c r="AL16" s="149"/>
      <c r="AM16" s="149"/>
      <c r="AN16" s="149"/>
      <c r="AO16" s="60" t="s">
        <v>192</v>
      </c>
      <c r="AP16" s="149" t="s">
        <v>227</v>
      </c>
      <c r="AQ16" s="149"/>
      <c r="AR16" s="149"/>
      <c r="AS16" s="150"/>
      <c r="AT16" s="256"/>
    </row>
    <row r="17" spans="1:46">
      <c r="A17" s="99" t="s">
        <v>6</v>
      </c>
      <c r="B17" s="100"/>
      <c r="C17" s="155" t="str">
        <f>IF(P16="","",P16)</f>
        <v>船橋市松が丘5-49-8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5" t="str">
        <f>IF(AL15="","",AL15&amp;"-"&amp;AK16&amp;"-"&amp;AP16)</f>
        <v>047-464-4318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150</v>
      </c>
      <c r="B21" s="100"/>
      <c r="C21" s="77" t="s">
        <v>234</v>
      </c>
      <c r="D21" s="78"/>
      <c r="E21" s="78">
        <v>4379</v>
      </c>
      <c r="F21" s="78"/>
      <c r="G21" s="78">
        <v>7261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195</v>
      </c>
      <c r="B23" s="140" t="s">
        <v>151</v>
      </c>
      <c r="C23" s="158" t="s">
        <v>170</v>
      </c>
      <c r="D23" s="159"/>
      <c r="E23" s="160" t="s">
        <v>171</v>
      </c>
      <c r="F23" s="161"/>
      <c r="G23" s="140" t="s">
        <v>152</v>
      </c>
      <c r="H23" s="140"/>
      <c r="I23" s="140" t="s">
        <v>153</v>
      </c>
      <c r="J23" s="140"/>
      <c r="K23" s="140"/>
      <c r="L23" s="140"/>
      <c r="M23" s="140" t="s">
        <v>154</v>
      </c>
      <c r="N23" s="140"/>
      <c r="O23" s="140"/>
      <c r="P23" s="225" t="s">
        <v>164</v>
      </c>
      <c r="Q23" s="140"/>
      <c r="R23" s="140"/>
      <c r="S23" s="140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8" t="s">
        <v>168</v>
      </c>
      <c r="D24" s="169"/>
      <c r="E24" s="170" t="s">
        <v>169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1" t="s">
        <v>165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4" t="s">
        <v>272</v>
      </c>
      <c r="C25" s="133" t="s">
        <v>211</v>
      </c>
      <c r="D25" s="110"/>
      <c r="E25" s="110" t="s">
        <v>235</v>
      </c>
      <c r="F25" s="111"/>
      <c r="G25" s="115">
        <v>5</v>
      </c>
      <c r="H25" s="117"/>
      <c r="I25" s="115" t="s">
        <v>257</v>
      </c>
      <c r="J25" s="116"/>
      <c r="K25" s="116"/>
      <c r="L25" s="117"/>
      <c r="M25" s="115">
        <v>512152451</v>
      </c>
      <c r="N25" s="116"/>
      <c r="O25" s="117"/>
      <c r="P25" s="115">
        <v>146</v>
      </c>
      <c r="Q25" s="116"/>
      <c r="R25" s="116"/>
      <c r="S25" s="116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5" t="s">
        <v>213</v>
      </c>
      <c r="D26" s="136"/>
      <c r="E26" s="136" t="s">
        <v>236</v>
      </c>
      <c r="F26" s="137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237</v>
      </c>
      <c r="D27" s="110"/>
      <c r="E27" s="110" t="s">
        <v>238</v>
      </c>
      <c r="F27" s="111"/>
      <c r="G27" s="115">
        <v>5</v>
      </c>
      <c r="H27" s="117"/>
      <c r="I27" s="115" t="s">
        <v>257</v>
      </c>
      <c r="J27" s="116"/>
      <c r="K27" s="116"/>
      <c r="L27" s="117"/>
      <c r="M27" s="115">
        <v>512271467</v>
      </c>
      <c r="N27" s="116"/>
      <c r="O27" s="117"/>
      <c r="P27" s="115">
        <v>146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5" t="s">
        <v>239</v>
      </c>
      <c r="D28" s="136"/>
      <c r="E28" s="136" t="s">
        <v>240</v>
      </c>
      <c r="F28" s="137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241</v>
      </c>
      <c r="D29" s="110"/>
      <c r="E29" s="110" t="s">
        <v>242</v>
      </c>
      <c r="F29" s="111"/>
      <c r="G29" s="115">
        <v>5</v>
      </c>
      <c r="H29" s="117"/>
      <c r="I29" s="115" t="s">
        <v>257</v>
      </c>
      <c r="J29" s="116"/>
      <c r="K29" s="116"/>
      <c r="L29" s="117"/>
      <c r="M29" s="115">
        <v>513994021</v>
      </c>
      <c r="N29" s="116"/>
      <c r="O29" s="117"/>
      <c r="P29" s="115">
        <v>132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5" t="s">
        <v>243</v>
      </c>
      <c r="D30" s="136"/>
      <c r="E30" s="136" t="s">
        <v>244</v>
      </c>
      <c r="F30" s="137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245</v>
      </c>
      <c r="D31" s="110"/>
      <c r="E31" s="110" t="s">
        <v>246</v>
      </c>
      <c r="F31" s="111"/>
      <c r="G31" s="115">
        <v>5</v>
      </c>
      <c r="H31" s="117"/>
      <c r="I31" s="115" t="s">
        <v>258</v>
      </c>
      <c r="J31" s="116"/>
      <c r="K31" s="116"/>
      <c r="L31" s="117"/>
      <c r="M31" s="115">
        <v>513994013</v>
      </c>
      <c r="N31" s="116"/>
      <c r="O31" s="117"/>
      <c r="P31" s="115">
        <v>149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5" t="s">
        <v>247</v>
      </c>
      <c r="D32" s="136"/>
      <c r="E32" s="136" t="s">
        <v>248</v>
      </c>
      <c r="F32" s="137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1" t="s">
        <v>194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56" t="s">
        <v>266</v>
      </c>
      <c r="D33" s="110"/>
      <c r="E33" s="157" t="s">
        <v>267</v>
      </c>
      <c r="F33" s="111"/>
      <c r="G33" s="115">
        <v>4</v>
      </c>
      <c r="H33" s="117"/>
      <c r="I33" s="115" t="s">
        <v>257</v>
      </c>
      <c r="J33" s="116"/>
      <c r="K33" s="116"/>
      <c r="L33" s="117"/>
      <c r="M33" s="115">
        <v>516646874</v>
      </c>
      <c r="N33" s="116"/>
      <c r="O33" s="117"/>
      <c r="P33" s="115">
        <v>145</v>
      </c>
      <c r="Q33" s="116"/>
      <c r="R33" s="116"/>
      <c r="S33" s="116"/>
      <c r="T33" s="121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8" t="s">
        <v>264</v>
      </c>
      <c r="D34" s="136"/>
      <c r="E34" s="139" t="s">
        <v>265</v>
      </c>
      <c r="F34" s="137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56" t="s">
        <v>268</v>
      </c>
      <c r="D35" s="110"/>
      <c r="E35" s="157" t="s">
        <v>269</v>
      </c>
      <c r="F35" s="111"/>
      <c r="G35" s="115">
        <v>4</v>
      </c>
      <c r="H35" s="117"/>
      <c r="I35" s="115" t="s">
        <v>257</v>
      </c>
      <c r="J35" s="116"/>
      <c r="K35" s="116"/>
      <c r="L35" s="117"/>
      <c r="M35" s="115">
        <v>516646854</v>
      </c>
      <c r="N35" s="116"/>
      <c r="O35" s="117"/>
      <c r="P35" s="115">
        <v>139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8" t="s">
        <v>262</v>
      </c>
      <c r="D36" s="136"/>
      <c r="E36" s="139" t="s">
        <v>263</v>
      </c>
      <c r="F36" s="137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56" t="s">
        <v>270</v>
      </c>
      <c r="D37" s="110"/>
      <c r="E37" s="157" t="s">
        <v>271</v>
      </c>
      <c r="F37" s="111"/>
      <c r="G37" s="115">
        <v>4</v>
      </c>
      <c r="H37" s="117"/>
      <c r="I37" s="115" t="s">
        <v>257</v>
      </c>
      <c r="J37" s="116"/>
      <c r="K37" s="116"/>
      <c r="L37" s="117"/>
      <c r="M37" s="115">
        <v>516646863</v>
      </c>
      <c r="N37" s="116"/>
      <c r="O37" s="117"/>
      <c r="P37" s="115">
        <v>135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8" t="s">
        <v>261</v>
      </c>
      <c r="D38" s="136"/>
      <c r="E38" s="139" t="s">
        <v>260</v>
      </c>
      <c r="F38" s="137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249</v>
      </c>
      <c r="D39" s="110"/>
      <c r="E39" s="110" t="s">
        <v>250</v>
      </c>
      <c r="F39" s="111"/>
      <c r="G39" s="115">
        <v>3</v>
      </c>
      <c r="H39" s="117"/>
      <c r="I39" s="115" t="s">
        <v>257</v>
      </c>
      <c r="J39" s="116"/>
      <c r="K39" s="116"/>
      <c r="L39" s="117"/>
      <c r="M39" s="115">
        <v>514592130</v>
      </c>
      <c r="N39" s="116"/>
      <c r="O39" s="117"/>
      <c r="P39" s="115">
        <v>130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5" t="s">
        <v>251</v>
      </c>
      <c r="D40" s="136"/>
      <c r="E40" s="136" t="s">
        <v>252</v>
      </c>
      <c r="F40" s="137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253</v>
      </c>
      <c r="D41" s="110"/>
      <c r="E41" s="110" t="s">
        <v>254</v>
      </c>
      <c r="F41" s="111"/>
      <c r="G41" s="115">
        <v>3</v>
      </c>
      <c r="H41" s="117"/>
      <c r="I41" s="115" t="s">
        <v>259</v>
      </c>
      <c r="J41" s="116"/>
      <c r="K41" s="116"/>
      <c r="L41" s="117"/>
      <c r="M41" s="115">
        <v>515845258</v>
      </c>
      <c r="N41" s="116"/>
      <c r="O41" s="117"/>
      <c r="P41" s="115">
        <v>131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5" t="s">
        <v>255</v>
      </c>
      <c r="D42" s="136"/>
      <c r="E42" s="136" t="s">
        <v>256</v>
      </c>
      <c r="F42" s="137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5"/>
      <c r="D44" s="136"/>
      <c r="E44" s="136"/>
      <c r="F44" s="137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5"/>
      <c r="D46" s="136"/>
      <c r="E46" s="136"/>
      <c r="F46" s="137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8"/>
      <c r="F48" s="179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167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0" t="s">
        <v>185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285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8">
        <f>LEN(A55)</f>
        <v>19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282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 xml:space="preserve"> 坪井VBC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431244383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中谷　啓太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501361370</v>
      </c>
      <c r="H7" s="263"/>
      <c r="I7" s="263"/>
      <c r="J7" s="263">
        <f>IF(入力!J7="","",入力!J7)</f>
        <v>23120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鈴木　悦代</v>
      </c>
      <c r="D9" s="274"/>
      <c r="E9" s="274"/>
      <c r="F9" s="274"/>
      <c r="G9" s="263">
        <f>IF(入力!G9="","",入力!G9)</f>
        <v>512370435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生稲　美樹</v>
      </c>
      <c r="D11" s="274"/>
      <c r="E11" s="274"/>
      <c r="F11" s="274"/>
      <c r="G11" s="263">
        <f>IF(入力!G11="","",入力!G11)</f>
        <v>515951733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細田　桂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1"/>
      <c r="B14" s="261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1" t="s">
        <v>5</v>
      </c>
      <c r="B15" s="261"/>
      <c r="C15" s="273" t="str">
        <f>IF(入力!C16="","",入力!C16&amp;"　"&amp;入力!E16)</f>
        <v>細田　桂</v>
      </c>
      <c r="D15" s="274"/>
      <c r="E15" s="274"/>
      <c r="F15" s="27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1"/>
      <c r="B16" s="261"/>
      <c r="C16" s="275"/>
      <c r="D16" s="276"/>
      <c r="E16" s="276"/>
      <c r="F16" s="27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1" t="s">
        <v>6</v>
      </c>
      <c r="B17" s="261"/>
      <c r="C17" s="264" t="str">
        <f>IF(入力!C17="","",入力!C17&amp;"　"&amp;入力!E17)</f>
        <v>船橋市松が丘5-49-8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047-464-4318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090－4379－7261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望心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船橋市立坪井小学校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512152451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山崎　佳南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船橋市立坪井小学校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512271467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須崎　仁琴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船橋市立坪井小学校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513994021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生稲　咲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船橋市立薬円台小学校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513994013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大村　茉由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船橋市立坪井小学校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516646874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菜々香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船橋市立坪井小学校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516646854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内田　明李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船橋市立坪井小学校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516646863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横澤　愛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船橋市立坪井小学校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514592130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宮川　すず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船橋市立古和釜小学校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515845258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6" sqref="H16:J16"/>
    </sheetView>
  </sheetViews>
  <sheetFormatPr defaultColWidth="1.625" defaultRowHeight="13.5"/>
  <cols>
    <col min="58" max="58" width="2.25" customWidth="1"/>
  </cols>
  <sheetData>
    <row r="1" spans="1:60">
      <c r="AS1" s="4" t="s">
        <v>24</v>
      </c>
      <c r="AT1" s="4"/>
      <c r="AU1" s="4"/>
      <c r="AV1" s="300"/>
      <c r="AW1" s="300"/>
      <c r="AX1" s="4" t="s">
        <v>25</v>
      </c>
      <c r="AY1" s="5"/>
      <c r="AZ1" s="300"/>
      <c r="BA1" s="300"/>
      <c r="BB1" s="4" t="s">
        <v>26</v>
      </c>
      <c r="BC1" s="5"/>
      <c r="BD1" s="300"/>
      <c r="BE1" s="300"/>
      <c r="BF1" s="4" t="s">
        <v>27</v>
      </c>
    </row>
    <row r="3" spans="1:60" ht="9.75" customHeight="1"/>
    <row r="4" spans="1:60" ht="9.75" customHeight="1"/>
    <row r="5" spans="1:60" ht="28.5">
      <c r="A5" s="6"/>
      <c r="B5" s="6"/>
      <c r="C5" s="301" t="s">
        <v>62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29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30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31</v>
      </c>
    </row>
    <row r="11" spans="1:60" ht="5.25" customHeight="1"/>
    <row r="12" spans="1:60" ht="5.25" customHeight="1">
      <c r="G12" s="4"/>
      <c r="H12" s="338">
        <v>38</v>
      </c>
      <c r="I12" s="339"/>
      <c r="J12" s="340"/>
      <c r="K12" s="4"/>
    </row>
    <row r="13" spans="1:60" ht="13.5" customHeight="1">
      <c r="F13" s="4" t="s">
        <v>32</v>
      </c>
      <c r="G13" s="4"/>
      <c r="H13" s="341"/>
      <c r="I13" s="342"/>
      <c r="J13" s="343"/>
      <c r="K13" s="4" t="s">
        <v>33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34</v>
      </c>
      <c r="D16" s="312"/>
      <c r="E16" s="312"/>
      <c r="F16" s="312"/>
      <c r="G16" s="313"/>
      <c r="H16" s="336" t="s">
        <v>63</v>
      </c>
      <c r="I16" s="337"/>
      <c r="J16" s="337"/>
      <c r="K16" s="312" t="str">
        <f>IF(入力!C2="","",入力!C2)</f>
        <v>ツボイ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49" t="s">
        <v>64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3" t="s">
        <v>35</v>
      </c>
      <c r="AK16" s="304"/>
      <c r="AL16" s="304"/>
      <c r="AM16" s="305"/>
      <c r="AN16" s="330" t="str">
        <f>IF(入力!P3="","",入力!P3)</f>
        <v>船橋市</v>
      </c>
      <c r="AO16" s="331"/>
      <c r="AP16" s="331"/>
      <c r="AQ16" s="331"/>
      <c r="AR16" s="331"/>
      <c r="AS16" s="331"/>
      <c r="AT16" s="304" t="s">
        <v>65</v>
      </c>
      <c r="AU16" s="305"/>
      <c r="AV16" s="311" t="s">
        <v>36</v>
      </c>
      <c r="AW16" s="312"/>
      <c r="AX16" s="312"/>
      <c r="AY16" s="313"/>
      <c r="AZ16" s="318" t="str">
        <f>IF(入力!P5="","",入力!P5)</f>
        <v>東葉高速</v>
      </c>
      <c r="BA16" s="319"/>
      <c r="BB16" s="319"/>
      <c r="BC16" s="319"/>
      <c r="BD16" s="319"/>
      <c r="BE16" s="319"/>
      <c r="BF16" s="370" t="s">
        <v>37</v>
      </c>
    </row>
    <row r="17" spans="3:58" ht="4.5" customHeight="1">
      <c r="C17" s="368"/>
      <c r="D17" s="315"/>
      <c r="E17" s="315"/>
      <c r="F17" s="315"/>
      <c r="G17" s="316"/>
      <c r="H17" s="328" t="str">
        <f>IF(入力!C3="","",入力!C3)</f>
        <v xml:space="preserve"> 坪井VBC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2">
        <f>IF(入力!C4="","",入力!C4)</f>
        <v>431244383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6"/>
      <c r="AK17" s="307"/>
      <c r="AL17" s="307"/>
      <c r="AM17" s="308"/>
      <c r="AN17" s="332"/>
      <c r="AO17" s="333"/>
      <c r="AP17" s="333"/>
      <c r="AQ17" s="333"/>
      <c r="AR17" s="333"/>
      <c r="AS17" s="333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1"/>
    </row>
    <row r="18" spans="3:58" ht="16.5" customHeight="1">
      <c r="C18" s="369"/>
      <c r="D18" s="293"/>
      <c r="E18" s="293"/>
      <c r="F18" s="293"/>
      <c r="G18" s="317"/>
      <c r="H18" s="296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326"/>
      <c r="V18" s="326"/>
      <c r="W18" s="326"/>
      <c r="X18" s="327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9"/>
      <c r="AK18" s="299"/>
      <c r="AL18" s="299"/>
      <c r="AM18" s="310"/>
      <c r="AN18" s="334"/>
      <c r="AO18" s="335"/>
      <c r="AP18" s="335"/>
      <c r="AQ18" s="335"/>
      <c r="AR18" s="335"/>
      <c r="AS18" s="335"/>
      <c r="AT18" s="299"/>
      <c r="AU18" s="310"/>
      <c r="AV18" s="294"/>
      <c r="AW18" s="293"/>
      <c r="AX18" s="293"/>
      <c r="AY18" s="317"/>
      <c r="AZ18" s="322" t="str">
        <f>IF(入力!AE5="","",入力!AE5)</f>
        <v>船橋日大前</v>
      </c>
      <c r="BA18" s="323"/>
      <c r="BB18" s="323"/>
      <c r="BC18" s="323"/>
      <c r="BD18" s="323"/>
      <c r="BE18" s="323"/>
      <c r="BF18" s="13" t="s">
        <v>38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2" t="s">
        <v>39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66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67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302"/>
    </row>
    <row r="20" spans="3:58" ht="15" customHeight="1">
      <c r="C20" s="281" t="s">
        <v>40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0">
        <f>IF(入力!J7="","",入力!J7)</f>
        <v>23120</v>
      </c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 t="str">
        <f>IF(入力!J9="","",入力!J9)</f>
        <v/>
      </c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 t="str">
        <f>IF(入力!J11="","",入力!J11)</f>
        <v/>
      </c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91"/>
    </row>
    <row r="21" spans="3:58" ht="15" customHeight="1">
      <c r="C21" s="281" t="s">
        <v>41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0" t="str">
        <f>IF(入力!M7="","",入力!M7)</f>
        <v/>
      </c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 t="str">
        <f>IF(入力!M9="","",入力!M9)</f>
        <v/>
      </c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 t="str">
        <f>IF(入力!M11="","",入力!M11)</f>
        <v/>
      </c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91"/>
    </row>
    <row r="22" spans="3:58" ht="12" customHeight="1">
      <c r="C22" s="375" t="s">
        <v>68</v>
      </c>
      <c r="D22" s="376"/>
      <c r="E22" s="376"/>
      <c r="F22" s="376"/>
      <c r="G22" s="377"/>
      <c r="H22" s="378" t="str">
        <f>IF(入力!C7="","",入力!C7&amp;"　"&amp;入力!E7)</f>
        <v>ナカヤ　ケイタ</v>
      </c>
      <c r="I22" s="283"/>
      <c r="J22" s="283"/>
      <c r="K22" s="283"/>
      <c r="L22" s="283"/>
      <c r="M22" s="283"/>
      <c r="N22" s="283"/>
      <c r="O22" s="283"/>
      <c r="P22" s="283"/>
      <c r="Q22" s="284"/>
      <c r="R22" s="292" t="s">
        <v>42</v>
      </c>
      <c r="S22" s="283"/>
      <c r="T22" s="285">
        <f>IF(入力!AT7="","",入力!AT7)</f>
        <v>51</v>
      </c>
      <c r="U22" s="286"/>
      <c r="V22" s="287"/>
      <c r="W22" s="292" t="s">
        <v>43</v>
      </c>
      <c r="X22" s="292"/>
      <c r="Y22" s="292"/>
      <c r="Z22" s="14" t="s">
        <v>69</v>
      </c>
      <c r="AA22" s="15"/>
      <c r="AB22" s="283" t="str">
        <f>IF(入力!R7="","",入力!R7)</f>
        <v>274</v>
      </c>
      <c r="AC22" s="283"/>
      <c r="AD22" s="283"/>
      <c r="AE22" s="283"/>
      <c r="AF22" s="16" t="s">
        <v>70</v>
      </c>
      <c r="AG22" s="283" t="str">
        <f>IF(入力!W7="","",入力!W7)</f>
        <v>0062</v>
      </c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4"/>
      <c r="AU22" s="292" t="s">
        <v>44</v>
      </c>
      <c r="AV22" s="283"/>
      <c r="AW22" s="283"/>
      <c r="AX22" s="17" t="s">
        <v>71</v>
      </c>
      <c r="AY22" s="283" t="str">
        <f>IF(入力!AL7="","",入力!AL7)</f>
        <v>047</v>
      </c>
      <c r="AZ22" s="283"/>
      <c r="BA22" s="283"/>
      <c r="BB22" s="283"/>
      <c r="BC22" s="283"/>
      <c r="BD22" s="283"/>
      <c r="BE22" s="283"/>
      <c r="BF22" s="18" t="s">
        <v>72</v>
      </c>
    </row>
    <row r="23" spans="3:58" ht="19.5" customHeight="1">
      <c r="C23" s="369" t="s">
        <v>45</v>
      </c>
      <c r="D23" s="293"/>
      <c r="E23" s="293"/>
      <c r="F23" s="293"/>
      <c r="G23" s="317"/>
      <c r="H23" s="344" t="str">
        <f>IF(入力!C8="","",入力!C8&amp;"　"&amp;入力!E8)</f>
        <v>中谷　啓太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3"/>
      <c r="S23" s="293"/>
      <c r="T23" s="288"/>
      <c r="U23" s="289"/>
      <c r="V23" s="290"/>
      <c r="W23" s="299"/>
      <c r="X23" s="299"/>
      <c r="Y23" s="299"/>
      <c r="Z23" s="296" t="str">
        <f>IF(入力!P8="","",入力!P8)</f>
        <v>船橋市坪井町804-25</v>
      </c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8"/>
      <c r="AU23" s="293"/>
      <c r="AV23" s="293"/>
      <c r="AW23" s="293"/>
      <c r="AX23" s="294" t="str">
        <f>IF(入力!AK8="","",入力!AK8)</f>
        <v>465</v>
      </c>
      <c r="AY23" s="293"/>
      <c r="AZ23" s="293"/>
      <c r="BA23" s="293"/>
      <c r="BB23" s="19" t="s">
        <v>73</v>
      </c>
      <c r="BC23" s="293" t="str">
        <f>IF(入力!AP8="","",入力!AP8)</f>
        <v>4231</v>
      </c>
      <c r="BD23" s="293"/>
      <c r="BE23" s="293"/>
      <c r="BF23" s="295"/>
    </row>
    <row r="24" spans="3:58" ht="12" customHeight="1">
      <c r="C24" s="375" t="s">
        <v>74</v>
      </c>
      <c r="D24" s="376"/>
      <c r="E24" s="376"/>
      <c r="F24" s="376"/>
      <c r="G24" s="377"/>
      <c r="H24" s="378" t="str">
        <f>IF(入力!C9="","",入力!C9&amp;"　"&amp;入力!E9)</f>
        <v>スズキ　エツヨ</v>
      </c>
      <c r="I24" s="283"/>
      <c r="J24" s="283"/>
      <c r="K24" s="283"/>
      <c r="L24" s="283"/>
      <c r="M24" s="283"/>
      <c r="N24" s="283"/>
      <c r="O24" s="283"/>
      <c r="P24" s="283"/>
      <c r="Q24" s="284"/>
      <c r="R24" s="292" t="s">
        <v>42</v>
      </c>
      <c r="S24" s="283"/>
      <c r="T24" s="285">
        <f>IF(入力!AT9="","",入力!AT9)</f>
        <v>45</v>
      </c>
      <c r="U24" s="286"/>
      <c r="V24" s="287"/>
      <c r="W24" s="292" t="s">
        <v>43</v>
      </c>
      <c r="X24" s="292"/>
      <c r="Y24" s="292"/>
      <c r="Z24" s="14" t="s">
        <v>69</v>
      </c>
      <c r="AA24" s="15"/>
      <c r="AB24" s="283" t="str">
        <f>IF(入力!R9="","",入力!R9)</f>
        <v>274</v>
      </c>
      <c r="AC24" s="283"/>
      <c r="AD24" s="283"/>
      <c r="AE24" s="283"/>
      <c r="AF24" s="16" t="s">
        <v>70</v>
      </c>
      <c r="AG24" s="283" t="str">
        <f>IF(入力!W9="","",入力!W9)</f>
        <v>0069</v>
      </c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4"/>
      <c r="AU24" s="292" t="s">
        <v>44</v>
      </c>
      <c r="AV24" s="283"/>
      <c r="AW24" s="283"/>
      <c r="AX24" s="17" t="s">
        <v>71</v>
      </c>
      <c r="AY24" s="283" t="str">
        <f>IF(入力!AL9="","",入力!AL9)</f>
        <v>047</v>
      </c>
      <c r="AZ24" s="283"/>
      <c r="BA24" s="283"/>
      <c r="BB24" s="283"/>
      <c r="BC24" s="283"/>
      <c r="BD24" s="283"/>
      <c r="BE24" s="283"/>
      <c r="BF24" s="18" t="s">
        <v>72</v>
      </c>
    </row>
    <row r="25" spans="3:58" ht="19.5" customHeight="1">
      <c r="C25" s="369" t="s">
        <v>75</v>
      </c>
      <c r="D25" s="293"/>
      <c r="E25" s="293"/>
      <c r="F25" s="293"/>
      <c r="G25" s="317"/>
      <c r="H25" s="344" t="str">
        <f>IF(入力!C10="","",入力!C10&amp;"　"&amp;入力!E10)</f>
        <v>鈴木　悦代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3"/>
      <c r="S25" s="293"/>
      <c r="T25" s="288"/>
      <c r="U25" s="289"/>
      <c r="V25" s="290"/>
      <c r="W25" s="299"/>
      <c r="X25" s="299"/>
      <c r="Y25" s="299"/>
      <c r="Z25" s="296" t="str">
        <f>IF(入力!P10="","",入力!P10)</f>
        <v>船橋市坪井西1-6-24</v>
      </c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8"/>
      <c r="AU25" s="293"/>
      <c r="AV25" s="293"/>
      <c r="AW25" s="293"/>
      <c r="AX25" s="294" t="str">
        <f>IF(入力!AK10="","",入力!AK10)</f>
        <v>467</v>
      </c>
      <c r="AY25" s="293"/>
      <c r="AZ25" s="293"/>
      <c r="BA25" s="293"/>
      <c r="BB25" s="19" t="s">
        <v>73</v>
      </c>
      <c r="BC25" s="293" t="str">
        <f>IF(入力!AP10="","",入力!AP10)</f>
        <v>8031</v>
      </c>
      <c r="BD25" s="293"/>
      <c r="BE25" s="293"/>
      <c r="BF25" s="295"/>
    </row>
    <row r="26" spans="3:58" ht="12" customHeight="1">
      <c r="C26" s="375" t="s">
        <v>68</v>
      </c>
      <c r="D26" s="376"/>
      <c r="E26" s="376"/>
      <c r="F26" s="376"/>
      <c r="G26" s="377"/>
      <c r="H26" s="378" t="str">
        <f>IF(入力!C11="","",入力!C11&amp;"　"&amp;入力!E11)</f>
        <v>イクイナ　ミキ</v>
      </c>
      <c r="I26" s="283"/>
      <c r="J26" s="283"/>
      <c r="K26" s="283"/>
      <c r="L26" s="283"/>
      <c r="M26" s="283"/>
      <c r="N26" s="283"/>
      <c r="O26" s="283"/>
      <c r="P26" s="283"/>
      <c r="Q26" s="284"/>
      <c r="R26" s="292" t="s">
        <v>42</v>
      </c>
      <c r="S26" s="283"/>
      <c r="T26" s="285">
        <f>IF(入力!AT11="","",入力!AT11)</f>
        <v>35</v>
      </c>
      <c r="U26" s="286"/>
      <c r="V26" s="287"/>
      <c r="W26" s="292" t="s">
        <v>43</v>
      </c>
      <c r="X26" s="292"/>
      <c r="Y26" s="292"/>
      <c r="Z26" s="14" t="s">
        <v>69</v>
      </c>
      <c r="AA26" s="15"/>
      <c r="AB26" s="283" t="str">
        <f>IF(入力!R11="","",入力!R11)</f>
        <v>274</v>
      </c>
      <c r="AC26" s="283"/>
      <c r="AD26" s="283"/>
      <c r="AE26" s="283"/>
      <c r="AF26" s="16" t="s">
        <v>70</v>
      </c>
      <c r="AG26" s="283" t="str">
        <f>IF(入力!W11="","",入力!W11)</f>
        <v>0063</v>
      </c>
      <c r="AH26" s="283"/>
      <c r="AI26" s="283"/>
      <c r="AJ26" s="283"/>
      <c r="AK26" s="283"/>
      <c r="AL26" s="283"/>
      <c r="AM26" s="283"/>
      <c r="AN26" s="283"/>
      <c r="AO26" s="283"/>
      <c r="AP26" s="283"/>
      <c r="AQ26" s="283"/>
      <c r="AR26" s="283"/>
      <c r="AS26" s="283"/>
      <c r="AT26" s="284"/>
      <c r="AU26" s="292" t="s">
        <v>44</v>
      </c>
      <c r="AV26" s="283"/>
      <c r="AW26" s="283"/>
      <c r="AX26" s="17" t="s">
        <v>71</v>
      </c>
      <c r="AY26" s="283" t="str">
        <f>IF(入力!AL11="","",入力!AL11)</f>
        <v>047</v>
      </c>
      <c r="AZ26" s="283"/>
      <c r="BA26" s="283"/>
      <c r="BB26" s="283"/>
      <c r="BC26" s="283"/>
      <c r="BD26" s="283"/>
      <c r="BE26" s="283"/>
      <c r="BF26" s="18" t="s">
        <v>72</v>
      </c>
    </row>
    <row r="27" spans="3:58" ht="19.5" customHeight="1">
      <c r="C27" s="369" t="s">
        <v>76</v>
      </c>
      <c r="D27" s="293"/>
      <c r="E27" s="293"/>
      <c r="F27" s="293"/>
      <c r="G27" s="317"/>
      <c r="H27" s="344" t="str">
        <f>IF(入力!C12="","",入力!C12&amp;"　"&amp;入力!E12)</f>
        <v>生稲　美樹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3"/>
      <c r="S27" s="293"/>
      <c r="T27" s="288"/>
      <c r="U27" s="289"/>
      <c r="V27" s="290"/>
      <c r="W27" s="299"/>
      <c r="X27" s="299"/>
      <c r="Y27" s="299"/>
      <c r="Z27" s="296" t="str">
        <f>IF(入力!P12="","",入力!P12)</f>
        <v>船橋市習志野台4-59-14</v>
      </c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8"/>
      <c r="AU27" s="293"/>
      <c r="AV27" s="293"/>
      <c r="AW27" s="293"/>
      <c r="AX27" s="294" t="str">
        <f>IF(入力!AK12="","",入力!AK12)</f>
        <v>494</v>
      </c>
      <c r="AY27" s="293"/>
      <c r="AZ27" s="293"/>
      <c r="BA27" s="293"/>
      <c r="BB27" s="19" t="s">
        <v>73</v>
      </c>
      <c r="BC27" s="293" t="str">
        <f>IF(入力!AP12="","",入力!AP12)</f>
        <v>0801</v>
      </c>
      <c r="BD27" s="293"/>
      <c r="BE27" s="293"/>
      <c r="BF27" s="295"/>
    </row>
    <row r="28" spans="3:58" ht="12" customHeight="1">
      <c r="C28" s="375" t="s">
        <v>68</v>
      </c>
      <c r="D28" s="376"/>
      <c r="E28" s="376"/>
      <c r="F28" s="376"/>
      <c r="G28" s="377"/>
      <c r="H28" s="378" t="str">
        <f>IF(入力!C15="","",入力!C15&amp;"　"&amp;入力!E15)</f>
        <v>ホソダ　カツラ</v>
      </c>
      <c r="I28" s="283"/>
      <c r="J28" s="283"/>
      <c r="K28" s="283"/>
      <c r="L28" s="283"/>
      <c r="M28" s="283"/>
      <c r="N28" s="283"/>
      <c r="O28" s="283"/>
      <c r="P28" s="283"/>
      <c r="Q28" s="284"/>
      <c r="R28" s="292" t="s">
        <v>42</v>
      </c>
      <c r="S28" s="283"/>
      <c r="T28" s="285">
        <f>IF(入力!AT15="","",入力!AT15)</f>
        <v>72</v>
      </c>
      <c r="U28" s="286"/>
      <c r="V28" s="287"/>
      <c r="W28" s="292" t="s">
        <v>43</v>
      </c>
      <c r="X28" s="292"/>
      <c r="Y28" s="292"/>
      <c r="Z28" s="14" t="s">
        <v>69</v>
      </c>
      <c r="AA28" s="15"/>
      <c r="AB28" s="283" t="str">
        <f>IF(入力!R15="","",入力!R15)</f>
        <v>274</v>
      </c>
      <c r="AC28" s="283"/>
      <c r="AD28" s="283"/>
      <c r="AE28" s="283"/>
      <c r="AF28" s="16" t="s">
        <v>70</v>
      </c>
      <c r="AG28" s="283" t="str">
        <f>IF(入力!W15="","",入力!W15)</f>
        <v>0064</v>
      </c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4"/>
      <c r="AU28" s="292" t="s">
        <v>44</v>
      </c>
      <c r="AV28" s="283"/>
      <c r="AW28" s="283"/>
      <c r="AX28" s="17" t="s">
        <v>71</v>
      </c>
      <c r="AY28" s="283" t="str">
        <f>IF(入力!AL15="","",入力!AL15)</f>
        <v>047</v>
      </c>
      <c r="AZ28" s="283"/>
      <c r="BA28" s="283"/>
      <c r="BB28" s="283"/>
      <c r="BC28" s="283"/>
      <c r="BD28" s="283"/>
      <c r="BE28" s="283"/>
      <c r="BF28" s="18" t="s">
        <v>72</v>
      </c>
    </row>
    <row r="29" spans="3:58" ht="19.5" customHeight="1" thickBot="1">
      <c r="C29" s="372" t="s">
        <v>46</v>
      </c>
      <c r="D29" s="373"/>
      <c r="E29" s="373"/>
      <c r="F29" s="373"/>
      <c r="G29" s="374"/>
      <c r="H29" s="383" t="str">
        <f>IF(入力!C16="","",入力!C16&amp;"　"&amp;入力!E16)</f>
        <v>細田　桂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3"/>
      <c r="S29" s="373"/>
      <c r="T29" s="380"/>
      <c r="U29" s="381"/>
      <c r="V29" s="382"/>
      <c r="W29" s="379"/>
      <c r="X29" s="379"/>
      <c r="Y29" s="379"/>
      <c r="Z29" s="396" t="str">
        <f>IF(入力!P16="","",入力!P16)</f>
        <v>船橋市松が丘5-49-8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3"/>
      <c r="AV29" s="373"/>
      <c r="AW29" s="373"/>
      <c r="AX29" s="399" t="str">
        <f>IF(入力!AK16="","",入力!AK16)</f>
        <v>464</v>
      </c>
      <c r="AY29" s="373"/>
      <c r="AZ29" s="373"/>
      <c r="BA29" s="373"/>
      <c r="BB29" s="73" t="s">
        <v>73</v>
      </c>
      <c r="BC29" s="373" t="str">
        <f>IF(入力!AP16="","",入力!AP16)</f>
        <v>4318</v>
      </c>
      <c r="BD29" s="373"/>
      <c r="BE29" s="373"/>
      <c r="BF29" s="400"/>
    </row>
    <row r="30" spans="3:58" ht="7.5" customHeight="1"/>
    <row r="31" spans="3:58" ht="16.5" customHeight="1">
      <c r="C31" s="20" t="s">
        <v>47</v>
      </c>
      <c r="D31" s="4"/>
      <c r="E31" s="4"/>
      <c r="F31" s="4"/>
      <c r="G31" s="4"/>
      <c r="H31" s="4"/>
      <c r="I31" s="21" t="s">
        <v>48</v>
      </c>
    </row>
    <row r="32" spans="3:58" ht="3" customHeight="1" thickBot="1"/>
    <row r="33" spans="3:58" ht="15" customHeight="1">
      <c r="C33" s="413" t="s">
        <v>49</v>
      </c>
      <c r="D33" s="386"/>
      <c r="E33" s="386"/>
      <c r="F33" s="386" t="s">
        <v>50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51</v>
      </c>
      <c r="R33" s="386"/>
      <c r="S33" s="386"/>
      <c r="T33" s="386" t="s">
        <v>52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53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54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スズキ　ノゾミ
鈴木　望心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船橋市立坪井小学校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512152451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146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ヤマサキ　カナ
山崎　佳南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船橋市立坪井小学校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512271467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146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スサキ　ニコ
須崎　仁琴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船橋市立坪井小学校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513994021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132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イクイナ　サキ
生稲　咲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船橋市立薬円台小学校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513994013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149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オオムラ　マユ
大村　茉由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4</v>
      </c>
      <c r="R42" s="389"/>
      <c r="S42" s="390"/>
      <c r="T42" s="407" t="str">
        <f>IF(入力!I33="","",入力!I33)</f>
        <v>船橋市立坪井小学校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516646874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145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スズキ　ナナカ
鈴木　菜々香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4</v>
      </c>
      <c r="R44" s="389"/>
      <c r="S44" s="390"/>
      <c r="T44" s="407" t="str">
        <f>IF(入力!I35="","",入力!I35)</f>
        <v>船橋市立坪井小学校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516646854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139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ウチダ　アカリ
内田　明李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4</v>
      </c>
      <c r="R46" s="389"/>
      <c r="S46" s="390"/>
      <c r="T46" s="407" t="str">
        <f>IF(入力!I37="","",入力!I37)</f>
        <v>船橋市立坪井小学校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516646863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135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ヨコザワ　アイ
横澤　愛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3</v>
      </c>
      <c r="R48" s="389"/>
      <c r="S48" s="390"/>
      <c r="T48" s="407" t="str">
        <f>IF(入力!I39="","",入力!I39)</f>
        <v>船橋市立坪井小学校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514592130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130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ミヤガワ　スズ
宮川　すず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3</v>
      </c>
      <c r="R50" s="389"/>
      <c r="S50" s="390"/>
      <c r="T50" s="407" t="str">
        <f>IF(入力!I41="","",入力!I41)</f>
        <v>船橋市立古和釜小学校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515845258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131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 t="str">
        <f>IF(入力!B43="","",入力!B43)</f>
        <v/>
      </c>
      <c r="D52" s="415"/>
      <c r="E52" s="416"/>
      <c r="F52" s="401" t="str">
        <f>IF(入力!C44="","",入力!C43&amp;"　"&amp;入力!E43&amp;"
"&amp;入力!C44&amp;"　"&amp;入力!E44)</f>
        <v/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 t="str">
        <f>IF(入力!G43="","",入力!G43)</f>
        <v/>
      </c>
      <c r="R52" s="389"/>
      <c r="S52" s="390"/>
      <c r="T52" s="407" t="str">
        <f>IF(入力!I43="","",入力!I43)</f>
        <v/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 t="str">
        <f>IF(入力!M43="","",入力!M43)</f>
        <v/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 t="str">
        <f>IF(入力!P43="","",入力!P43)</f>
        <v/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 t="str">
        <f>IF(入力!B45="","",入力!B45)</f>
        <v/>
      </c>
      <c r="D54" s="415"/>
      <c r="E54" s="416"/>
      <c r="F54" s="401" t="str">
        <f>IF(入力!C46="","",入力!C45&amp;"　"&amp;入力!E45&amp;"
"&amp;入力!C46&amp;"　"&amp;入力!E46)</f>
        <v/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 t="str">
        <f>IF(入力!G45="","",入力!G45)</f>
        <v/>
      </c>
      <c r="R54" s="389"/>
      <c r="S54" s="390"/>
      <c r="T54" s="407" t="str">
        <f>IF(入力!I45="","",入力!I45)</f>
        <v/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 t="str">
        <f>IF(入力!M45="","",入力!M45)</f>
        <v/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 t="str">
        <f>IF(入力!P45="","",入力!P45)</f>
        <v/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 t="str">
        <f>IF(入力!B47="","",入力!B47)</f>
        <v/>
      </c>
      <c r="D56" s="415"/>
      <c r="E56" s="416"/>
      <c r="F56" s="401" t="str">
        <f>IF(入力!C48="","",入力!C47&amp;"　"&amp;入力!E47&amp;"
"&amp;入力!C48&amp;"　"&amp;入力!E48)</f>
        <v/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/>
      </c>
      <c r="R56" s="389"/>
      <c r="S56" s="390"/>
      <c r="T56" s="407" t="str">
        <f>IF(入力!I47="","",入力!I47)</f>
        <v/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 t="str">
        <f>IF(入力!M47="","",入力!M47)</f>
        <v/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57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59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60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61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283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 xml:space="preserve"> 坪井VBC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431244383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中谷　啓太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501361370</v>
      </c>
      <c r="H7" s="263"/>
      <c r="I7" s="263"/>
      <c r="J7" s="263">
        <f>IF(入力!J7="","",入力!J7)</f>
        <v>23120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鈴木　悦代</v>
      </c>
      <c r="D9" s="274"/>
      <c r="E9" s="274"/>
      <c r="F9" s="274"/>
      <c r="G9" s="263">
        <f>IF(入力!G9="","",入力!G9)</f>
        <v>512370435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生稲　美樹</v>
      </c>
      <c r="D11" s="274"/>
      <c r="E11" s="274"/>
      <c r="F11" s="274"/>
      <c r="G11" s="263">
        <f>IF(入力!G11="","",入力!G11)</f>
        <v>515951733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細田　桂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1"/>
      <c r="B14" s="261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1" t="s">
        <v>5</v>
      </c>
      <c r="B15" s="261"/>
      <c r="C15" s="273" t="str">
        <f>IF(入力!C16="","",入力!C16&amp;"　"&amp;入力!E16)</f>
        <v>細田　桂</v>
      </c>
      <c r="D15" s="274"/>
      <c r="E15" s="274"/>
      <c r="F15" s="27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1"/>
      <c r="B16" s="261"/>
      <c r="C16" s="275"/>
      <c r="D16" s="276"/>
      <c r="E16" s="276"/>
      <c r="F16" s="27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1" t="s">
        <v>6</v>
      </c>
      <c r="B17" s="261"/>
      <c r="C17" s="264" t="str">
        <f>IF(入力!C17="","",入力!C17&amp;"　"&amp;入力!E17)</f>
        <v>船橋市松が丘5-49-8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047-464-4318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090－4379－7261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望心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船橋市立坪井小学校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512152451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山崎　佳南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船橋市立坪井小学校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512271467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須崎　仁琴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船橋市立坪井小学校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513994021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生稲　咲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船橋市立薬円台小学校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513994013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大村　茉由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船橋市立坪井小学校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516646874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菜々香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船橋市立坪井小学校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516646854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内田　明李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船橋市立坪井小学校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516646863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横澤　愛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船橋市立坪井小学校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514592130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宮川　すず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船橋市立古和釜小学校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515845258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4" sqref="A4:B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284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 xml:space="preserve"> 坪井VBC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431244383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中谷　啓太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501361370</v>
      </c>
      <c r="H7" s="263"/>
      <c r="I7" s="263"/>
      <c r="J7" s="263">
        <f>IF(入力!J7="","",入力!J7)</f>
        <v>23120</v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鈴木　悦代</v>
      </c>
      <c r="D9" s="274"/>
      <c r="E9" s="274"/>
      <c r="F9" s="274"/>
      <c r="G9" s="263">
        <f>IF(入力!G9="","",入力!G9)</f>
        <v>512370435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生稲　美樹</v>
      </c>
      <c r="D11" s="274"/>
      <c r="E11" s="274"/>
      <c r="F11" s="274"/>
      <c r="G11" s="263">
        <f>IF(入力!G11="","",入力!G11)</f>
        <v>515951733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細田　桂</v>
      </c>
      <c r="D13" s="274"/>
      <c r="E13" s="274"/>
      <c r="F13" s="27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1"/>
      <c r="B14" s="261"/>
      <c r="C14" s="275"/>
      <c r="D14" s="276"/>
      <c r="E14" s="276"/>
      <c r="F14" s="276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1" t="s">
        <v>5</v>
      </c>
      <c r="B15" s="261"/>
      <c r="C15" s="273" t="str">
        <f>IF(入力!C16="","",入力!C16&amp;"　"&amp;入力!E16)</f>
        <v>細田　桂</v>
      </c>
      <c r="D15" s="274"/>
      <c r="E15" s="274"/>
      <c r="F15" s="271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1"/>
      <c r="B16" s="261"/>
      <c r="C16" s="275"/>
      <c r="D16" s="276"/>
      <c r="E16" s="276"/>
      <c r="F16" s="272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1" t="s">
        <v>6</v>
      </c>
      <c r="B17" s="261"/>
      <c r="C17" s="264" t="str">
        <f>IF(入力!C17="","",入力!C17&amp;"　"&amp;入力!E17)</f>
        <v>船橋市松が丘5-49-8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047-464-4318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090－4379－7261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望心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船橋市立坪井小学校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512152451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山崎　佳南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船橋市立坪井小学校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512271467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須崎　仁琴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船橋市立坪井小学校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513994021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生稲　咲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船橋市立薬円台小学校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513994013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大村　茉由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船橋市立坪井小学校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516646874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鈴木　菜々香</v>
      </c>
      <c r="D35" s="274"/>
      <c r="E35" s="274"/>
      <c r="F35" s="274"/>
      <c r="G35" s="261">
        <f>IF(入力!G35="","",入力!G35)</f>
        <v>4</v>
      </c>
      <c r="H35" s="261" t="str">
        <f>IF(入力!H35="","",入力!H35)</f>
        <v/>
      </c>
      <c r="I35" s="261" t="str">
        <f>IF(入力!I35="","",入力!I35)</f>
        <v>船橋市立坪井小学校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516646854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内田　明李</v>
      </c>
      <c r="D37" s="274"/>
      <c r="E37" s="274"/>
      <c r="F37" s="274"/>
      <c r="G37" s="261">
        <f>IF(入力!G37="","",入力!G37)</f>
        <v>4</v>
      </c>
      <c r="H37" s="261" t="str">
        <f>IF(入力!H37="","",入力!H37)</f>
        <v/>
      </c>
      <c r="I37" s="261" t="str">
        <f>IF(入力!I37="","",入力!I37)</f>
        <v>船橋市立坪井小学校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516646863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横澤　愛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船橋市立坪井小学校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514592130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宮川　すず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船橋市立古和釜小学校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515845258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77</v>
      </c>
      <c r="B1" s="435"/>
      <c r="D1" s="24" t="s">
        <v>78</v>
      </c>
      <c r="E1" s="25" t="s">
        <v>79</v>
      </c>
      <c r="F1" s="26" t="s">
        <v>80</v>
      </c>
      <c r="G1" s="24" t="s">
        <v>134</v>
      </c>
      <c r="H1" s="25" t="s">
        <v>81</v>
      </c>
      <c r="I1" s="26" t="s">
        <v>82</v>
      </c>
      <c r="J1" s="24" t="s">
        <v>134</v>
      </c>
      <c r="K1" s="25" t="s">
        <v>81</v>
      </c>
      <c r="L1" s="26" t="s">
        <v>82</v>
      </c>
      <c r="M1" s="24" t="s">
        <v>134</v>
      </c>
      <c r="N1" s="25" t="s">
        <v>81</v>
      </c>
      <c r="O1" s="26" t="s">
        <v>82</v>
      </c>
      <c r="P1" s="24" t="s">
        <v>134</v>
      </c>
      <c r="Q1" s="25" t="s">
        <v>81</v>
      </c>
      <c r="R1" s="26" t="s">
        <v>82</v>
      </c>
      <c r="S1" s="24" t="s">
        <v>134</v>
      </c>
      <c r="T1" s="25" t="s">
        <v>81</v>
      </c>
      <c r="U1" s="26" t="s">
        <v>82</v>
      </c>
      <c r="V1" s="24" t="s">
        <v>134</v>
      </c>
      <c r="W1" s="25" t="s">
        <v>81</v>
      </c>
      <c r="X1" s="26" t="s">
        <v>82</v>
      </c>
      <c r="Y1" s="24" t="s">
        <v>134</v>
      </c>
      <c r="Z1" s="25" t="s">
        <v>81</v>
      </c>
      <c r="AA1" s="26" t="s">
        <v>82</v>
      </c>
      <c r="AB1" s="24" t="s">
        <v>134</v>
      </c>
      <c r="AC1" s="25" t="s">
        <v>81</v>
      </c>
      <c r="AD1" s="26" t="s">
        <v>82</v>
      </c>
      <c r="AE1" s="24" t="s">
        <v>134</v>
      </c>
      <c r="AF1" s="25" t="s">
        <v>81</v>
      </c>
      <c r="AG1" s="26" t="s">
        <v>82</v>
      </c>
      <c r="AH1" s="24" t="s">
        <v>134</v>
      </c>
      <c r="AI1" s="25" t="s">
        <v>81</v>
      </c>
      <c r="AJ1" s="26" t="s">
        <v>82</v>
      </c>
    </row>
    <row r="2" spans="1:41" ht="14.25" thickBot="1">
      <c r="A2" s="435"/>
      <c r="B2" s="435"/>
      <c r="C2" s="27"/>
      <c r="D2" s="28">
        <v>1</v>
      </c>
      <c r="E2" s="29" t="s">
        <v>83</v>
      </c>
      <c r="F2" s="30">
        <v>42443</v>
      </c>
      <c r="G2" s="28">
        <v>1.01</v>
      </c>
      <c r="H2" s="29" t="s">
        <v>83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84</v>
      </c>
      <c r="B4" s="437"/>
      <c r="C4" s="437"/>
      <c r="D4" s="437"/>
      <c r="E4" s="437"/>
      <c r="F4" s="437"/>
      <c r="G4" s="438"/>
      <c r="H4" s="25" t="s">
        <v>85</v>
      </c>
      <c r="I4" s="25" t="s">
        <v>86</v>
      </c>
      <c r="J4" s="439" t="s">
        <v>135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拾って繋ぐ、ねばるバレーを目指します！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136</v>
      </c>
      <c r="B6" s="25" t="s">
        <v>87</v>
      </c>
      <c r="C6" s="25" t="s">
        <v>88</v>
      </c>
      <c r="D6" s="25" t="s">
        <v>89</v>
      </c>
      <c r="E6" s="25" t="s">
        <v>85</v>
      </c>
      <c r="F6" s="25" t="s">
        <v>90</v>
      </c>
      <c r="G6" s="25" t="s">
        <v>91</v>
      </c>
      <c r="H6" s="25" t="s">
        <v>28</v>
      </c>
      <c r="I6" s="25" t="s">
        <v>92</v>
      </c>
      <c r="J6" s="25" t="s">
        <v>93</v>
      </c>
      <c r="K6" s="25" t="s">
        <v>94</v>
      </c>
      <c r="L6" s="25" t="s">
        <v>95</v>
      </c>
      <c r="M6" s="25" t="s">
        <v>96</v>
      </c>
      <c r="N6" s="25" t="s">
        <v>137</v>
      </c>
      <c r="O6" s="25" t="s">
        <v>138</v>
      </c>
      <c r="P6" s="25" t="s">
        <v>97</v>
      </c>
      <c r="Q6" s="25" t="s">
        <v>98</v>
      </c>
      <c r="R6" s="25" t="s">
        <v>99</v>
      </c>
      <c r="S6" s="25" t="s">
        <v>100</v>
      </c>
      <c r="T6" s="48" t="s">
        <v>174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139</v>
      </c>
      <c r="B15" s="25" t="s">
        <v>101</v>
      </c>
      <c r="C15" s="25" t="s">
        <v>102</v>
      </c>
      <c r="D15" s="25" t="s">
        <v>103</v>
      </c>
      <c r="E15" s="25" t="s">
        <v>104</v>
      </c>
      <c r="F15" s="25" t="s">
        <v>105</v>
      </c>
      <c r="G15" s="25" t="s">
        <v>106</v>
      </c>
      <c r="H15" s="25" t="s">
        <v>107</v>
      </c>
      <c r="I15" s="25" t="s">
        <v>108</v>
      </c>
      <c r="J15" s="25" t="s">
        <v>109</v>
      </c>
      <c r="K15" s="25" t="s">
        <v>110</v>
      </c>
      <c r="L15" s="25" t="s">
        <v>111</v>
      </c>
      <c r="M15" s="25" t="s">
        <v>140</v>
      </c>
      <c r="N15" s="25" t="s">
        <v>112</v>
      </c>
      <c r="O15" s="25" t="s">
        <v>113</v>
      </c>
      <c r="P15" s="25" t="s">
        <v>114</v>
      </c>
      <c r="Q15" s="25" t="s">
        <v>115</v>
      </c>
      <c r="R15" s="25" t="s">
        <v>90</v>
      </c>
      <c r="S15" s="25" t="s">
        <v>91</v>
      </c>
      <c r="T15" s="25" t="s">
        <v>116</v>
      </c>
      <c r="U15" s="25" t="s">
        <v>117</v>
      </c>
      <c r="V15" s="25" t="s">
        <v>118</v>
      </c>
      <c r="W15" s="25" t="s">
        <v>119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120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141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144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121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122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123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124</v>
      </c>
      <c r="C24" s="75" t="str">
        <f>VLOOKUP($B$51,$A$53:$F$352,3)</f>
        <v>鈴木</v>
      </c>
      <c r="D24" s="75" t="str">
        <f>VLOOKUP($B$51,$A$53:$F$352,4)</f>
        <v>望心</v>
      </c>
      <c r="E24" s="75" t="str">
        <f>VLOOKUP($B$51,$A$53:$F$352,5)</f>
        <v>スズキ</v>
      </c>
      <c r="F24" s="75" t="str">
        <f>VLOOKUP($B$51,$A$53:$F$352,6)</f>
        <v>ノゾミ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125</v>
      </c>
      <c r="B52" s="42" t="s">
        <v>49</v>
      </c>
      <c r="C52" s="25" t="s">
        <v>126</v>
      </c>
      <c r="D52" s="25" t="s">
        <v>127</v>
      </c>
      <c r="E52" s="25" t="s">
        <v>128</v>
      </c>
      <c r="F52" s="25" t="s">
        <v>129</v>
      </c>
      <c r="G52" s="25" t="s">
        <v>106</v>
      </c>
      <c r="H52" s="25" t="s">
        <v>130</v>
      </c>
      <c r="I52" s="25" t="s">
        <v>51</v>
      </c>
      <c r="J52" s="25" t="s">
        <v>131</v>
      </c>
      <c r="K52" s="25" t="s">
        <v>132</v>
      </c>
      <c r="L52" s="25" t="s">
        <v>133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望心</v>
      </c>
      <c r="E53" s="33" t="str">
        <f>IF(入力!C25="","",入力!C25)</f>
        <v>スズキ</v>
      </c>
      <c r="F53" s="33" t="str">
        <f>IF(入力!E25="","",入力!E25)</f>
        <v>ノゾミ</v>
      </c>
      <c r="G53" s="33">
        <f>IF(入力!M25="","",入力!M25)</f>
        <v>512152451</v>
      </c>
      <c r="H53" s="33" t="str">
        <f>IF(入力!I25="","",入力!I25)</f>
        <v>船橋市立坪井小学校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山崎</v>
      </c>
      <c r="D54" s="33" t="str">
        <f>IF(入力!E28="","",入力!E28)</f>
        <v>佳南</v>
      </c>
      <c r="E54" s="33" t="str">
        <f>IF(入力!C27="","",入力!C27)</f>
        <v>ヤマサキ</v>
      </c>
      <c r="F54" s="33" t="str">
        <f>IF(入力!E27="","",入力!E27)</f>
        <v>カナ</v>
      </c>
      <c r="G54" s="33">
        <f>IF(入力!M27="","",入力!M27)</f>
        <v>512271467</v>
      </c>
      <c r="H54" s="33" t="str">
        <f>IF(入力!I27="","",入力!I27)</f>
        <v>船橋市立坪井小学校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須崎</v>
      </c>
      <c r="D55" s="33" t="str">
        <f>IF(入力!E30="","",入力!E30)</f>
        <v>仁琴</v>
      </c>
      <c r="E55" s="33" t="str">
        <f>IF(入力!C29="","",入力!C29)</f>
        <v>スサキ</v>
      </c>
      <c r="F55" s="33" t="str">
        <f>IF(入力!E29="","",入力!E29)</f>
        <v>ニコ</v>
      </c>
      <c r="G55" s="33">
        <f>IF(入力!M29="","",入力!M29)</f>
        <v>513994021</v>
      </c>
      <c r="H55" s="33" t="str">
        <f>IF(入力!I29="","",入力!I29)</f>
        <v>船橋市立坪井小学校</v>
      </c>
      <c r="I55" s="33">
        <f>IF(入力!G29="","",入力!G29)</f>
        <v>5</v>
      </c>
      <c r="J55" s="33">
        <f>IF(入力!P29="","",入力!P29)</f>
        <v>132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生稲</v>
      </c>
      <c r="D56" s="33" t="str">
        <f>IF(入力!E32="","",入力!E32)</f>
        <v>咲</v>
      </c>
      <c r="E56" s="33" t="str">
        <f>IF(入力!C31="","",入力!C31)</f>
        <v>イクイナ</v>
      </c>
      <c r="F56" s="33" t="str">
        <f>IF(入力!E31="","",入力!E31)</f>
        <v>サキ</v>
      </c>
      <c r="G56" s="33">
        <f>IF(入力!M31="","",入力!M31)</f>
        <v>513994013</v>
      </c>
      <c r="H56" s="33" t="str">
        <f>IF(入力!I31="","",入力!I31)</f>
        <v>船橋市立薬円台小学校</v>
      </c>
      <c r="I56" s="33">
        <f>IF(入力!G31="","",入力!G31)</f>
        <v>5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大村</v>
      </c>
      <c r="D57" s="33" t="str">
        <f>IF(入力!E34="","",入力!E34)</f>
        <v>茉由</v>
      </c>
      <c r="E57" s="33" t="str">
        <f>IF(入力!C33="","",入力!C33)</f>
        <v>オオムラ</v>
      </c>
      <c r="F57" s="33" t="str">
        <f>IF(入力!E33="","",入力!E33)</f>
        <v>マユ</v>
      </c>
      <c r="G57" s="33">
        <f>IF(入力!M33="","",入力!M33)</f>
        <v>516646874</v>
      </c>
      <c r="H57" s="33" t="str">
        <f>IF(入力!I33="","",入力!I33)</f>
        <v>船橋市立坪井小学校</v>
      </c>
      <c r="I57" s="33">
        <f>IF(入力!G33="","",入力!G33)</f>
        <v>4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菜々香</v>
      </c>
      <c r="E58" s="33" t="str">
        <f>IF(入力!C35="","",入力!C35)</f>
        <v>スズキ</v>
      </c>
      <c r="F58" s="33" t="str">
        <f>IF(入力!E35="","",入力!E35)</f>
        <v>ナナカ</v>
      </c>
      <c r="G58" s="33">
        <f>IF(入力!M35="","",入力!M35)</f>
        <v>516646854</v>
      </c>
      <c r="H58" s="33" t="str">
        <f>IF(入力!I35="","",入力!I35)</f>
        <v>船橋市立坪井小学校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内田</v>
      </c>
      <c r="D59" s="33" t="str">
        <f>IF(入力!E38="","",入力!E38)</f>
        <v>明李</v>
      </c>
      <c r="E59" s="33" t="str">
        <f>IF(入力!C37="","",入力!C37)</f>
        <v>ウチダ</v>
      </c>
      <c r="F59" s="33" t="str">
        <f>IF(入力!E37="","",入力!E37)</f>
        <v>アカリ</v>
      </c>
      <c r="G59" s="33">
        <f>IF(入力!M37="","",入力!M37)</f>
        <v>516646863</v>
      </c>
      <c r="H59" s="33" t="str">
        <f>IF(入力!I37="","",入力!I37)</f>
        <v>船橋市立坪井小学校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横澤</v>
      </c>
      <c r="D60" s="33" t="str">
        <f>IF(入力!E40="","",入力!E40)</f>
        <v>愛</v>
      </c>
      <c r="E60" s="33" t="str">
        <f>IF(入力!C39="","",入力!C39)</f>
        <v>ヨコザワ</v>
      </c>
      <c r="F60" s="33" t="str">
        <f>IF(入力!E39="","",入力!E39)</f>
        <v>アイ</v>
      </c>
      <c r="G60" s="33">
        <f>IF(入力!M39="","",入力!M39)</f>
        <v>514592130</v>
      </c>
      <c r="H60" s="33" t="str">
        <f>IF(入力!I39="","",入力!I39)</f>
        <v>船橋市立坪井小学校</v>
      </c>
      <c r="I60" s="33">
        <f>IF(入力!G39="","",入力!G39)</f>
        <v>3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宮川</v>
      </c>
      <c r="D61" s="33" t="str">
        <f>IF(入力!E42="","",入力!E42)</f>
        <v>すず</v>
      </c>
      <c r="E61" s="33" t="str">
        <f>IF(入力!C41="","",入力!C41)</f>
        <v>ミヤガワ</v>
      </c>
      <c r="F61" s="33" t="str">
        <f>IF(入力!E41="","",入力!E41)</f>
        <v>スズ</v>
      </c>
      <c r="G61" s="33">
        <f>IF(入力!M41="","",入力!M41)</f>
        <v>515845258</v>
      </c>
      <c r="H61" s="33" t="str">
        <f>IF(入力!I41="","",入力!I41)</f>
        <v>船橋市立古和釜小学校</v>
      </c>
      <c r="I61" s="33">
        <f>IF(入力!G41="","",入力!G41)</f>
        <v>3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内田晃司</cp:lastModifiedBy>
  <cp:lastPrinted>2018-05-11T07:27:38Z</cp:lastPrinted>
  <dcterms:created xsi:type="dcterms:W3CDTF">2014-04-05T09:56:00Z</dcterms:created>
  <dcterms:modified xsi:type="dcterms:W3CDTF">2018-05-13T05:35:21Z</dcterms:modified>
</cp:coreProperties>
</file>