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i\Desktop\薬円台南写真\"/>
    </mc:Choice>
  </mc:AlternateContent>
  <xr:revisionPtr revIDLastSave="0" documentId="13_ncr:1_{590AC648-C3AF-4097-8387-451E33D3371C}" xr6:coauthVersionLast="40" xr6:coauthVersionMax="40" xr10:uidLastSave="{00000000-0000-0000-0000-000000000000}"/>
  <workbookProtection lockStructure="1"/>
  <bookViews>
    <workbookView xWindow="0" yWindow="0" windowWidth="28800" windowHeight="114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<sst xmlns="http://schemas.openxmlformats.org/spreadsheetml/2006/main" count="421" uniqueCount="287">
  <si>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</si>
  <si>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</si>
  <si>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</si>
  <si>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</si>
  <si>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</si>
  <si>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</si>
  <si>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</si>
  <si>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</si>
  <si>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</si>
  <si>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</si>
  <si>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</si>
  <si>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</si>
  <si>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</si>
  <si>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</si>
  <si>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</si>
  <si>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</si>
  <si>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</si>
  <si>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</si>
  <si>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</si>
  <si>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</si>
  <si>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</si>
  <si>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</si>
  <si>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</si>
  <si>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</si>
  <si>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</si>
  <si>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</si>
  <si>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</si>
  <si>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</si>
  <si>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</si>
  <si>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</si>
  <si>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</si>
  <si>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</si>
  <si>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</si>
  <si>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</si>
  <si>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</si>
  <si>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</si>
  <si>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</si>
  <si>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</si>
  <si>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</si>
  <si>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</si>
  <si>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</si>
  <si>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</si>
  <si>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</si>
  <si>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</si>
  <si>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</si>
  <si>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</si>
  <si>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</si>
  <si>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</si>
  <si>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</si>
  <si>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</si>
  <si>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</si>
  <si>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</si>
  <si>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</si>
  <si>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</si>
  <si>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</si>
  <si>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</si>
  <si>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</si>
  <si>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</si>
  <si>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</si>
  <si>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</si>
  <si>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</si>
  <si>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</si>
  <si>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</si>
  <si>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</si>
  <si>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</si>
  <si>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</si>
  <si>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</si>
  <si>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</si>
  <si>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</si>
  <si>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</si>
  <si>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</si>
  <si>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</si>
  <si>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</si>
  <si>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</si>
  <si>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</si>
  <si>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</si>
  <si>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</si>
  <si>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</si>
  <si>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</si>
  <si>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</si>
  <si>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</si>
  <si>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</si>
  <si>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</si>
  <si>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</si>
  <si>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</si>
  <si>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</si>
  <si>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</si>
  <si>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</si>
  <si>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</si>
  <si>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</si>
  <si>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</si>
  <si>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</si>
  <si>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</si>
  <si>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</si>
  <si>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</si>
  <si>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</si>
  <si>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</si>
  <si>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</si>
  <si>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</si>
  <si>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</si>
  <si>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</si>
  <si>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</si>
  <si>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</si>
  <si>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</si>
  <si>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</si>
  <si>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</si>
  <si>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</si>
  <si>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</si>
  <si>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</si>
  <si>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</si>
  <si>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</si>
  <si>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</si>
  <si>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</si>
  <si>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</si>
  <si>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</si>
  <si>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</si>
  <si>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</si>
  <si>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</si>
  <si>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</si>
  <si>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</si>
  <si>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</si>
  <si>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</si>
  <si>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</si>
  <si>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</si>
  <si>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</si>
  <si>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</si>
  <si>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</si>
  <si>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</si>
  <si>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</si>
  <si>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</si>
  <si>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</si>
  <si>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</si>
  <si>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</si>
  <si>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</si>
  <si>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</si>
  <si>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</si>
  <si>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</si>
  <si>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</si>
  <si>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</si>
  <si>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</si>
  <si>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</si>
  <si>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</si>
  <si>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</si>
  <si>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</si>
  <si>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</si>
  <si>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</si>
  <si>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</si>
  <si>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</si>
  <si>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</si>
  <si>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</si>
  <si>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</si>
  <si>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</si>
  <si>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</si>
  <si>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</si>
  <si>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</si>
  <si>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</si>
  <si>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</si>
  <si>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</si>
  <si>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</si>
  <si>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</si>
  <si>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</si>
  <si>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</si>
  <si>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</si>
  <si>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</si>
  <si>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</si>
  <si>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</si>
  <si>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</si>
  <si>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</si>
  <si>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</si>
  <si>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</si>
  <si>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</si>
  <si>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</si>
  <si>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</si>
  <si>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</si>
  <si>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</si>
  <si>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</si>
  <si>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</si>
  <si>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</si>
  <si>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</si>
  <si>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</si>
  <si>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</si>
  <si>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</si>
  <si>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</si>
  <si>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</si>
  <si>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</si>
  <si>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</si>
  <si>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</si>
  <si>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</si>
  <si>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</si>
  <si>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</si>
  <si>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</si>
  <si>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</si>
  <si>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</si>
  <si>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</si>
  <si>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</si>
  <si>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</si>
  <si>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</si>
  <si>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</si>
  <si>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</si>
  <si>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</si>
  <si>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薬円台南小学校</t>
    <rPh sb="0" eb="3">
      <t>ヤクエンダイ</t>
    </rPh>
    <rPh sb="3" eb="4">
      <t>ミナミ</t>
    </rPh>
    <rPh sb="4" eb="7">
      <t>ショウガッコウ</t>
    </rPh>
    <phoneticPr fontId="2"/>
  </si>
  <si>
    <t>ヤクエンダイミナミショウガッコウ</t>
    <phoneticPr fontId="2"/>
  </si>
  <si>
    <t>船橋市</t>
    <rPh sb="0" eb="2">
      <t>フナバシ</t>
    </rPh>
    <rPh sb="2" eb="3">
      <t>シ</t>
    </rPh>
    <phoneticPr fontId="2"/>
  </si>
  <si>
    <t>新京成</t>
    <rPh sb="0" eb="3">
      <t>シンケイセイ</t>
    </rPh>
    <phoneticPr fontId="2"/>
  </si>
  <si>
    <t>習志野</t>
    <rPh sb="0" eb="3">
      <t>ナラシノ</t>
    </rPh>
    <phoneticPr fontId="2"/>
  </si>
  <si>
    <t>稲田</t>
    <rPh sb="0" eb="2">
      <t>イナダ</t>
    </rPh>
    <phoneticPr fontId="2"/>
  </si>
  <si>
    <t>悟</t>
    <rPh sb="0" eb="1">
      <t>サト</t>
    </rPh>
    <phoneticPr fontId="2"/>
  </si>
  <si>
    <t>イナダ</t>
    <phoneticPr fontId="2"/>
  </si>
  <si>
    <t>サトル</t>
    <phoneticPr fontId="2"/>
  </si>
  <si>
    <t>鈴木</t>
    <rPh sb="0" eb="2">
      <t>スズキ</t>
    </rPh>
    <phoneticPr fontId="2"/>
  </si>
  <si>
    <t>翔大</t>
    <rPh sb="0" eb="2">
      <t>ショウタ</t>
    </rPh>
    <phoneticPr fontId="2"/>
  </si>
  <si>
    <t>スズキ</t>
    <phoneticPr fontId="2"/>
  </si>
  <si>
    <t>ショウタ</t>
    <phoneticPr fontId="2"/>
  </si>
  <si>
    <t>大熊</t>
    <rPh sb="0" eb="2">
      <t>オオクマ</t>
    </rPh>
    <phoneticPr fontId="2"/>
  </si>
  <si>
    <t>陽子</t>
    <rPh sb="0" eb="2">
      <t>ヨウコ</t>
    </rPh>
    <phoneticPr fontId="2"/>
  </si>
  <si>
    <t>オオクマ</t>
    <phoneticPr fontId="2"/>
  </si>
  <si>
    <t>ヨウコ</t>
    <phoneticPr fontId="2"/>
  </si>
  <si>
    <t>0401977</t>
    <phoneticPr fontId="2"/>
  </si>
  <si>
    <t>0387988</t>
    <phoneticPr fontId="2"/>
  </si>
  <si>
    <t>２７４</t>
    <phoneticPr fontId="2"/>
  </si>
  <si>
    <t>０８１５</t>
    <phoneticPr fontId="2"/>
  </si>
  <si>
    <t>０９０</t>
    <phoneticPr fontId="2"/>
  </si>
  <si>
    <t>７１１５</t>
    <phoneticPr fontId="2"/>
  </si>
  <si>
    <t>００３３</t>
    <phoneticPr fontId="2"/>
  </si>
  <si>
    <t>２７５</t>
    <phoneticPr fontId="2"/>
  </si>
  <si>
    <t>０００６</t>
    <phoneticPr fontId="2"/>
  </si>
  <si>
    <t>０８０</t>
    <phoneticPr fontId="2"/>
  </si>
  <si>
    <t>５０５４</t>
    <phoneticPr fontId="2"/>
  </si>
  <si>
    <t>１０４３</t>
    <phoneticPr fontId="2"/>
  </si>
  <si>
    <t>２７４</t>
    <phoneticPr fontId="2"/>
  </si>
  <si>
    <t>００６５</t>
    <phoneticPr fontId="2"/>
  </si>
  <si>
    <t>６７９３</t>
    <phoneticPr fontId="2"/>
  </si>
  <si>
    <t>１７８８</t>
    <phoneticPr fontId="2"/>
  </si>
  <si>
    <t>船橋市西習志野１－９－５０－２０５</t>
    <rPh sb="0" eb="3">
      <t>フナバシシ</t>
    </rPh>
    <rPh sb="3" eb="7">
      <t>ニシナラシノ</t>
    </rPh>
    <phoneticPr fontId="2"/>
  </si>
  <si>
    <t>習志野市泉町３－９－５－５０４</t>
    <rPh sb="0" eb="4">
      <t>ナラシノシ</t>
    </rPh>
    <rPh sb="4" eb="6">
      <t>イズミチョウ</t>
    </rPh>
    <phoneticPr fontId="2"/>
  </si>
  <si>
    <t>船橋市高根台１－８－２５－１０３</t>
    <rPh sb="0" eb="3">
      <t>フナバシシ</t>
    </rPh>
    <rPh sb="3" eb="6">
      <t>タカネダイ</t>
    </rPh>
    <phoneticPr fontId="2"/>
  </si>
  <si>
    <t>０８１５</t>
    <phoneticPr fontId="2"/>
  </si>
  <si>
    <t>船橋市西習志野１－９－５０－２０５</t>
    <rPh sb="0" eb="7">
      <t>フナバシシニシナラシノ</t>
    </rPh>
    <phoneticPr fontId="2"/>
  </si>
  <si>
    <t>７１１５</t>
    <phoneticPr fontId="2"/>
  </si>
  <si>
    <t>００３３</t>
    <phoneticPr fontId="2"/>
  </si>
  <si>
    <t>090</t>
    <phoneticPr fontId="2"/>
  </si>
  <si>
    <t>0033</t>
    <phoneticPr fontId="2"/>
  </si>
  <si>
    <t>イナダ</t>
    <phoneticPr fontId="2"/>
  </si>
  <si>
    <t>悟</t>
    <rPh sb="0" eb="1">
      <t>サトル</t>
    </rPh>
    <phoneticPr fontId="2"/>
  </si>
  <si>
    <t>サトル</t>
    <phoneticPr fontId="2"/>
  </si>
  <si>
    <t>フマ</t>
  </si>
  <si>
    <t>リオ</t>
  </si>
  <si>
    <t>薬円台南小学校</t>
  </si>
  <si>
    <t>府馬</t>
  </si>
  <si>
    <t>莉央</t>
  </si>
  <si>
    <t>イシヅカ</t>
  </si>
  <si>
    <t>チヒロ</t>
  </si>
  <si>
    <t>石塚</t>
  </si>
  <si>
    <t>千尋</t>
  </si>
  <si>
    <t>サトウ</t>
  </si>
  <si>
    <t>セイ</t>
  </si>
  <si>
    <t>佐藤</t>
  </si>
  <si>
    <t>星</t>
  </si>
  <si>
    <t>アイ</t>
  </si>
  <si>
    <t>トモカ</t>
  </si>
  <si>
    <t>藍</t>
  </si>
  <si>
    <t>智花</t>
  </si>
  <si>
    <t>キムラ</t>
  </si>
  <si>
    <t>ユカ</t>
  </si>
  <si>
    <t>木村</t>
  </si>
  <si>
    <t>結花</t>
  </si>
  <si>
    <t>ツチダ</t>
  </si>
  <si>
    <t>ミナミ</t>
  </si>
  <si>
    <t>土田</t>
  </si>
  <si>
    <t>南</t>
  </si>
  <si>
    <t>マキド</t>
  </si>
  <si>
    <t>サク</t>
  </si>
  <si>
    <t>牧戸　</t>
  </si>
  <si>
    <t>咲空</t>
  </si>
  <si>
    <t>コバヤシ</t>
  </si>
  <si>
    <t>サラ</t>
  </si>
  <si>
    <t>小林</t>
  </si>
  <si>
    <t>咲良</t>
  </si>
  <si>
    <t>イノウエ</t>
  </si>
  <si>
    <t>ネネ</t>
  </si>
  <si>
    <t>井上</t>
  </si>
  <si>
    <t>寧々</t>
  </si>
  <si>
    <t>クマガイ</t>
  </si>
  <si>
    <t>サキ</t>
  </si>
  <si>
    <t>熊谷</t>
  </si>
  <si>
    <t>咲希</t>
  </si>
  <si>
    <t>声、笑顔、礼儀を大切にして練習してきました。コートの中でも強気で諦めずにボールを最後まで追いかけます！大きな目標の第１歩として、拾って繋げる薬南バレーで決勝トーナメント進出を目指します！</t>
    <rPh sb="0" eb="1">
      <t>コエ</t>
    </rPh>
    <rPh sb="2" eb="4">
      <t>エガオ</t>
    </rPh>
    <rPh sb="5" eb="7">
      <t>レイギ</t>
    </rPh>
    <rPh sb="8" eb="10">
      <t>タイセツ</t>
    </rPh>
    <rPh sb="13" eb="15">
      <t>レンシュウ</t>
    </rPh>
    <rPh sb="26" eb="27">
      <t>ナカ</t>
    </rPh>
    <rPh sb="29" eb="31">
      <t>ツヨキ</t>
    </rPh>
    <rPh sb="32" eb="33">
      <t>アキラ</t>
    </rPh>
    <rPh sb="40" eb="42">
      <t>サイゴ</t>
    </rPh>
    <rPh sb="44" eb="45">
      <t>オ</t>
    </rPh>
    <rPh sb="51" eb="52">
      <t>オオ</t>
    </rPh>
    <rPh sb="54" eb="56">
      <t>モクヒョウ</t>
    </rPh>
    <rPh sb="57" eb="58">
      <t>ダイ</t>
    </rPh>
    <rPh sb="59" eb="60">
      <t>ポ</t>
    </rPh>
    <rPh sb="64" eb="65">
      <t>ヒロ</t>
    </rPh>
    <rPh sb="67" eb="68">
      <t>ツナ</t>
    </rPh>
    <rPh sb="70" eb="72">
      <t>ヤクナン</t>
    </rPh>
    <rPh sb="76" eb="78">
      <t>ケッショウ</t>
    </rPh>
    <rPh sb="84" eb="86">
      <t>シンシュツ</t>
    </rPh>
    <rPh sb="87" eb="89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</si>
</sst>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quotePrefix="1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I33" sqref="AI3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61" t="s">
        <v>183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1" ht="14.45" customHeight="1">
      <c r="A2" s="144" t="s">
        <v>189</v>
      </c>
      <c r="B2" s="145"/>
      <c r="C2" s="146" t="s">
        <v>201</v>
      </c>
      <c r="D2" s="147"/>
      <c r="E2" s="147"/>
      <c r="F2" s="147"/>
      <c r="G2" s="147"/>
      <c r="H2" s="147"/>
      <c r="I2" s="148"/>
      <c r="J2" s="118" t="s">
        <v>187</v>
      </c>
      <c r="K2" s="266"/>
      <c r="L2" s="266"/>
      <c r="M2" s="266"/>
      <c r="N2" s="266"/>
      <c r="O2" s="267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63" t="s">
        <v>159</v>
      </c>
      <c r="K3" s="264"/>
      <c r="L3" s="264"/>
      <c r="M3" s="264"/>
      <c r="N3" s="264"/>
      <c r="O3" s="265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75" t="s">
        <v>191</v>
      </c>
      <c r="B4" s="276"/>
      <c r="C4" s="268">
        <v>4314623323</v>
      </c>
      <c r="D4" s="269"/>
      <c r="E4" s="269"/>
      <c r="F4" s="269"/>
      <c r="G4" s="269"/>
      <c r="H4" s="269"/>
      <c r="I4" s="270"/>
      <c r="J4" s="279" t="s">
        <v>185</v>
      </c>
      <c r="K4" s="280"/>
      <c r="L4" s="280"/>
      <c r="M4" s="280"/>
      <c r="N4" s="280"/>
      <c r="O4" s="281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7" t="s">
        <v>184</v>
      </c>
      <c r="B5" s="278"/>
      <c r="C5" s="271"/>
      <c r="D5" s="272"/>
      <c r="E5" s="272"/>
      <c r="F5" s="272"/>
      <c r="G5" s="272"/>
      <c r="H5" s="272"/>
      <c r="I5" s="273"/>
      <c r="J5" s="240">
        <v>21017</v>
      </c>
      <c r="K5" s="240"/>
      <c r="L5" s="240"/>
      <c r="M5" s="240"/>
      <c r="N5" s="240"/>
      <c r="O5" s="240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41" t="s">
        <v>149</v>
      </c>
      <c r="H6" s="241"/>
      <c r="I6" s="241"/>
      <c r="J6" s="241" t="s">
        <v>14</v>
      </c>
      <c r="K6" s="241"/>
      <c r="L6" s="241"/>
      <c r="M6" s="241" t="s">
        <v>15</v>
      </c>
      <c r="N6" s="241"/>
      <c r="O6" s="24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207</v>
      </c>
      <c r="D7" s="137"/>
      <c r="E7" s="138" t="s">
        <v>208</v>
      </c>
      <c r="F7" s="139"/>
      <c r="G7" s="248">
        <v>514813749</v>
      </c>
      <c r="H7" s="248"/>
      <c r="I7" s="248"/>
      <c r="J7" s="248"/>
      <c r="K7" s="248"/>
      <c r="L7" s="248"/>
      <c r="M7" s="242" t="s">
        <v>217</v>
      </c>
      <c r="N7" s="243"/>
      <c r="O7" s="243"/>
      <c r="P7" s="203" t="s">
        <v>72</v>
      </c>
      <c r="Q7" s="204"/>
      <c r="R7" s="172" t="s">
        <v>219</v>
      </c>
      <c r="S7" s="172"/>
      <c r="T7" s="172"/>
      <c r="U7" s="172"/>
      <c r="V7" s="50" t="s">
        <v>73</v>
      </c>
      <c r="W7" s="162" t="s">
        <v>220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221</v>
      </c>
      <c r="AM7" s="83"/>
      <c r="AN7" s="83"/>
      <c r="AO7" s="83"/>
      <c r="AP7" s="83"/>
      <c r="AQ7" s="83"/>
      <c r="AR7" s="83"/>
      <c r="AS7" s="59" t="s">
        <v>75</v>
      </c>
      <c r="AT7" s="77">
        <v>31</v>
      </c>
    </row>
    <row r="8" spans="1:51" ht="18" customHeight="1">
      <c r="A8" s="96"/>
      <c r="B8" s="170"/>
      <c r="C8" s="140" t="s">
        <v>205</v>
      </c>
      <c r="D8" s="141"/>
      <c r="E8" s="142" t="s">
        <v>206</v>
      </c>
      <c r="F8" s="143"/>
      <c r="G8" s="248"/>
      <c r="H8" s="248"/>
      <c r="I8" s="248"/>
      <c r="J8" s="248"/>
      <c r="K8" s="248"/>
      <c r="L8" s="248"/>
      <c r="M8" s="243"/>
      <c r="N8" s="243"/>
      <c r="O8" s="243"/>
      <c r="P8" s="164" t="s">
        <v>233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222</v>
      </c>
      <c r="AL8" s="85"/>
      <c r="AM8" s="85"/>
      <c r="AN8" s="85"/>
      <c r="AO8" s="60" t="s">
        <v>76</v>
      </c>
      <c r="AP8" s="85" t="s">
        <v>223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211</v>
      </c>
      <c r="D9" s="137"/>
      <c r="E9" s="138" t="s">
        <v>212</v>
      </c>
      <c r="F9" s="139"/>
      <c r="G9" s="248">
        <v>518055707</v>
      </c>
      <c r="H9" s="248"/>
      <c r="I9" s="248"/>
      <c r="J9" s="248"/>
      <c r="K9" s="248"/>
      <c r="L9" s="248"/>
      <c r="M9" s="242"/>
      <c r="N9" s="243"/>
      <c r="O9" s="243"/>
      <c r="P9" s="203" t="s">
        <v>72</v>
      </c>
      <c r="Q9" s="204"/>
      <c r="R9" s="172" t="s">
        <v>224</v>
      </c>
      <c r="S9" s="172"/>
      <c r="T9" s="172"/>
      <c r="U9" s="172"/>
      <c r="V9" s="50" t="s">
        <v>73</v>
      </c>
      <c r="W9" s="162" t="s">
        <v>225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226</v>
      </c>
      <c r="AM9" s="83"/>
      <c r="AN9" s="83"/>
      <c r="AO9" s="83"/>
      <c r="AP9" s="83"/>
      <c r="AQ9" s="83"/>
      <c r="AR9" s="83"/>
      <c r="AS9" s="59" t="s">
        <v>194</v>
      </c>
      <c r="AT9" s="78">
        <v>23</v>
      </c>
    </row>
    <row r="10" spans="1:51" ht="18" customHeight="1">
      <c r="A10" s="96"/>
      <c r="B10" s="170"/>
      <c r="C10" s="140" t="s">
        <v>209</v>
      </c>
      <c r="D10" s="141"/>
      <c r="E10" s="142" t="s">
        <v>210</v>
      </c>
      <c r="F10" s="143"/>
      <c r="G10" s="248"/>
      <c r="H10" s="248"/>
      <c r="I10" s="248"/>
      <c r="J10" s="248"/>
      <c r="K10" s="248"/>
      <c r="L10" s="248"/>
      <c r="M10" s="243"/>
      <c r="N10" s="243"/>
      <c r="O10" s="243"/>
      <c r="P10" s="164" t="s">
        <v>234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227</v>
      </c>
      <c r="AL10" s="85"/>
      <c r="AM10" s="85"/>
      <c r="AN10" s="85"/>
      <c r="AO10" s="60" t="s">
        <v>195</v>
      </c>
      <c r="AP10" s="85" t="s">
        <v>228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215</v>
      </c>
      <c r="D11" s="137"/>
      <c r="E11" s="138" t="s">
        <v>216</v>
      </c>
      <c r="F11" s="139"/>
      <c r="G11" s="248">
        <v>512603003</v>
      </c>
      <c r="H11" s="248"/>
      <c r="I11" s="248"/>
      <c r="J11" s="248"/>
      <c r="K11" s="248"/>
      <c r="L11" s="248"/>
      <c r="M11" s="242" t="s">
        <v>218</v>
      </c>
      <c r="N11" s="243"/>
      <c r="O11" s="243"/>
      <c r="P11" s="203" t="s">
        <v>72</v>
      </c>
      <c r="Q11" s="204"/>
      <c r="R11" s="172" t="s">
        <v>229</v>
      </c>
      <c r="S11" s="172"/>
      <c r="T11" s="172"/>
      <c r="U11" s="172"/>
      <c r="V11" s="50" t="s">
        <v>73</v>
      </c>
      <c r="W11" s="162" t="s">
        <v>230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221</v>
      </c>
      <c r="AM11" s="83"/>
      <c r="AN11" s="83"/>
      <c r="AO11" s="83"/>
      <c r="AP11" s="83"/>
      <c r="AQ11" s="83"/>
      <c r="AR11" s="83"/>
      <c r="AS11" s="59" t="s">
        <v>194</v>
      </c>
      <c r="AT11" s="78">
        <v>29</v>
      </c>
    </row>
    <row r="12" spans="1:51" ht="18" customHeight="1">
      <c r="A12" s="96"/>
      <c r="B12" s="170"/>
      <c r="C12" s="140" t="s">
        <v>213</v>
      </c>
      <c r="D12" s="141"/>
      <c r="E12" s="142" t="s">
        <v>214</v>
      </c>
      <c r="F12" s="143"/>
      <c r="G12" s="248"/>
      <c r="H12" s="248"/>
      <c r="I12" s="248"/>
      <c r="J12" s="248"/>
      <c r="K12" s="248"/>
      <c r="L12" s="248"/>
      <c r="M12" s="243"/>
      <c r="N12" s="243"/>
      <c r="O12" s="243"/>
      <c r="P12" s="164" t="s">
        <v>235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231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205"/>
      <c r="D13" s="137"/>
      <c r="E13" s="137"/>
      <c r="F13" s="139"/>
      <c r="G13" s="247"/>
      <c r="H13" s="247"/>
      <c r="I13" s="247"/>
      <c r="J13" s="247"/>
      <c r="K13" s="247"/>
      <c r="L13" s="247"/>
      <c r="M13" s="247"/>
      <c r="N13" s="247"/>
      <c r="O13" s="247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244"/>
      <c r="D14" s="141"/>
      <c r="E14" s="141"/>
      <c r="F14" s="143"/>
      <c r="G14" s="247"/>
      <c r="H14" s="247"/>
      <c r="I14" s="247"/>
      <c r="J14" s="247"/>
      <c r="K14" s="247"/>
      <c r="L14" s="247"/>
      <c r="M14" s="247"/>
      <c r="N14" s="247"/>
      <c r="O14" s="247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49" t="s">
        <v>166</v>
      </c>
      <c r="B15" s="170"/>
      <c r="C15" s="136" t="s">
        <v>242</v>
      </c>
      <c r="D15" s="137"/>
      <c r="E15" s="138" t="s">
        <v>244</v>
      </c>
      <c r="F15" s="139"/>
      <c r="G15" s="247"/>
      <c r="H15" s="247"/>
      <c r="I15" s="247"/>
      <c r="J15" s="247"/>
      <c r="K15" s="247"/>
      <c r="L15" s="247"/>
      <c r="M15" s="247"/>
      <c r="N15" s="247"/>
      <c r="O15" s="247"/>
      <c r="P15" s="203" t="s">
        <v>72</v>
      </c>
      <c r="Q15" s="204"/>
      <c r="R15" s="172" t="s">
        <v>229</v>
      </c>
      <c r="S15" s="172"/>
      <c r="T15" s="172"/>
      <c r="U15" s="172"/>
      <c r="V15" s="49" t="s">
        <v>73</v>
      </c>
      <c r="W15" s="162" t="s">
        <v>236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31</v>
      </c>
    </row>
    <row r="16" spans="1:51" ht="18" customHeight="1">
      <c r="A16" s="96"/>
      <c r="B16" s="170"/>
      <c r="C16" s="140" t="s">
        <v>205</v>
      </c>
      <c r="D16" s="141"/>
      <c r="E16" s="142" t="s">
        <v>243</v>
      </c>
      <c r="F16" s="143"/>
      <c r="G16" s="247"/>
      <c r="H16" s="247"/>
      <c r="I16" s="247"/>
      <c r="J16" s="247"/>
      <c r="K16" s="247"/>
      <c r="L16" s="247"/>
      <c r="M16" s="247"/>
      <c r="N16" s="247"/>
      <c r="O16" s="247"/>
      <c r="P16" s="164" t="s">
        <v>237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238</v>
      </c>
      <c r="AL16" s="85"/>
      <c r="AM16" s="85"/>
      <c r="AN16" s="85"/>
      <c r="AO16" s="60" t="s">
        <v>195</v>
      </c>
      <c r="AP16" s="85" t="s">
        <v>239</v>
      </c>
      <c r="AQ16" s="85"/>
      <c r="AR16" s="85"/>
      <c r="AS16" s="86"/>
      <c r="AT16" s="78"/>
    </row>
    <row r="17" spans="1:46">
      <c r="A17" s="96" t="s">
        <v>6</v>
      </c>
      <c r="B17" s="170"/>
      <c r="C17" s="228" t="str">
        <f>IF(P16="","",P16)</f>
        <v>船橋市西習志野１－９－５０－２０５</v>
      </c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8" t="str">
        <f>IF(AL15="","",AL15&amp;"-"&amp;AK16&amp;"-"&amp;AP16)</f>
        <v>０９０-７１１５-００３３</v>
      </c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59" t="s">
        <v>240</v>
      </c>
      <c r="D21" s="251"/>
      <c r="E21" s="251">
        <v>7115</v>
      </c>
      <c r="F21" s="251"/>
      <c r="G21" s="250" t="s">
        <v>241</v>
      </c>
      <c r="H21" s="25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74"/>
      <c r="C22" s="260"/>
      <c r="D22" s="252"/>
      <c r="E22" s="252"/>
      <c r="F22" s="252"/>
      <c r="G22" s="252"/>
      <c r="H22" s="25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5" t="s">
        <v>198</v>
      </c>
      <c r="B23" s="168" t="s">
        <v>154</v>
      </c>
      <c r="C23" s="229" t="s">
        <v>173</v>
      </c>
      <c r="D23" s="230"/>
      <c r="E23" s="231" t="s">
        <v>174</v>
      </c>
      <c r="F23" s="232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6"/>
      <c r="B24" s="170"/>
      <c r="C24" s="212" t="s">
        <v>171</v>
      </c>
      <c r="D24" s="213"/>
      <c r="E24" s="214" t="s">
        <v>172</v>
      </c>
      <c r="F24" s="215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134">
        <v>1</v>
      </c>
      <c r="C25" s="216" t="s">
        <v>245</v>
      </c>
      <c r="D25" s="217"/>
      <c r="E25" s="218" t="s">
        <v>246</v>
      </c>
      <c r="F25" s="219"/>
      <c r="G25" s="123">
        <v>5</v>
      </c>
      <c r="H25" s="124"/>
      <c r="I25" s="127" t="s">
        <v>247</v>
      </c>
      <c r="J25" s="235"/>
      <c r="K25" s="235"/>
      <c r="L25" s="236"/>
      <c r="M25" s="123">
        <v>515302152</v>
      </c>
      <c r="N25" s="128"/>
      <c r="O25" s="124"/>
      <c r="P25" s="123">
        <v>143</v>
      </c>
      <c r="Q25" s="128"/>
      <c r="R25" s="128"/>
      <c r="S25" s="128"/>
      <c r="T25" s="130"/>
      <c r="U25" s="1"/>
      <c r="V25" s="1"/>
      <c r="W25" s="1"/>
      <c r="X25" s="1"/>
      <c r="Y25" s="253">
        <v>7</v>
      </c>
      <c r="Z25" s="254"/>
      <c r="AA25" s="254"/>
      <c r="AB25" s="254"/>
      <c r="AC25" s="254"/>
      <c r="AD25" s="254"/>
      <c r="AE25" s="254"/>
      <c r="AF25" s="254"/>
      <c r="AG25" s="25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220" t="s">
        <v>248</v>
      </c>
      <c r="D26" s="221"/>
      <c r="E26" s="233" t="s">
        <v>249</v>
      </c>
      <c r="F26" s="234"/>
      <c r="G26" s="125"/>
      <c r="H26" s="126"/>
      <c r="I26" s="237"/>
      <c r="J26" s="238"/>
      <c r="K26" s="238"/>
      <c r="L26" s="239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56"/>
      <c r="Z26" s="257"/>
      <c r="AA26" s="257"/>
      <c r="AB26" s="257"/>
      <c r="AC26" s="257"/>
      <c r="AD26" s="257"/>
      <c r="AE26" s="257"/>
      <c r="AF26" s="257"/>
      <c r="AG26" s="25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216" t="s">
        <v>254</v>
      </c>
      <c r="D27" s="217"/>
      <c r="E27" s="218" t="s">
        <v>255</v>
      </c>
      <c r="F27" s="219"/>
      <c r="G27" s="123">
        <v>5</v>
      </c>
      <c r="H27" s="124"/>
      <c r="I27" s="127" t="s">
        <v>247</v>
      </c>
      <c r="J27" s="235"/>
      <c r="K27" s="235"/>
      <c r="L27" s="236"/>
      <c r="M27" s="123">
        <v>515302145</v>
      </c>
      <c r="N27" s="128"/>
      <c r="O27" s="124"/>
      <c r="P27" s="123">
        <v>143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220" t="s">
        <v>256</v>
      </c>
      <c r="D28" s="221"/>
      <c r="E28" s="233" t="s">
        <v>257</v>
      </c>
      <c r="F28" s="234"/>
      <c r="G28" s="125"/>
      <c r="H28" s="126"/>
      <c r="I28" s="237"/>
      <c r="J28" s="238"/>
      <c r="K28" s="238"/>
      <c r="L28" s="239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216" t="s">
        <v>250</v>
      </c>
      <c r="D29" s="217"/>
      <c r="E29" s="218" t="s">
        <v>251</v>
      </c>
      <c r="F29" s="219"/>
      <c r="G29" s="123">
        <v>5</v>
      </c>
      <c r="H29" s="124"/>
      <c r="I29" s="127" t="s">
        <v>247</v>
      </c>
      <c r="J29" s="235"/>
      <c r="K29" s="235"/>
      <c r="L29" s="236"/>
      <c r="M29" s="123">
        <v>515302134</v>
      </c>
      <c r="N29" s="128"/>
      <c r="O29" s="124"/>
      <c r="P29" s="123">
        <v>150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220" t="s">
        <v>252</v>
      </c>
      <c r="D30" s="221"/>
      <c r="E30" s="233" t="s">
        <v>253</v>
      </c>
      <c r="F30" s="234"/>
      <c r="G30" s="125"/>
      <c r="H30" s="126"/>
      <c r="I30" s="237"/>
      <c r="J30" s="238"/>
      <c r="K30" s="238"/>
      <c r="L30" s="239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216" t="s">
        <v>258</v>
      </c>
      <c r="D31" s="217"/>
      <c r="E31" s="218" t="s">
        <v>259</v>
      </c>
      <c r="F31" s="219"/>
      <c r="G31" s="123">
        <v>5</v>
      </c>
      <c r="H31" s="124"/>
      <c r="I31" s="127" t="s">
        <v>247</v>
      </c>
      <c r="J31" s="235"/>
      <c r="K31" s="235"/>
      <c r="L31" s="236"/>
      <c r="M31" s="123">
        <v>515302161</v>
      </c>
      <c r="N31" s="128"/>
      <c r="O31" s="124"/>
      <c r="P31" s="123">
        <v>138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220" t="s">
        <v>260</v>
      </c>
      <c r="D32" s="221"/>
      <c r="E32" s="233" t="s">
        <v>261</v>
      </c>
      <c r="F32" s="234"/>
      <c r="G32" s="125"/>
      <c r="H32" s="126"/>
      <c r="I32" s="237"/>
      <c r="J32" s="238"/>
      <c r="K32" s="238"/>
      <c r="L32" s="239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262</v>
      </c>
      <c r="D33" s="137"/>
      <c r="E33" s="138" t="s">
        <v>263</v>
      </c>
      <c r="F33" s="139"/>
      <c r="G33" s="123">
        <v>4</v>
      </c>
      <c r="H33" s="124"/>
      <c r="I33" s="127" t="s">
        <v>247</v>
      </c>
      <c r="J33" s="128"/>
      <c r="K33" s="128"/>
      <c r="L33" s="124"/>
      <c r="M33" s="123">
        <v>516663777</v>
      </c>
      <c r="N33" s="128"/>
      <c r="O33" s="124"/>
      <c r="P33" s="123">
        <v>134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264</v>
      </c>
      <c r="D34" s="141"/>
      <c r="E34" s="142" t="s">
        <v>265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266</v>
      </c>
      <c r="D35" s="137"/>
      <c r="E35" s="138" t="s">
        <v>267</v>
      </c>
      <c r="F35" s="139"/>
      <c r="G35" s="123">
        <v>4</v>
      </c>
      <c r="H35" s="124"/>
      <c r="I35" s="127" t="s">
        <v>247</v>
      </c>
      <c r="J35" s="128"/>
      <c r="K35" s="128"/>
      <c r="L35" s="124"/>
      <c r="M35" s="123">
        <v>516663816</v>
      </c>
      <c r="N35" s="128"/>
      <c r="O35" s="124"/>
      <c r="P35" s="123">
        <v>135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268</v>
      </c>
      <c r="D36" s="141"/>
      <c r="E36" s="142" t="s">
        <v>269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270</v>
      </c>
      <c r="D37" s="137"/>
      <c r="E37" s="138" t="s">
        <v>271</v>
      </c>
      <c r="F37" s="139"/>
      <c r="G37" s="123">
        <v>4</v>
      </c>
      <c r="H37" s="124"/>
      <c r="I37" s="127" t="s">
        <v>247</v>
      </c>
      <c r="J37" s="128"/>
      <c r="K37" s="128"/>
      <c r="L37" s="124"/>
      <c r="M37" s="123">
        <v>516663798</v>
      </c>
      <c r="N37" s="128"/>
      <c r="O37" s="124"/>
      <c r="P37" s="123">
        <v>135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272</v>
      </c>
      <c r="D38" s="141"/>
      <c r="E38" s="142" t="s">
        <v>273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274</v>
      </c>
      <c r="D39" s="137"/>
      <c r="E39" s="138" t="s">
        <v>275</v>
      </c>
      <c r="F39" s="139"/>
      <c r="G39" s="123">
        <v>4</v>
      </c>
      <c r="H39" s="124"/>
      <c r="I39" s="127" t="s">
        <v>247</v>
      </c>
      <c r="J39" s="128"/>
      <c r="K39" s="128"/>
      <c r="L39" s="124"/>
      <c r="M39" s="123">
        <v>516663809</v>
      </c>
      <c r="N39" s="128"/>
      <c r="O39" s="124"/>
      <c r="P39" s="123">
        <v>131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276</v>
      </c>
      <c r="D40" s="141"/>
      <c r="E40" s="142" t="s">
        <v>277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278</v>
      </c>
      <c r="D41" s="137"/>
      <c r="E41" s="138" t="s">
        <v>279</v>
      </c>
      <c r="F41" s="139"/>
      <c r="G41" s="123">
        <v>4</v>
      </c>
      <c r="H41" s="124"/>
      <c r="I41" s="127" t="s">
        <v>247</v>
      </c>
      <c r="J41" s="128"/>
      <c r="K41" s="128"/>
      <c r="L41" s="124"/>
      <c r="M41" s="123">
        <v>516663782</v>
      </c>
      <c r="N41" s="128"/>
      <c r="O41" s="124"/>
      <c r="P41" s="123">
        <v>140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280</v>
      </c>
      <c r="D42" s="141"/>
      <c r="E42" s="142" t="s">
        <v>281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282</v>
      </c>
      <c r="D43" s="137"/>
      <c r="E43" s="138" t="s">
        <v>283</v>
      </c>
      <c r="F43" s="139"/>
      <c r="G43" s="123">
        <v>3</v>
      </c>
      <c r="H43" s="124"/>
      <c r="I43" s="127" t="s">
        <v>247</v>
      </c>
      <c r="J43" s="128"/>
      <c r="K43" s="128"/>
      <c r="L43" s="124"/>
      <c r="M43" s="123">
        <v>518623579</v>
      </c>
      <c r="N43" s="128"/>
      <c r="O43" s="124"/>
      <c r="P43" s="123">
        <v>129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284</v>
      </c>
      <c r="D44" s="141"/>
      <c r="E44" s="142" t="s">
        <v>285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/>
      <c r="D45" s="137"/>
      <c r="E45" s="138"/>
      <c r="F45" s="139"/>
      <c r="G45" s="123"/>
      <c r="H45" s="124"/>
      <c r="I45" s="127"/>
      <c r="J45" s="128"/>
      <c r="K45" s="128"/>
      <c r="L45" s="124"/>
      <c r="M45" s="123"/>
      <c r="N45" s="128"/>
      <c r="O45" s="124"/>
      <c r="P45" s="123"/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/>
      <c r="D46" s="141"/>
      <c r="E46" s="142"/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/>
      <c r="D47" s="137"/>
      <c r="E47" s="138"/>
      <c r="F47" s="139"/>
      <c r="G47" s="123"/>
      <c r="H47" s="124"/>
      <c r="I47" s="127"/>
      <c r="J47" s="128"/>
      <c r="K47" s="128"/>
      <c r="L47" s="124"/>
      <c r="M47" s="123"/>
      <c r="N47" s="128"/>
      <c r="O47" s="124"/>
      <c r="P47" s="123"/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3"/>
      <c r="B48" s="135"/>
      <c r="C48" s="224"/>
      <c r="D48" s="225"/>
      <c r="E48" s="226"/>
      <c r="F48" s="227"/>
      <c r="G48" s="200"/>
      <c r="H48" s="222"/>
      <c r="I48" s="125"/>
      <c r="J48" s="129"/>
      <c r="K48" s="129"/>
      <c r="L48" s="126"/>
      <c r="M48" s="125"/>
      <c r="N48" s="129"/>
      <c r="O48" s="126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/>
      <c r="D49" s="100"/>
      <c r="E49" s="101"/>
      <c r="F49" s="102"/>
      <c r="G49" s="87"/>
      <c r="H49" s="89"/>
      <c r="I49" s="109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/>
      <c r="D51" s="100"/>
      <c r="E51" s="101"/>
      <c r="F51" s="102"/>
      <c r="G51" s="87"/>
      <c r="H51" s="89"/>
      <c r="I51" s="109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6"/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6" t="s">
        <v>170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8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9" t="s">
        <v>286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1"/>
      <c r="U55" s="22"/>
      <c r="V55" s="80">
        <f>LEN(A55)</f>
        <v>93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22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83" t="s">
        <v>0</v>
      </c>
      <c r="B2" s="283"/>
      <c r="C2" s="294" t="str">
        <f>IF(入力!C3="","",入力!C3)</f>
        <v>薬円台南小学校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13</v>
      </c>
      <c r="B4" s="283"/>
      <c r="C4" s="295">
        <f>IF(入力!C4="","",IF(入力!C5="",入力!C4,入力!C4&amp;"　　"&amp;入力!C5))</f>
        <v>4314623323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稲田　悟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514813749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0401977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2</v>
      </c>
      <c r="B9" s="283"/>
      <c r="C9" s="284" t="str">
        <f>IF(入力!C10="","",入力!C10&amp;"　"&amp;入力!E10)</f>
        <v>鈴木　翔大</v>
      </c>
      <c r="D9" s="285"/>
      <c r="E9" s="285"/>
      <c r="F9" s="285"/>
      <c r="G9" s="291">
        <f>IF(入力!G9="","",入力!G9)</f>
        <v>518055707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3</v>
      </c>
      <c r="B11" s="283"/>
      <c r="C11" s="284" t="str">
        <f>IF(入力!C12="","",入力!C12&amp;"　"&amp;入力!E12)</f>
        <v>大熊　陽子</v>
      </c>
      <c r="D11" s="285"/>
      <c r="E11" s="285"/>
      <c r="F11" s="285"/>
      <c r="G11" s="291">
        <f>IF(入力!G11="","",入力!G11)</f>
        <v>512603003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>0387988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稲田　悟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>
      <c r="A17" s="283" t="s">
        <v>6</v>
      </c>
      <c r="B17" s="283"/>
      <c r="C17" s="294" t="str">
        <f>IF(入力!C17="","",入力!C17&amp;"　"&amp;入力!E17)</f>
        <v>船橋市西習志野１－９－５０－２０５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０９０-７１１５-００３３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090－7115－0033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16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8" customHeight="1">
      <c r="A25" s="283">
        <v>1</v>
      </c>
      <c r="B25" s="283">
        <f>IF(入力!B25="","",入力!B25)</f>
        <v>1</v>
      </c>
      <c r="C25" s="284" t="str">
        <f>IF(入力!C26="","",入力!C26&amp;"　"&amp;入力!E26)</f>
        <v>府馬　莉央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515302152</v>
      </c>
      <c r="N25" s="283" t="str">
        <f>IF(入力!N25="","",入力!N25)</f>
        <v/>
      </c>
      <c r="O25" s="283" t="str">
        <f>IF(入力!O25="","",入力!O25)</f>
        <v/>
      </c>
    </row>
    <row r="26" spans="1:15" ht="18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8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佐藤　星</v>
      </c>
      <c r="D27" s="285"/>
      <c r="E27" s="285"/>
      <c r="F27" s="285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515302145</v>
      </c>
      <c r="N27" s="283" t="str">
        <f>IF(入力!N27="","",入力!N27)</f>
        <v/>
      </c>
      <c r="O27" s="283" t="str">
        <f>IF(入力!O27="","",入力!O27)</f>
        <v/>
      </c>
    </row>
    <row r="28" spans="1:15" ht="18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8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石塚　千尋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515302134</v>
      </c>
      <c r="N29" s="283" t="str">
        <f>IF(入力!N29="","",入力!N29)</f>
        <v/>
      </c>
      <c r="O29" s="283" t="str">
        <f>IF(入力!O29="","",入力!O29)</f>
        <v/>
      </c>
    </row>
    <row r="30" spans="1:15" ht="18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8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藍　智花</v>
      </c>
      <c r="D31" s="285"/>
      <c r="E31" s="285"/>
      <c r="F31" s="285"/>
      <c r="G31" s="283">
        <f>IF(入力!G31="","",入力!G31)</f>
        <v>5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515302161</v>
      </c>
      <c r="N31" s="283" t="str">
        <f>IF(入力!N31="","",入力!N31)</f>
        <v/>
      </c>
      <c r="O31" s="283" t="str">
        <f>IF(入力!O31="","",入力!O31)</f>
        <v/>
      </c>
    </row>
    <row r="32" spans="1:15" ht="18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8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木村　結花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516663777</v>
      </c>
      <c r="N33" s="283" t="str">
        <f>IF(入力!N33="","",入力!N33)</f>
        <v/>
      </c>
      <c r="O33" s="283" t="str">
        <f>IF(入力!O33="","",入力!O33)</f>
        <v/>
      </c>
    </row>
    <row r="34" spans="1:15" ht="18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8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土田　南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516663816</v>
      </c>
      <c r="N35" s="283" t="str">
        <f>IF(入力!N35="","",入力!N35)</f>
        <v/>
      </c>
      <c r="O35" s="283" t="str">
        <f>IF(入力!O35="","",入力!O35)</f>
        <v/>
      </c>
    </row>
    <row r="36" spans="1:15" ht="18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8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牧戸　　咲空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516663798</v>
      </c>
      <c r="N37" s="283" t="str">
        <f>IF(入力!N37="","",入力!N37)</f>
        <v/>
      </c>
      <c r="O37" s="283" t="str">
        <f>IF(入力!O37="","",入力!O37)</f>
        <v/>
      </c>
    </row>
    <row r="38" spans="1:15" ht="18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8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小林　咲良</v>
      </c>
      <c r="D39" s="285"/>
      <c r="E39" s="285"/>
      <c r="F39" s="285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516663809</v>
      </c>
      <c r="N39" s="283" t="str">
        <f>IF(入力!N39="","",入力!N39)</f>
        <v/>
      </c>
      <c r="O39" s="283" t="str">
        <f>IF(入力!O39="","",入力!O39)</f>
        <v/>
      </c>
    </row>
    <row r="40" spans="1:15" ht="18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8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井上　寧々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516663782</v>
      </c>
      <c r="N41" s="283" t="str">
        <f>IF(入力!N41="","",入力!N41)</f>
        <v/>
      </c>
      <c r="O41" s="283" t="str">
        <f>IF(入力!O41="","",入力!O41)</f>
        <v/>
      </c>
    </row>
    <row r="42" spans="1:15" ht="18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8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熊谷　咲希</v>
      </c>
      <c r="D43" s="285"/>
      <c r="E43" s="285"/>
      <c r="F43" s="285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518623579</v>
      </c>
      <c r="N43" s="283" t="str">
        <f>IF(入力!N43="","",入力!N43)</f>
        <v/>
      </c>
      <c r="O43" s="283" t="str">
        <f>IF(入力!O43="","",入力!O43)</f>
        <v/>
      </c>
    </row>
    <row r="44" spans="1:15" ht="18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8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8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8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8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8" customHeight="1">
      <c r="A49" s="283"/>
      <c r="B49" s="283"/>
      <c r="C49" s="283"/>
      <c r="D49" s="283"/>
      <c r="E49" s="283"/>
      <c r="F49" s="283"/>
      <c r="G49" s="283"/>
      <c r="H49" s="283"/>
      <c r="I49" s="283"/>
      <c r="J49" s="283"/>
      <c r="K49" s="283"/>
      <c r="L49" s="283"/>
      <c r="M49" s="283"/>
      <c r="N49" s="283"/>
      <c r="O49" s="283"/>
    </row>
    <row r="50" spans="1:15" ht="18" customHeight="1">
      <c r="A50" s="283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28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4"/>
      <c r="AW1" s="384"/>
      <c r="AX1" s="4" t="s">
        <v>28</v>
      </c>
      <c r="AY1" s="5"/>
      <c r="AZ1" s="384"/>
      <c r="BA1" s="384"/>
      <c r="BB1" s="4" t="s">
        <v>29</v>
      </c>
      <c r="BC1" s="5"/>
      <c r="BD1" s="384"/>
      <c r="BE1" s="38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5" t="s">
        <v>65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8" t="s">
        <v>32</v>
      </c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4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41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44"/>
      <c r="D10" s="445"/>
      <c r="E10" s="445"/>
      <c r="F10" s="445"/>
      <c r="G10" s="445"/>
      <c r="H10" s="445"/>
      <c r="I10" s="445"/>
      <c r="J10" s="445"/>
      <c r="K10" s="445"/>
      <c r="L10" s="445"/>
      <c r="M10" s="445"/>
      <c r="N10" s="445"/>
      <c r="O10" s="445"/>
      <c r="P10" s="445"/>
      <c r="Q10" s="44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1">
        <v>36</v>
      </c>
      <c r="I12" s="422"/>
      <c r="J12" s="423"/>
      <c r="K12" s="4"/>
    </row>
    <row r="13" spans="1:60" ht="13.5" customHeight="1">
      <c r="F13" s="4" t="s">
        <v>35</v>
      </c>
      <c r="G13" s="4"/>
      <c r="H13" s="424"/>
      <c r="I13" s="425"/>
      <c r="J13" s="42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81"/>
      <c r="I14" s="382"/>
      <c r="J14" s="38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7" t="s">
        <v>37</v>
      </c>
      <c r="D16" s="397"/>
      <c r="E16" s="397"/>
      <c r="F16" s="397"/>
      <c r="G16" s="398"/>
      <c r="H16" s="419" t="s">
        <v>66</v>
      </c>
      <c r="I16" s="420"/>
      <c r="J16" s="420"/>
      <c r="K16" s="397" t="str">
        <f>IF(入力!C2="","",入力!C2)</f>
        <v>ヤクエンダイミナミショウガッコウ</v>
      </c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8"/>
      <c r="Y16" s="429" t="s">
        <v>67</v>
      </c>
      <c r="Z16" s="430"/>
      <c r="AA16" s="430"/>
      <c r="AB16" s="430"/>
      <c r="AC16" s="430"/>
      <c r="AD16" s="430"/>
      <c r="AE16" s="430"/>
      <c r="AF16" s="430"/>
      <c r="AG16" s="430"/>
      <c r="AH16" s="430"/>
      <c r="AI16" s="431"/>
      <c r="AJ16" s="388" t="s">
        <v>38</v>
      </c>
      <c r="AK16" s="389"/>
      <c r="AL16" s="389"/>
      <c r="AM16" s="390"/>
      <c r="AN16" s="413" t="str">
        <f>IF(入力!P3="","",入力!P3)</f>
        <v>船橋市</v>
      </c>
      <c r="AO16" s="414"/>
      <c r="AP16" s="414"/>
      <c r="AQ16" s="414"/>
      <c r="AR16" s="414"/>
      <c r="AS16" s="414"/>
      <c r="AT16" s="389" t="s">
        <v>68</v>
      </c>
      <c r="AU16" s="390"/>
      <c r="AV16" s="396" t="s">
        <v>39</v>
      </c>
      <c r="AW16" s="397"/>
      <c r="AX16" s="397"/>
      <c r="AY16" s="398"/>
      <c r="AZ16" s="401" t="str">
        <f>IF(入力!P5="","",入力!P5)</f>
        <v>新京成</v>
      </c>
      <c r="BA16" s="402"/>
      <c r="BB16" s="402"/>
      <c r="BC16" s="402"/>
      <c r="BD16" s="402"/>
      <c r="BE16" s="402"/>
      <c r="BF16" s="449" t="s">
        <v>40</v>
      </c>
    </row>
    <row r="17" spans="3:58" ht="4.5" customHeight="1">
      <c r="C17" s="448"/>
      <c r="D17" s="340"/>
      <c r="E17" s="340"/>
      <c r="F17" s="340"/>
      <c r="G17" s="400"/>
      <c r="H17" s="411" t="str">
        <f>IF(入力!C3="","",入力!C3)</f>
        <v>薬円台南小学校</v>
      </c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07" t="str">
        <f>IF(入力!J3="","","("&amp;入力!J3&amp;")")</f>
        <v>(女子)</v>
      </c>
      <c r="V17" s="407"/>
      <c r="W17" s="407"/>
      <c r="X17" s="408"/>
      <c r="Y17" s="432">
        <f>IF(入力!C4="","",入力!C4)</f>
        <v>4314623323</v>
      </c>
      <c r="Z17" s="433"/>
      <c r="AA17" s="433"/>
      <c r="AB17" s="433"/>
      <c r="AC17" s="433"/>
      <c r="AD17" s="433"/>
      <c r="AE17" s="433"/>
      <c r="AF17" s="433"/>
      <c r="AG17" s="433"/>
      <c r="AH17" s="433"/>
      <c r="AI17" s="434"/>
      <c r="AJ17" s="391"/>
      <c r="AK17" s="392"/>
      <c r="AL17" s="392"/>
      <c r="AM17" s="393"/>
      <c r="AN17" s="415"/>
      <c r="AO17" s="416"/>
      <c r="AP17" s="416"/>
      <c r="AQ17" s="416"/>
      <c r="AR17" s="416"/>
      <c r="AS17" s="416"/>
      <c r="AT17" s="392"/>
      <c r="AU17" s="393"/>
      <c r="AV17" s="399"/>
      <c r="AW17" s="340"/>
      <c r="AX17" s="340"/>
      <c r="AY17" s="400"/>
      <c r="AZ17" s="403"/>
      <c r="BA17" s="404"/>
      <c r="BB17" s="404"/>
      <c r="BC17" s="404"/>
      <c r="BD17" s="404"/>
      <c r="BE17" s="404"/>
      <c r="BF17" s="450"/>
    </row>
    <row r="18" spans="3:58" ht="16.5" customHeight="1">
      <c r="C18" s="378"/>
      <c r="D18" s="341"/>
      <c r="E18" s="341"/>
      <c r="F18" s="341"/>
      <c r="G18" s="379"/>
      <c r="H18" s="362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409"/>
      <c r="V18" s="409"/>
      <c r="W18" s="409"/>
      <c r="X18" s="410"/>
      <c r="Y18" s="435"/>
      <c r="Z18" s="436"/>
      <c r="AA18" s="436"/>
      <c r="AB18" s="436"/>
      <c r="AC18" s="436"/>
      <c r="AD18" s="436"/>
      <c r="AE18" s="436"/>
      <c r="AF18" s="436"/>
      <c r="AG18" s="436"/>
      <c r="AH18" s="436"/>
      <c r="AI18" s="437"/>
      <c r="AJ18" s="394"/>
      <c r="AK18" s="369"/>
      <c r="AL18" s="369"/>
      <c r="AM18" s="395"/>
      <c r="AN18" s="417"/>
      <c r="AO18" s="418"/>
      <c r="AP18" s="418"/>
      <c r="AQ18" s="418"/>
      <c r="AR18" s="418"/>
      <c r="AS18" s="418"/>
      <c r="AT18" s="369"/>
      <c r="AU18" s="395"/>
      <c r="AV18" s="365"/>
      <c r="AW18" s="341"/>
      <c r="AX18" s="341"/>
      <c r="AY18" s="379"/>
      <c r="AZ18" s="405" t="str">
        <f>IF(入力!AE5="","",入力!AE5)</f>
        <v>習志野</v>
      </c>
      <c r="BA18" s="406"/>
      <c r="BB18" s="406"/>
      <c r="BC18" s="406"/>
      <c r="BD18" s="406"/>
      <c r="BE18" s="406"/>
      <c r="BF18" s="13" t="s">
        <v>41</v>
      </c>
    </row>
    <row r="19" spans="3:58" ht="15" customHeight="1">
      <c r="C19" s="427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386" t="s">
        <v>42</v>
      </c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 t="s">
        <v>69</v>
      </c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 t="s">
        <v>70</v>
      </c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87"/>
    </row>
    <row r="20" spans="3:58" ht="15" customHeight="1">
      <c r="C20" s="452" t="s">
        <v>43</v>
      </c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451" t="str">
        <f>IF(入力!J7="","",入力!J7)</f>
        <v/>
      </c>
      <c r="P20" s="451"/>
      <c r="Q20" s="451"/>
      <c r="R20" s="451"/>
      <c r="S20" s="451"/>
      <c r="T20" s="451"/>
      <c r="U20" s="451"/>
      <c r="V20" s="451"/>
      <c r="W20" s="451"/>
      <c r="X20" s="451"/>
      <c r="Y20" s="451"/>
      <c r="Z20" s="451"/>
      <c r="AA20" s="451"/>
      <c r="AB20" s="451"/>
      <c r="AC20" s="451"/>
      <c r="AD20" s="451" t="str">
        <f>IF(入力!J9="","",入力!J9)</f>
        <v/>
      </c>
      <c r="AE20" s="451"/>
      <c r="AF20" s="451"/>
      <c r="AG20" s="451"/>
      <c r="AH20" s="451"/>
      <c r="AI20" s="451"/>
      <c r="AJ20" s="451"/>
      <c r="AK20" s="451"/>
      <c r="AL20" s="451"/>
      <c r="AM20" s="451"/>
      <c r="AN20" s="451"/>
      <c r="AO20" s="451"/>
      <c r="AP20" s="451"/>
      <c r="AQ20" s="451"/>
      <c r="AR20" s="451"/>
      <c r="AS20" s="451" t="str">
        <f>IF(入力!J11="","",入力!J11)</f>
        <v/>
      </c>
      <c r="AT20" s="451"/>
      <c r="AU20" s="451"/>
      <c r="AV20" s="451"/>
      <c r="AW20" s="451"/>
      <c r="AX20" s="451"/>
      <c r="AY20" s="451"/>
      <c r="AZ20" s="451"/>
      <c r="BA20" s="451"/>
      <c r="BB20" s="451"/>
      <c r="BC20" s="451"/>
      <c r="BD20" s="451"/>
      <c r="BE20" s="451"/>
      <c r="BF20" s="453"/>
    </row>
    <row r="21" spans="3:58" ht="15" customHeight="1">
      <c r="C21" s="452" t="s">
        <v>44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451" t="str">
        <f>IF(入力!M7="","",入力!M7)</f>
        <v>0401977</v>
      </c>
      <c r="P21" s="451"/>
      <c r="Q21" s="451"/>
      <c r="R21" s="451"/>
      <c r="S21" s="451"/>
      <c r="T21" s="451"/>
      <c r="U21" s="451"/>
      <c r="V21" s="451"/>
      <c r="W21" s="451"/>
      <c r="X21" s="451"/>
      <c r="Y21" s="451"/>
      <c r="Z21" s="451"/>
      <c r="AA21" s="451"/>
      <c r="AB21" s="451"/>
      <c r="AC21" s="451"/>
      <c r="AD21" s="451" t="str">
        <f>IF(入力!M9="","",入力!M9)</f>
        <v/>
      </c>
      <c r="AE21" s="451"/>
      <c r="AF21" s="451"/>
      <c r="AG21" s="451"/>
      <c r="AH21" s="451"/>
      <c r="AI21" s="451"/>
      <c r="AJ21" s="451"/>
      <c r="AK21" s="451"/>
      <c r="AL21" s="451"/>
      <c r="AM21" s="451"/>
      <c r="AN21" s="451"/>
      <c r="AO21" s="451"/>
      <c r="AP21" s="451"/>
      <c r="AQ21" s="451"/>
      <c r="AR21" s="451"/>
      <c r="AS21" s="451" t="str">
        <f>IF(入力!M11="","",入力!M11)</f>
        <v>0387988</v>
      </c>
      <c r="AT21" s="451"/>
      <c r="AU21" s="451"/>
      <c r="AV21" s="451"/>
      <c r="AW21" s="451"/>
      <c r="AX21" s="451"/>
      <c r="AY21" s="451"/>
      <c r="AZ21" s="451"/>
      <c r="BA21" s="451"/>
      <c r="BB21" s="451"/>
      <c r="BC21" s="451"/>
      <c r="BD21" s="451"/>
      <c r="BE21" s="451"/>
      <c r="BF21" s="453"/>
    </row>
    <row r="22" spans="3:58" ht="12" customHeight="1">
      <c r="C22" s="375" t="s">
        <v>71</v>
      </c>
      <c r="D22" s="376"/>
      <c r="E22" s="376"/>
      <c r="F22" s="376"/>
      <c r="G22" s="377"/>
      <c r="H22" s="380" t="str">
        <f>IF(入力!C7="","",入力!C7&amp;"　"&amp;入力!E7)</f>
        <v>イナダ　サトル</v>
      </c>
      <c r="I22" s="345"/>
      <c r="J22" s="345"/>
      <c r="K22" s="345"/>
      <c r="L22" s="345"/>
      <c r="M22" s="345"/>
      <c r="N22" s="345"/>
      <c r="O22" s="345"/>
      <c r="P22" s="345"/>
      <c r="Q22" s="354"/>
      <c r="R22" s="346" t="s">
        <v>45</v>
      </c>
      <c r="S22" s="345"/>
      <c r="T22" s="355">
        <f>IF(入力!AT7="","",入力!AT7)</f>
        <v>31</v>
      </c>
      <c r="U22" s="356"/>
      <c r="V22" s="357"/>
      <c r="W22" s="346" t="s">
        <v>46</v>
      </c>
      <c r="X22" s="346"/>
      <c r="Y22" s="346"/>
      <c r="Z22" s="14" t="s">
        <v>72</v>
      </c>
      <c r="AA22" s="15"/>
      <c r="AB22" s="345" t="str">
        <f>IF(入力!R7="","",入力!R7)</f>
        <v>２７４</v>
      </c>
      <c r="AC22" s="345"/>
      <c r="AD22" s="345"/>
      <c r="AE22" s="345"/>
      <c r="AF22" s="16" t="s">
        <v>73</v>
      </c>
      <c r="AG22" s="345" t="str">
        <f>IF(入力!W7="","",入力!W7)</f>
        <v>０８１５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54"/>
      <c r="AU22" s="346" t="s">
        <v>47</v>
      </c>
      <c r="AV22" s="345"/>
      <c r="AW22" s="345"/>
      <c r="AX22" s="17" t="s">
        <v>74</v>
      </c>
      <c r="AY22" s="345" t="str">
        <f>IF(入力!AL7="","",入力!AL7)</f>
        <v>０９０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78" t="s">
        <v>48</v>
      </c>
      <c r="D23" s="341"/>
      <c r="E23" s="341"/>
      <c r="F23" s="341"/>
      <c r="G23" s="379"/>
      <c r="H23" s="381" t="str">
        <f>IF(入力!C8="","",入力!C8&amp;"　"&amp;入力!E8)</f>
        <v>稲田　悟</v>
      </c>
      <c r="I23" s="382"/>
      <c r="J23" s="382"/>
      <c r="K23" s="382"/>
      <c r="L23" s="382"/>
      <c r="M23" s="382"/>
      <c r="N23" s="382"/>
      <c r="O23" s="382"/>
      <c r="P23" s="382"/>
      <c r="Q23" s="383"/>
      <c r="R23" s="341"/>
      <c r="S23" s="341"/>
      <c r="T23" s="370"/>
      <c r="U23" s="371"/>
      <c r="V23" s="372"/>
      <c r="W23" s="369"/>
      <c r="X23" s="369"/>
      <c r="Y23" s="369"/>
      <c r="Z23" s="362" t="str">
        <f>IF(入力!P8="","",入力!P8)</f>
        <v>船橋市西習志野１－９－５０－２０５</v>
      </c>
      <c r="AA23" s="363"/>
      <c r="AB23" s="363"/>
      <c r="AC23" s="363"/>
      <c r="AD23" s="363"/>
      <c r="AE23" s="363"/>
      <c r="AF23" s="363"/>
      <c r="AG23" s="363"/>
      <c r="AH23" s="363"/>
      <c r="AI23" s="363"/>
      <c r="AJ23" s="363"/>
      <c r="AK23" s="363"/>
      <c r="AL23" s="363"/>
      <c r="AM23" s="363"/>
      <c r="AN23" s="363"/>
      <c r="AO23" s="363"/>
      <c r="AP23" s="363"/>
      <c r="AQ23" s="363"/>
      <c r="AR23" s="363"/>
      <c r="AS23" s="363"/>
      <c r="AT23" s="364"/>
      <c r="AU23" s="341"/>
      <c r="AV23" s="341"/>
      <c r="AW23" s="341"/>
      <c r="AX23" s="365" t="str">
        <f>IF(入力!AK8="","",入力!AK8)</f>
        <v>７１１５</v>
      </c>
      <c r="AY23" s="341"/>
      <c r="AZ23" s="341"/>
      <c r="BA23" s="341"/>
      <c r="BB23" s="19" t="s">
        <v>76</v>
      </c>
      <c r="BC23" s="341" t="str">
        <f>IF(入力!AP8="","",入力!AP8)</f>
        <v>００３３</v>
      </c>
      <c r="BD23" s="341"/>
      <c r="BE23" s="341"/>
      <c r="BF23" s="361"/>
    </row>
    <row r="24" spans="3:58" ht="12" customHeight="1">
      <c r="C24" s="375" t="s">
        <v>77</v>
      </c>
      <c r="D24" s="376"/>
      <c r="E24" s="376"/>
      <c r="F24" s="376"/>
      <c r="G24" s="377"/>
      <c r="H24" s="380" t="str">
        <f>IF(入力!C9="","",入力!C9&amp;"　"&amp;入力!E9)</f>
        <v>スズキ　ショウタ</v>
      </c>
      <c r="I24" s="345"/>
      <c r="J24" s="345"/>
      <c r="K24" s="345"/>
      <c r="L24" s="345"/>
      <c r="M24" s="345"/>
      <c r="N24" s="345"/>
      <c r="O24" s="345"/>
      <c r="P24" s="345"/>
      <c r="Q24" s="354"/>
      <c r="R24" s="346" t="s">
        <v>45</v>
      </c>
      <c r="S24" s="345"/>
      <c r="T24" s="355">
        <f>IF(入力!AT9="","",入力!AT9)</f>
        <v>23</v>
      </c>
      <c r="U24" s="356"/>
      <c r="V24" s="357"/>
      <c r="W24" s="346" t="s">
        <v>46</v>
      </c>
      <c r="X24" s="346"/>
      <c r="Y24" s="346"/>
      <c r="Z24" s="14" t="s">
        <v>72</v>
      </c>
      <c r="AA24" s="15"/>
      <c r="AB24" s="345" t="str">
        <f>IF(入力!R9="","",入力!R9)</f>
        <v>２７５</v>
      </c>
      <c r="AC24" s="345"/>
      <c r="AD24" s="345"/>
      <c r="AE24" s="345"/>
      <c r="AF24" s="16" t="s">
        <v>73</v>
      </c>
      <c r="AG24" s="345" t="str">
        <f>IF(入力!W9="","",入力!W9)</f>
        <v>０００６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54"/>
      <c r="AU24" s="346" t="s">
        <v>47</v>
      </c>
      <c r="AV24" s="345"/>
      <c r="AW24" s="345"/>
      <c r="AX24" s="17" t="s">
        <v>74</v>
      </c>
      <c r="AY24" s="345" t="str">
        <f>IF(入力!AL9="","",入力!AL9)</f>
        <v>０８０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78" t="s">
        <v>78</v>
      </c>
      <c r="D25" s="341"/>
      <c r="E25" s="341"/>
      <c r="F25" s="341"/>
      <c r="G25" s="379"/>
      <c r="H25" s="381" t="str">
        <f>IF(入力!C10="","",入力!C10&amp;"　"&amp;入力!E10)</f>
        <v>鈴木　翔大</v>
      </c>
      <c r="I25" s="382"/>
      <c r="J25" s="382"/>
      <c r="K25" s="382"/>
      <c r="L25" s="382"/>
      <c r="M25" s="382"/>
      <c r="N25" s="382"/>
      <c r="O25" s="382"/>
      <c r="P25" s="382"/>
      <c r="Q25" s="383"/>
      <c r="R25" s="341"/>
      <c r="S25" s="341"/>
      <c r="T25" s="370"/>
      <c r="U25" s="371"/>
      <c r="V25" s="372"/>
      <c r="W25" s="369"/>
      <c r="X25" s="369"/>
      <c r="Y25" s="369"/>
      <c r="Z25" s="362" t="str">
        <f>IF(入力!P10="","",入力!P10)</f>
        <v>習志野市泉町３－９－５－５０４</v>
      </c>
      <c r="AA25" s="363"/>
      <c r="AB25" s="363"/>
      <c r="AC25" s="363"/>
      <c r="AD25" s="363"/>
      <c r="AE25" s="363"/>
      <c r="AF25" s="363"/>
      <c r="AG25" s="363"/>
      <c r="AH25" s="363"/>
      <c r="AI25" s="363"/>
      <c r="AJ25" s="363"/>
      <c r="AK25" s="363"/>
      <c r="AL25" s="363"/>
      <c r="AM25" s="363"/>
      <c r="AN25" s="363"/>
      <c r="AO25" s="363"/>
      <c r="AP25" s="363"/>
      <c r="AQ25" s="363"/>
      <c r="AR25" s="363"/>
      <c r="AS25" s="363"/>
      <c r="AT25" s="364"/>
      <c r="AU25" s="341"/>
      <c r="AV25" s="341"/>
      <c r="AW25" s="341"/>
      <c r="AX25" s="365" t="str">
        <f>IF(入力!AK10="","",入力!AK10)</f>
        <v>５０５４</v>
      </c>
      <c r="AY25" s="341"/>
      <c r="AZ25" s="341"/>
      <c r="BA25" s="341"/>
      <c r="BB25" s="19" t="s">
        <v>76</v>
      </c>
      <c r="BC25" s="341" t="str">
        <f>IF(入力!AP10="","",入力!AP10)</f>
        <v>１０４３</v>
      </c>
      <c r="BD25" s="341"/>
      <c r="BE25" s="341"/>
      <c r="BF25" s="361"/>
    </row>
    <row r="26" spans="3:58" ht="12" customHeight="1">
      <c r="C26" s="375" t="s">
        <v>71</v>
      </c>
      <c r="D26" s="376"/>
      <c r="E26" s="376"/>
      <c r="F26" s="376"/>
      <c r="G26" s="377"/>
      <c r="H26" s="380" t="str">
        <f>IF(入力!C11="","",入力!C11&amp;"　"&amp;入力!E11)</f>
        <v>オオクマ　ヨウコ</v>
      </c>
      <c r="I26" s="345"/>
      <c r="J26" s="345"/>
      <c r="K26" s="345"/>
      <c r="L26" s="345"/>
      <c r="M26" s="345"/>
      <c r="N26" s="345"/>
      <c r="O26" s="345"/>
      <c r="P26" s="345"/>
      <c r="Q26" s="354"/>
      <c r="R26" s="346" t="s">
        <v>45</v>
      </c>
      <c r="S26" s="345"/>
      <c r="T26" s="355">
        <f>IF(入力!AT11="","",入力!AT11)</f>
        <v>29</v>
      </c>
      <c r="U26" s="356"/>
      <c r="V26" s="357"/>
      <c r="W26" s="346" t="s">
        <v>46</v>
      </c>
      <c r="X26" s="346"/>
      <c r="Y26" s="346"/>
      <c r="Z26" s="14" t="s">
        <v>72</v>
      </c>
      <c r="AA26" s="15"/>
      <c r="AB26" s="345" t="str">
        <f>IF(入力!R11="","",入力!R11)</f>
        <v>２７４</v>
      </c>
      <c r="AC26" s="345"/>
      <c r="AD26" s="345"/>
      <c r="AE26" s="345"/>
      <c r="AF26" s="16" t="s">
        <v>73</v>
      </c>
      <c r="AG26" s="345" t="str">
        <f>IF(入力!W11="","",入力!W11)</f>
        <v>００６５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54"/>
      <c r="AU26" s="346" t="s">
        <v>47</v>
      </c>
      <c r="AV26" s="345"/>
      <c r="AW26" s="345"/>
      <c r="AX26" s="17" t="s">
        <v>74</v>
      </c>
      <c r="AY26" s="345" t="str">
        <f>IF(入力!AL11="","",入力!AL11)</f>
        <v>０９０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78" t="s">
        <v>79</v>
      </c>
      <c r="D27" s="341"/>
      <c r="E27" s="341"/>
      <c r="F27" s="341"/>
      <c r="G27" s="379"/>
      <c r="H27" s="381" t="str">
        <f>IF(入力!C12="","",入力!C12&amp;"　"&amp;入力!E12)</f>
        <v>大熊　陽子</v>
      </c>
      <c r="I27" s="382"/>
      <c r="J27" s="382"/>
      <c r="K27" s="382"/>
      <c r="L27" s="382"/>
      <c r="M27" s="382"/>
      <c r="N27" s="382"/>
      <c r="O27" s="382"/>
      <c r="P27" s="382"/>
      <c r="Q27" s="383"/>
      <c r="R27" s="341"/>
      <c r="S27" s="341"/>
      <c r="T27" s="370"/>
      <c r="U27" s="371"/>
      <c r="V27" s="372"/>
      <c r="W27" s="369"/>
      <c r="X27" s="369"/>
      <c r="Y27" s="369"/>
      <c r="Z27" s="362" t="str">
        <f>IF(入力!P12="","",入力!P12)</f>
        <v>船橋市高根台１－８－２５－１０３</v>
      </c>
      <c r="AA27" s="363"/>
      <c r="AB27" s="363"/>
      <c r="AC27" s="363"/>
      <c r="AD27" s="363"/>
      <c r="AE27" s="363"/>
      <c r="AF27" s="363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  <c r="AR27" s="363"/>
      <c r="AS27" s="363"/>
      <c r="AT27" s="364"/>
      <c r="AU27" s="341"/>
      <c r="AV27" s="341"/>
      <c r="AW27" s="341"/>
      <c r="AX27" s="365" t="str">
        <f>IF(入力!AK12="","",入力!AK12)</f>
        <v>６７９３</v>
      </c>
      <c r="AY27" s="341"/>
      <c r="AZ27" s="341"/>
      <c r="BA27" s="341"/>
      <c r="BB27" s="19" t="s">
        <v>76</v>
      </c>
      <c r="BC27" s="341" t="str">
        <f>IF(入力!AP12="","",入力!AP12)</f>
        <v>１７８８</v>
      </c>
      <c r="BD27" s="341"/>
      <c r="BE27" s="341"/>
      <c r="BF27" s="361"/>
    </row>
    <row r="28" spans="3:58" ht="12" customHeight="1">
      <c r="C28" s="375" t="s">
        <v>71</v>
      </c>
      <c r="D28" s="376"/>
      <c r="E28" s="376"/>
      <c r="F28" s="376"/>
      <c r="G28" s="377"/>
      <c r="H28" s="380" t="str">
        <f>IF(入力!C15="","",入力!C15&amp;"　"&amp;入力!E15)</f>
        <v>イナダ　サトル</v>
      </c>
      <c r="I28" s="345"/>
      <c r="J28" s="345"/>
      <c r="K28" s="345"/>
      <c r="L28" s="345"/>
      <c r="M28" s="345"/>
      <c r="N28" s="345"/>
      <c r="O28" s="345"/>
      <c r="P28" s="345"/>
      <c r="Q28" s="354"/>
      <c r="R28" s="346" t="s">
        <v>45</v>
      </c>
      <c r="S28" s="345"/>
      <c r="T28" s="355">
        <f>IF(入力!AT15="","",入力!AT15)</f>
        <v>31</v>
      </c>
      <c r="U28" s="356"/>
      <c r="V28" s="357"/>
      <c r="W28" s="346" t="s">
        <v>46</v>
      </c>
      <c r="X28" s="346"/>
      <c r="Y28" s="346"/>
      <c r="Z28" s="14" t="s">
        <v>72</v>
      </c>
      <c r="AA28" s="15"/>
      <c r="AB28" s="345" t="str">
        <f>IF(入力!R15="","",入力!R15)</f>
        <v>２７４</v>
      </c>
      <c r="AC28" s="345"/>
      <c r="AD28" s="345"/>
      <c r="AE28" s="345"/>
      <c r="AF28" s="16" t="s">
        <v>73</v>
      </c>
      <c r="AG28" s="345" t="str">
        <f>IF(入力!W15="","",入力!W15)</f>
        <v>０８１５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54"/>
      <c r="AU28" s="346" t="s">
        <v>47</v>
      </c>
      <c r="AV28" s="345"/>
      <c r="AW28" s="345"/>
      <c r="AX28" s="17" t="s">
        <v>74</v>
      </c>
      <c r="AY28" s="345" t="str">
        <f>IF(入力!AL15="","",入力!AL15)</f>
        <v>０９０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73" t="s">
        <v>49</v>
      </c>
      <c r="D29" s="347"/>
      <c r="E29" s="347"/>
      <c r="F29" s="347"/>
      <c r="G29" s="374"/>
      <c r="H29" s="366" t="str">
        <f>IF(入力!C16="","",入力!C16&amp;"　"&amp;入力!E16)</f>
        <v>稲田　悟</v>
      </c>
      <c r="I29" s="367"/>
      <c r="J29" s="367"/>
      <c r="K29" s="367"/>
      <c r="L29" s="367"/>
      <c r="M29" s="367"/>
      <c r="N29" s="367"/>
      <c r="O29" s="367"/>
      <c r="P29" s="367"/>
      <c r="Q29" s="368"/>
      <c r="R29" s="347"/>
      <c r="S29" s="347"/>
      <c r="T29" s="358"/>
      <c r="U29" s="359"/>
      <c r="V29" s="360"/>
      <c r="W29" s="353"/>
      <c r="X29" s="353"/>
      <c r="Y29" s="353"/>
      <c r="Z29" s="348" t="str">
        <f>IF(入力!P16="","",入力!P16)</f>
        <v>船橋市西習志野１－９－５０－２０５</v>
      </c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50"/>
      <c r="AU29" s="347"/>
      <c r="AV29" s="347"/>
      <c r="AW29" s="347"/>
      <c r="AX29" s="351" t="str">
        <f>IF(入力!AK16="","",入力!AK16)</f>
        <v>７１１５</v>
      </c>
      <c r="AY29" s="347"/>
      <c r="AZ29" s="347"/>
      <c r="BA29" s="347"/>
      <c r="BB29" s="73" t="s">
        <v>76</v>
      </c>
      <c r="BC29" s="347" t="str">
        <f>IF(入力!AP16="","",入力!AP16)</f>
        <v>００３３</v>
      </c>
      <c r="BD29" s="347"/>
      <c r="BE29" s="347"/>
      <c r="BF29" s="35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42" t="s">
        <v>52</v>
      </c>
      <c r="D33" s="343"/>
      <c r="E33" s="343"/>
      <c r="F33" s="343" t="s">
        <v>53</v>
      </c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 t="s">
        <v>54</v>
      </c>
      <c r="R33" s="343"/>
      <c r="S33" s="343"/>
      <c r="T33" s="343" t="s">
        <v>55</v>
      </c>
      <c r="U33" s="343"/>
      <c r="V33" s="343"/>
      <c r="W33" s="343"/>
      <c r="X33" s="343"/>
      <c r="Y33" s="343"/>
      <c r="Z33" s="343"/>
      <c r="AA33" s="343"/>
      <c r="AB33" s="343"/>
      <c r="AC33" s="343"/>
      <c r="AD33" s="343"/>
      <c r="AE33" s="343"/>
      <c r="AF33" s="343"/>
      <c r="AG33" s="343"/>
      <c r="AH33" s="343"/>
      <c r="AI33" s="343"/>
      <c r="AJ33" s="343" t="s">
        <v>56</v>
      </c>
      <c r="AK33" s="343"/>
      <c r="AL33" s="343"/>
      <c r="AM33" s="343"/>
      <c r="AN33" s="343"/>
      <c r="AO33" s="343"/>
      <c r="AP33" s="343"/>
      <c r="AQ33" s="343"/>
      <c r="AR33" s="343"/>
      <c r="AS33" s="343"/>
      <c r="AT33" s="343"/>
      <c r="AU33" s="343"/>
      <c r="AV33" s="343"/>
      <c r="AW33" s="343"/>
      <c r="AX33" s="343"/>
      <c r="AY33" s="343"/>
      <c r="AZ33" s="343" t="s">
        <v>57</v>
      </c>
      <c r="BA33" s="343"/>
      <c r="BB33" s="343"/>
      <c r="BC33" s="343"/>
      <c r="BD33" s="343"/>
      <c r="BE33" s="343"/>
      <c r="BF33" s="344"/>
    </row>
    <row r="34" spans="3:58" ht="15" customHeight="1">
      <c r="C34" s="301">
        <f>IF(入力!B25="","",入力!B25)</f>
        <v>1</v>
      </c>
      <c r="D34" s="302"/>
      <c r="E34" s="303"/>
      <c r="F34" s="307" t="str">
        <f>IF(入力!C26="","",入力!C25&amp;"　"&amp;入力!E25&amp;"
"&amp;入力!C26&amp;"　"&amp;入力!E26)</f>
        <v>フマ　リオ
府馬　莉央</v>
      </c>
      <c r="G34" s="308"/>
      <c r="H34" s="308"/>
      <c r="I34" s="308"/>
      <c r="J34" s="308"/>
      <c r="K34" s="308"/>
      <c r="L34" s="308"/>
      <c r="M34" s="308"/>
      <c r="N34" s="308"/>
      <c r="O34" s="308"/>
      <c r="P34" s="309"/>
      <c r="Q34" s="313">
        <f>IF(入力!G25="","",入力!G25)</f>
        <v>5</v>
      </c>
      <c r="R34" s="314"/>
      <c r="S34" s="315"/>
      <c r="T34" s="319" t="str">
        <f>IF(入力!I25="","",入力!I25)</f>
        <v>薬円台南小学校</v>
      </c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1"/>
      <c r="AJ34" s="313">
        <f>IF(入力!M25="","",入力!M25)</f>
        <v>515302152</v>
      </c>
      <c r="AK34" s="314"/>
      <c r="AL34" s="314"/>
      <c r="AM34" s="314"/>
      <c r="AN34" s="314"/>
      <c r="AO34" s="314"/>
      <c r="AP34" s="314"/>
      <c r="AQ34" s="314"/>
      <c r="AR34" s="314"/>
      <c r="AS34" s="314"/>
      <c r="AT34" s="314"/>
      <c r="AU34" s="314"/>
      <c r="AV34" s="314"/>
      <c r="AW34" s="314"/>
      <c r="AX34" s="314"/>
      <c r="AY34" s="315"/>
      <c r="AZ34" s="313">
        <f>IF(入力!P25="","",入力!P25)</f>
        <v>143</v>
      </c>
      <c r="BA34" s="314"/>
      <c r="BB34" s="314"/>
      <c r="BC34" s="314"/>
      <c r="BD34" s="314"/>
      <c r="BE34" s="314"/>
      <c r="BF34" s="325"/>
    </row>
    <row r="35" spans="3:58" ht="15" customHeight="1">
      <c r="C35" s="327"/>
      <c r="D35" s="328"/>
      <c r="E35" s="329"/>
      <c r="F35" s="330"/>
      <c r="G35" s="331"/>
      <c r="H35" s="331"/>
      <c r="I35" s="331"/>
      <c r="J35" s="331"/>
      <c r="K35" s="331"/>
      <c r="L35" s="331"/>
      <c r="M35" s="331"/>
      <c r="N35" s="331"/>
      <c r="O35" s="331"/>
      <c r="P35" s="332"/>
      <c r="Q35" s="333"/>
      <c r="R35" s="334"/>
      <c r="S35" s="335"/>
      <c r="T35" s="336"/>
      <c r="U35" s="337"/>
      <c r="V35" s="337"/>
      <c r="W35" s="337"/>
      <c r="X35" s="337"/>
      <c r="Y35" s="337"/>
      <c r="Z35" s="337"/>
      <c r="AA35" s="337"/>
      <c r="AB35" s="337"/>
      <c r="AC35" s="337"/>
      <c r="AD35" s="337"/>
      <c r="AE35" s="337"/>
      <c r="AF35" s="337"/>
      <c r="AG35" s="337"/>
      <c r="AH35" s="337"/>
      <c r="AI35" s="338"/>
      <c r="AJ35" s="333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334"/>
      <c r="AV35" s="334"/>
      <c r="AW35" s="334"/>
      <c r="AX35" s="334"/>
      <c r="AY35" s="335"/>
      <c r="AZ35" s="333"/>
      <c r="BA35" s="334"/>
      <c r="BB35" s="334"/>
      <c r="BC35" s="334"/>
      <c r="BD35" s="334"/>
      <c r="BE35" s="334"/>
      <c r="BF35" s="339"/>
    </row>
    <row r="36" spans="3:58" ht="15" customHeight="1">
      <c r="C36" s="301">
        <f>IF(入力!B27="","",入力!B27)</f>
        <v>2</v>
      </c>
      <c r="D36" s="302"/>
      <c r="E36" s="303"/>
      <c r="F36" s="307" t="str">
        <f>IF(入力!C28="","",入力!C27&amp;"　"&amp;入力!E27&amp;"
"&amp;入力!C28&amp;"　"&amp;入力!E28)</f>
        <v>サトウ　セイ
佐藤　星</v>
      </c>
      <c r="G36" s="308"/>
      <c r="H36" s="308"/>
      <c r="I36" s="308"/>
      <c r="J36" s="308"/>
      <c r="K36" s="308"/>
      <c r="L36" s="308"/>
      <c r="M36" s="308"/>
      <c r="N36" s="308"/>
      <c r="O36" s="308"/>
      <c r="P36" s="309"/>
      <c r="Q36" s="313">
        <f>IF(入力!G27="","",入力!G27)</f>
        <v>5</v>
      </c>
      <c r="R36" s="314"/>
      <c r="S36" s="315"/>
      <c r="T36" s="319" t="str">
        <f>IF(入力!I27="","",入力!I27)</f>
        <v>薬円台南小学校</v>
      </c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1"/>
      <c r="AJ36" s="313">
        <f>IF(入力!M27="","",入力!M27)</f>
        <v>515302145</v>
      </c>
      <c r="AK36" s="314"/>
      <c r="AL36" s="314"/>
      <c r="AM36" s="314"/>
      <c r="AN36" s="314"/>
      <c r="AO36" s="314"/>
      <c r="AP36" s="314"/>
      <c r="AQ36" s="314"/>
      <c r="AR36" s="314"/>
      <c r="AS36" s="314"/>
      <c r="AT36" s="314"/>
      <c r="AU36" s="314"/>
      <c r="AV36" s="314"/>
      <c r="AW36" s="314"/>
      <c r="AX36" s="314"/>
      <c r="AY36" s="315"/>
      <c r="AZ36" s="313">
        <f>IF(入力!P27="","",入力!P27)</f>
        <v>143</v>
      </c>
      <c r="BA36" s="314"/>
      <c r="BB36" s="314"/>
      <c r="BC36" s="314"/>
      <c r="BD36" s="314"/>
      <c r="BE36" s="314"/>
      <c r="BF36" s="325"/>
    </row>
    <row r="37" spans="3:58" ht="15" customHeight="1">
      <c r="C37" s="327"/>
      <c r="D37" s="328"/>
      <c r="E37" s="329"/>
      <c r="F37" s="330"/>
      <c r="G37" s="331"/>
      <c r="H37" s="331"/>
      <c r="I37" s="331"/>
      <c r="J37" s="331"/>
      <c r="K37" s="331"/>
      <c r="L37" s="331"/>
      <c r="M37" s="331"/>
      <c r="N37" s="331"/>
      <c r="O37" s="331"/>
      <c r="P37" s="332"/>
      <c r="Q37" s="333"/>
      <c r="R37" s="334"/>
      <c r="S37" s="335"/>
      <c r="T37" s="336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8"/>
      <c r="AJ37" s="333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334"/>
      <c r="AV37" s="334"/>
      <c r="AW37" s="334"/>
      <c r="AX37" s="334"/>
      <c r="AY37" s="335"/>
      <c r="AZ37" s="333"/>
      <c r="BA37" s="334"/>
      <c r="BB37" s="334"/>
      <c r="BC37" s="334"/>
      <c r="BD37" s="334"/>
      <c r="BE37" s="334"/>
      <c r="BF37" s="339"/>
    </row>
    <row r="38" spans="3:58" ht="15" customHeight="1">
      <c r="C38" s="301">
        <f>IF(入力!B29="","",入力!B29)</f>
        <v>3</v>
      </c>
      <c r="D38" s="302"/>
      <c r="E38" s="303"/>
      <c r="F38" s="307" t="str">
        <f>IF(入力!C30="","",入力!C29&amp;"　"&amp;入力!E29&amp;"
"&amp;入力!C30&amp;"　"&amp;入力!E30)</f>
        <v>イシヅカ　チヒロ
石塚　千尋</v>
      </c>
      <c r="G38" s="308"/>
      <c r="H38" s="308"/>
      <c r="I38" s="308"/>
      <c r="J38" s="308"/>
      <c r="K38" s="308"/>
      <c r="L38" s="308"/>
      <c r="M38" s="308"/>
      <c r="N38" s="308"/>
      <c r="O38" s="308"/>
      <c r="P38" s="309"/>
      <c r="Q38" s="313">
        <f>IF(入力!G29="","",入力!G29)</f>
        <v>5</v>
      </c>
      <c r="R38" s="314"/>
      <c r="S38" s="315"/>
      <c r="T38" s="319" t="str">
        <f>IF(入力!I29="","",入力!I29)</f>
        <v>薬円台南小学校</v>
      </c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1"/>
      <c r="AJ38" s="313">
        <f>IF(入力!M29="","",入力!M29)</f>
        <v>515302134</v>
      </c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5"/>
      <c r="AZ38" s="313">
        <f>IF(入力!P29="","",入力!P29)</f>
        <v>150</v>
      </c>
      <c r="BA38" s="314"/>
      <c r="BB38" s="314"/>
      <c r="BC38" s="314"/>
      <c r="BD38" s="314"/>
      <c r="BE38" s="314"/>
      <c r="BF38" s="325"/>
    </row>
    <row r="39" spans="3:58" ht="15" customHeight="1">
      <c r="C39" s="327"/>
      <c r="D39" s="328"/>
      <c r="E39" s="329"/>
      <c r="F39" s="330"/>
      <c r="G39" s="331"/>
      <c r="H39" s="331"/>
      <c r="I39" s="331"/>
      <c r="J39" s="331"/>
      <c r="K39" s="331"/>
      <c r="L39" s="331"/>
      <c r="M39" s="331"/>
      <c r="N39" s="331"/>
      <c r="O39" s="331"/>
      <c r="P39" s="332"/>
      <c r="Q39" s="333"/>
      <c r="R39" s="334"/>
      <c r="S39" s="335"/>
      <c r="T39" s="336"/>
      <c r="U39" s="337"/>
      <c r="V39" s="337"/>
      <c r="W39" s="337"/>
      <c r="X39" s="337"/>
      <c r="Y39" s="337"/>
      <c r="Z39" s="337"/>
      <c r="AA39" s="337"/>
      <c r="AB39" s="337"/>
      <c r="AC39" s="337"/>
      <c r="AD39" s="337"/>
      <c r="AE39" s="337"/>
      <c r="AF39" s="337"/>
      <c r="AG39" s="337"/>
      <c r="AH39" s="337"/>
      <c r="AI39" s="338"/>
      <c r="AJ39" s="333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334"/>
      <c r="AV39" s="334"/>
      <c r="AW39" s="334"/>
      <c r="AX39" s="334"/>
      <c r="AY39" s="335"/>
      <c r="AZ39" s="333"/>
      <c r="BA39" s="334"/>
      <c r="BB39" s="334"/>
      <c r="BC39" s="334"/>
      <c r="BD39" s="334"/>
      <c r="BE39" s="334"/>
      <c r="BF39" s="339"/>
    </row>
    <row r="40" spans="3:58" ht="15" customHeight="1">
      <c r="C40" s="301">
        <f>IF(入力!B31="","",入力!B31)</f>
        <v>4</v>
      </c>
      <c r="D40" s="302"/>
      <c r="E40" s="303"/>
      <c r="F40" s="307" t="str">
        <f>IF(入力!C32="","",入力!C31&amp;"　"&amp;入力!E31&amp;"
"&amp;入力!C32&amp;"　"&amp;入力!E32)</f>
        <v>アイ　トモカ
藍　智花</v>
      </c>
      <c r="G40" s="308"/>
      <c r="H40" s="308"/>
      <c r="I40" s="308"/>
      <c r="J40" s="308"/>
      <c r="K40" s="308"/>
      <c r="L40" s="308"/>
      <c r="M40" s="308"/>
      <c r="N40" s="308"/>
      <c r="O40" s="308"/>
      <c r="P40" s="309"/>
      <c r="Q40" s="313">
        <f>IF(入力!G31="","",入力!G31)</f>
        <v>5</v>
      </c>
      <c r="R40" s="314"/>
      <c r="S40" s="315"/>
      <c r="T40" s="319" t="str">
        <f>IF(入力!I31="","",入力!I31)</f>
        <v>薬円台南小学校</v>
      </c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1"/>
      <c r="AJ40" s="313">
        <f>IF(入力!M31="","",入力!M31)</f>
        <v>515302161</v>
      </c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5"/>
      <c r="AZ40" s="313">
        <f>IF(入力!P31="","",入力!P31)</f>
        <v>138</v>
      </c>
      <c r="BA40" s="314"/>
      <c r="BB40" s="314"/>
      <c r="BC40" s="314"/>
      <c r="BD40" s="314"/>
      <c r="BE40" s="314"/>
      <c r="BF40" s="325"/>
    </row>
    <row r="41" spans="3:58" ht="15" customHeight="1">
      <c r="C41" s="327"/>
      <c r="D41" s="328"/>
      <c r="E41" s="329"/>
      <c r="F41" s="330"/>
      <c r="G41" s="331"/>
      <c r="H41" s="331"/>
      <c r="I41" s="331"/>
      <c r="J41" s="331"/>
      <c r="K41" s="331"/>
      <c r="L41" s="331"/>
      <c r="M41" s="331"/>
      <c r="N41" s="331"/>
      <c r="O41" s="331"/>
      <c r="P41" s="332"/>
      <c r="Q41" s="333"/>
      <c r="R41" s="334"/>
      <c r="S41" s="335"/>
      <c r="T41" s="336"/>
      <c r="U41" s="337"/>
      <c r="V41" s="337"/>
      <c r="W41" s="337"/>
      <c r="X41" s="337"/>
      <c r="Y41" s="337"/>
      <c r="Z41" s="337"/>
      <c r="AA41" s="337"/>
      <c r="AB41" s="337"/>
      <c r="AC41" s="337"/>
      <c r="AD41" s="337"/>
      <c r="AE41" s="337"/>
      <c r="AF41" s="337"/>
      <c r="AG41" s="337"/>
      <c r="AH41" s="337"/>
      <c r="AI41" s="338"/>
      <c r="AJ41" s="333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334"/>
      <c r="AV41" s="334"/>
      <c r="AW41" s="334"/>
      <c r="AX41" s="334"/>
      <c r="AY41" s="335"/>
      <c r="AZ41" s="333"/>
      <c r="BA41" s="334"/>
      <c r="BB41" s="334"/>
      <c r="BC41" s="334"/>
      <c r="BD41" s="334"/>
      <c r="BE41" s="334"/>
      <c r="BF41" s="339"/>
    </row>
    <row r="42" spans="3:58" ht="15" customHeight="1">
      <c r="C42" s="301">
        <f>IF(入力!B33="","",入力!B33)</f>
        <v>5</v>
      </c>
      <c r="D42" s="302"/>
      <c r="E42" s="303"/>
      <c r="F42" s="307" t="str">
        <f>IF(入力!C34="","",入力!C33&amp;"　"&amp;入力!E33&amp;"
"&amp;入力!C34&amp;"　"&amp;入力!E34)</f>
        <v>キムラ　ユカ
木村　結花</v>
      </c>
      <c r="G42" s="308"/>
      <c r="H42" s="308"/>
      <c r="I42" s="308"/>
      <c r="J42" s="308"/>
      <c r="K42" s="308"/>
      <c r="L42" s="308"/>
      <c r="M42" s="308"/>
      <c r="N42" s="308"/>
      <c r="O42" s="308"/>
      <c r="P42" s="309"/>
      <c r="Q42" s="313">
        <f>IF(入力!G33="","",入力!G33)</f>
        <v>4</v>
      </c>
      <c r="R42" s="314"/>
      <c r="S42" s="315"/>
      <c r="T42" s="319" t="str">
        <f>IF(入力!I33="","",入力!I33)</f>
        <v>薬円台南小学校</v>
      </c>
      <c r="U42" s="320"/>
      <c r="V42" s="320"/>
      <c r="W42" s="320"/>
      <c r="X42" s="320"/>
      <c r="Y42" s="320"/>
      <c r="Z42" s="320"/>
      <c r="AA42" s="320"/>
      <c r="AB42" s="320"/>
      <c r="AC42" s="320"/>
      <c r="AD42" s="320"/>
      <c r="AE42" s="320"/>
      <c r="AF42" s="320"/>
      <c r="AG42" s="320"/>
      <c r="AH42" s="320"/>
      <c r="AI42" s="321"/>
      <c r="AJ42" s="313">
        <f>IF(入力!M33="","",入力!M33)</f>
        <v>516663777</v>
      </c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5"/>
      <c r="AZ42" s="313">
        <f>IF(入力!P33="","",入力!P33)</f>
        <v>134</v>
      </c>
      <c r="BA42" s="314"/>
      <c r="BB42" s="314"/>
      <c r="BC42" s="314"/>
      <c r="BD42" s="314"/>
      <c r="BE42" s="314"/>
      <c r="BF42" s="325"/>
    </row>
    <row r="43" spans="3:58" ht="15" customHeight="1">
      <c r="C43" s="327"/>
      <c r="D43" s="328"/>
      <c r="E43" s="329"/>
      <c r="F43" s="330"/>
      <c r="G43" s="331"/>
      <c r="H43" s="331"/>
      <c r="I43" s="331"/>
      <c r="J43" s="331"/>
      <c r="K43" s="331"/>
      <c r="L43" s="331"/>
      <c r="M43" s="331"/>
      <c r="N43" s="331"/>
      <c r="O43" s="331"/>
      <c r="P43" s="332"/>
      <c r="Q43" s="333"/>
      <c r="R43" s="334"/>
      <c r="S43" s="335"/>
      <c r="T43" s="336"/>
      <c r="U43" s="337"/>
      <c r="V43" s="337"/>
      <c r="W43" s="337"/>
      <c r="X43" s="337"/>
      <c r="Y43" s="337"/>
      <c r="Z43" s="337"/>
      <c r="AA43" s="337"/>
      <c r="AB43" s="337"/>
      <c r="AC43" s="337"/>
      <c r="AD43" s="337"/>
      <c r="AE43" s="337"/>
      <c r="AF43" s="337"/>
      <c r="AG43" s="337"/>
      <c r="AH43" s="337"/>
      <c r="AI43" s="338"/>
      <c r="AJ43" s="333"/>
      <c r="AK43" s="334"/>
      <c r="AL43" s="334"/>
      <c r="AM43" s="334"/>
      <c r="AN43" s="334"/>
      <c r="AO43" s="334"/>
      <c r="AP43" s="334"/>
      <c r="AQ43" s="334"/>
      <c r="AR43" s="334"/>
      <c r="AS43" s="334"/>
      <c r="AT43" s="334"/>
      <c r="AU43" s="334"/>
      <c r="AV43" s="334"/>
      <c r="AW43" s="334"/>
      <c r="AX43" s="334"/>
      <c r="AY43" s="335"/>
      <c r="AZ43" s="333"/>
      <c r="BA43" s="334"/>
      <c r="BB43" s="334"/>
      <c r="BC43" s="334"/>
      <c r="BD43" s="334"/>
      <c r="BE43" s="334"/>
      <c r="BF43" s="339"/>
    </row>
    <row r="44" spans="3:58" ht="15" customHeight="1">
      <c r="C44" s="301">
        <f>IF(入力!B35="","",入力!B35)</f>
        <v>6</v>
      </c>
      <c r="D44" s="302"/>
      <c r="E44" s="303"/>
      <c r="F44" s="307" t="str">
        <f>IF(入力!C36="","",入力!C35&amp;"　"&amp;入力!E35&amp;"
"&amp;入力!C36&amp;"　"&amp;入力!E36)</f>
        <v>ツチダ　ミナミ
土田　南</v>
      </c>
      <c r="G44" s="308"/>
      <c r="H44" s="308"/>
      <c r="I44" s="308"/>
      <c r="J44" s="308"/>
      <c r="K44" s="308"/>
      <c r="L44" s="308"/>
      <c r="M44" s="308"/>
      <c r="N44" s="308"/>
      <c r="O44" s="308"/>
      <c r="P44" s="309"/>
      <c r="Q44" s="313">
        <f>IF(入力!G35="","",入力!G35)</f>
        <v>4</v>
      </c>
      <c r="R44" s="314"/>
      <c r="S44" s="315"/>
      <c r="T44" s="319" t="str">
        <f>IF(入力!I35="","",入力!I35)</f>
        <v>薬円台南小学校</v>
      </c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1"/>
      <c r="AJ44" s="313">
        <f>IF(入力!M35="","",入力!M35)</f>
        <v>516663816</v>
      </c>
      <c r="AK44" s="314"/>
      <c r="AL44" s="314"/>
      <c r="AM44" s="314"/>
      <c r="AN44" s="314"/>
      <c r="AO44" s="314"/>
      <c r="AP44" s="314"/>
      <c r="AQ44" s="314"/>
      <c r="AR44" s="314"/>
      <c r="AS44" s="314"/>
      <c r="AT44" s="314"/>
      <c r="AU44" s="314"/>
      <c r="AV44" s="314"/>
      <c r="AW44" s="314"/>
      <c r="AX44" s="314"/>
      <c r="AY44" s="315"/>
      <c r="AZ44" s="313">
        <f>IF(入力!P35="","",入力!P35)</f>
        <v>135</v>
      </c>
      <c r="BA44" s="314"/>
      <c r="BB44" s="314"/>
      <c r="BC44" s="314"/>
      <c r="BD44" s="314"/>
      <c r="BE44" s="314"/>
      <c r="BF44" s="325"/>
    </row>
    <row r="45" spans="3:58" ht="15" customHeight="1">
      <c r="C45" s="327"/>
      <c r="D45" s="328"/>
      <c r="E45" s="329"/>
      <c r="F45" s="330"/>
      <c r="G45" s="331"/>
      <c r="H45" s="331"/>
      <c r="I45" s="331"/>
      <c r="J45" s="331"/>
      <c r="K45" s="331"/>
      <c r="L45" s="331"/>
      <c r="M45" s="331"/>
      <c r="N45" s="331"/>
      <c r="O45" s="331"/>
      <c r="P45" s="332"/>
      <c r="Q45" s="333"/>
      <c r="R45" s="334"/>
      <c r="S45" s="335"/>
      <c r="T45" s="336"/>
      <c r="U45" s="337"/>
      <c r="V45" s="337"/>
      <c r="W45" s="337"/>
      <c r="X45" s="337"/>
      <c r="Y45" s="337"/>
      <c r="Z45" s="337"/>
      <c r="AA45" s="337"/>
      <c r="AB45" s="337"/>
      <c r="AC45" s="337"/>
      <c r="AD45" s="337"/>
      <c r="AE45" s="337"/>
      <c r="AF45" s="337"/>
      <c r="AG45" s="337"/>
      <c r="AH45" s="337"/>
      <c r="AI45" s="338"/>
      <c r="AJ45" s="333"/>
      <c r="AK45" s="334"/>
      <c r="AL45" s="334"/>
      <c r="AM45" s="334"/>
      <c r="AN45" s="334"/>
      <c r="AO45" s="334"/>
      <c r="AP45" s="334"/>
      <c r="AQ45" s="334"/>
      <c r="AR45" s="334"/>
      <c r="AS45" s="334"/>
      <c r="AT45" s="334"/>
      <c r="AU45" s="334"/>
      <c r="AV45" s="334"/>
      <c r="AW45" s="334"/>
      <c r="AX45" s="334"/>
      <c r="AY45" s="335"/>
      <c r="AZ45" s="333"/>
      <c r="BA45" s="334"/>
      <c r="BB45" s="334"/>
      <c r="BC45" s="334"/>
      <c r="BD45" s="334"/>
      <c r="BE45" s="334"/>
      <c r="BF45" s="339"/>
    </row>
    <row r="46" spans="3:58" ht="15" customHeight="1">
      <c r="C46" s="301">
        <f>IF(入力!B37="","",入力!B37)</f>
        <v>7</v>
      </c>
      <c r="D46" s="302"/>
      <c r="E46" s="303"/>
      <c r="F46" s="307" t="str">
        <f>IF(入力!C38="","",入力!C37&amp;"　"&amp;入力!E37&amp;"
"&amp;入力!C38&amp;"　"&amp;入力!E38)</f>
        <v>マキド　サク
牧戸　　咲空</v>
      </c>
      <c r="G46" s="308"/>
      <c r="H46" s="308"/>
      <c r="I46" s="308"/>
      <c r="J46" s="308"/>
      <c r="K46" s="308"/>
      <c r="L46" s="308"/>
      <c r="M46" s="308"/>
      <c r="N46" s="308"/>
      <c r="O46" s="308"/>
      <c r="P46" s="309"/>
      <c r="Q46" s="313">
        <f>IF(入力!G37="","",入力!G37)</f>
        <v>4</v>
      </c>
      <c r="R46" s="314"/>
      <c r="S46" s="315"/>
      <c r="T46" s="319" t="str">
        <f>IF(入力!I37="","",入力!I37)</f>
        <v>薬円台南小学校</v>
      </c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1"/>
      <c r="AJ46" s="313">
        <f>IF(入力!M37="","",入力!M37)</f>
        <v>516663798</v>
      </c>
      <c r="AK46" s="314"/>
      <c r="AL46" s="314"/>
      <c r="AM46" s="314"/>
      <c r="AN46" s="314"/>
      <c r="AO46" s="314"/>
      <c r="AP46" s="314"/>
      <c r="AQ46" s="314"/>
      <c r="AR46" s="314"/>
      <c r="AS46" s="314"/>
      <c r="AT46" s="314"/>
      <c r="AU46" s="314"/>
      <c r="AV46" s="314"/>
      <c r="AW46" s="314"/>
      <c r="AX46" s="314"/>
      <c r="AY46" s="315"/>
      <c r="AZ46" s="313">
        <f>IF(入力!P37="","",入力!P37)</f>
        <v>135</v>
      </c>
      <c r="BA46" s="314"/>
      <c r="BB46" s="314"/>
      <c r="BC46" s="314"/>
      <c r="BD46" s="314"/>
      <c r="BE46" s="314"/>
      <c r="BF46" s="325"/>
    </row>
    <row r="47" spans="3:58" ht="15" customHeight="1">
      <c r="C47" s="327"/>
      <c r="D47" s="328"/>
      <c r="E47" s="329"/>
      <c r="F47" s="330"/>
      <c r="G47" s="331"/>
      <c r="H47" s="331"/>
      <c r="I47" s="331"/>
      <c r="J47" s="331"/>
      <c r="K47" s="331"/>
      <c r="L47" s="331"/>
      <c r="M47" s="331"/>
      <c r="N47" s="331"/>
      <c r="O47" s="331"/>
      <c r="P47" s="332"/>
      <c r="Q47" s="333"/>
      <c r="R47" s="334"/>
      <c r="S47" s="335"/>
      <c r="T47" s="336"/>
      <c r="U47" s="337"/>
      <c r="V47" s="337"/>
      <c r="W47" s="337"/>
      <c r="X47" s="337"/>
      <c r="Y47" s="337"/>
      <c r="Z47" s="337"/>
      <c r="AA47" s="337"/>
      <c r="AB47" s="337"/>
      <c r="AC47" s="337"/>
      <c r="AD47" s="337"/>
      <c r="AE47" s="337"/>
      <c r="AF47" s="337"/>
      <c r="AG47" s="337"/>
      <c r="AH47" s="337"/>
      <c r="AI47" s="338"/>
      <c r="AJ47" s="333"/>
      <c r="AK47" s="334"/>
      <c r="AL47" s="334"/>
      <c r="AM47" s="334"/>
      <c r="AN47" s="334"/>
      <c r="AO47" s="334"/>
      <c r="AP47" s="334"/>
      <c r="AQ47" s="334"/>
      <c r="AR47" s="334"/>
      <c r="AS47" s="334"/>
      <c r="AT47" s="334"/>
      <c r="AU47" s="334"/>
      <c r="AV47" s="334"/>
      <c r="AW47" s="334"/>
      <c r="AX47" s="334"/>
      <c r="AY47" s="335"/>
      <c r="AZ47" s="333"/>
      <c r="BA47" s="334"/>
      <c r="BB47" s="334"/>
      <c r="BC47" s="334"/>
      <c r="BD47" s="334"/>
      <c r="BE47" s="334"/>
      <c r="BF47" s="339"/>
    </row>
    <row r="48" spans="3:58" ht="15" customHeight="1">
      <c r="C48" s="301">
        <f>IF(入力!B39="","",入力!B39)</f>
        <v>8</v>
      </c>
      <c r="D48" s="302"/>
      <c r="E48" s="303"/>
      <c r="F48" s="307" t="str">
        <f>IF(入力!C40="","",入力!C39&amp;"　"&amp;入力!E39&amp;"
"&amp;入力!C40&amp;"　"&amp;入力!E40)</f>
        <v>コバヤシ　サラ
小林　咲良</v>
      </c>
      <c r="G48" s="308"/>
      <c r="H48" s="308"/>
      <c r="I48" s="308"/>
      <c r="J48" s="308"/>
      <c r="K48" s="308"/>
      <c r="L48" s="308"/>
      <c r="M48" s="308"/>
      <c r="N48" s="308"/>
      <c r="O48" s="308"/>
      <c r="P48" s="309"/>
      <c r="Q48" s="313">
        <f>IF(入力!G39="","",入力!G39)</f>
        <v>4</v>
      </c>
      <c r="R48" s="314"/>
      <c r="S48" s="315"/>
      <c r="T48" s="319" t="str">
        <f>IF(入力!I39="","",入力!I39)</f>
        <v>薬円台南小学校</v>
      </c>
      <c r="U48" s="320"/>
      <c r="V48" s="320"/>
      <c r="W48" s="320"/>
      <c r="X48" s="320"/>
      <c r="Y48" s="320"/>
      <c r="Z48" s="320"/>
      <c r="AA48" s="320"/>
      <c r="AB48" s="320"/>
      <c r="AC48" s="320"/>
      <c r="AD48" s="320"/>
      <c r="AE48" s="320"/>
      <c r="AF48" s="320"/>
      <c r="AG48" s="320"/>
      <c r="AH48" s="320"/>
      <c r="AI48" s="321"/>
      <c r="AJ48" s="313">
        <f>IF(入力!M39="","",入力!M39)</f>
        <v>516663809</v>
      </c>
      <c r="AK48" s="314"/>
      <c r="AL48" s="314"/>
      <c r="AM48" s="314"/>
      <c r="AN48" s="314"/>
      <c r="AO48" s="314"/>
      <c r="AP48" s="314"/>
      <c r="AQ48" s="314"/>
      <c r="AR48" s="314"/>
      <c r="AS48" s="314"/>
      <c r="AT48" s="314"/>
      <c r="AU48" s="314"/>
      <c r="AV48" s="314"/>
      <c r="AW48" s="314"/>
      <c r="AX48" s="314"/>
      <c r="AY48" s="315"/>
      <c r="AZ48" s="313">
        <f>IF(入力!P39="","",入力!P39)</f>
        <v>131</v>
      </c>
      <c r="BA48" s="314"/>
      <c r="BB48" s="314"/>
      <c r="BC48" s="314"/>
      <c r="BD48" s="314"/>
      <c r="BE48" s="314"/>
      <c r="BF48" s="325"/>
    </row>
    <row r="49" spans="3:58" ht="15" customHeight="1">
      <c r="C49" s="327"/>
      <c r="D49" s="328"/>
      <c r="E49" s="329"/>
      <c r="F49" s="330"/>
      <c r="G49" s="331"/>
      <c r="H49" s="331"/>
      <c r="I49" s="331"/>
      <c r="J49" s="331"/>
      <c r="K49" s="331"/>
      <c r="L49" s="331"/>
      <c r="M49" s="331"/>
      <c r="N49" s="331"/>
      <c r="O49" s="331"/>
      <c r="P49" s="332"/>
      <c r="Q49" s="333"/>
      <c r="R49" s="334"/>
      <c r="S49" s="335"/>
      <c r="T49" s="336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  <c r="AH49" s="337"/>
      <c r="AI49" s="338"/>
      <c r="AJ49" s="333"/>
      <c r="AK49" s="334"/>
      <c r="AL49" s="334"/>
      <c r="AM49" s="334"/>
      <c r="AN49" s="334"/>
      <c r="AO49" s="334"/>
      <c r="AP49" s="334"/>
      <c r="AQ49" s="334"/>
      <c r="AR49" s="334"/>
      <c r="AS49" s="334"/>
      <c r="AT49" s="334"/>
      <c r="AU49" s="334"/>
      <c r="AV49" s="334"/>
      <c r="AW49" s="334"/>
      <c r="AX49" s="334"/>
      <c r="AY49" s="335"/>
      <c r="AZ49" s="333"/>
      <c r="BA49" s="334"/>
      <c r="BB49" s="334"/>
      <c r="BC49" s="334"/>
      <c r="BD49" s="334"/>
      <c r="BE49" s="334"/>
      <c r="BF49" s="339"/>
    </row>
    <row r="50" spans="3:58" ht="15" customHeight="1">
      <c r="C50" s="301">
        <f>IF(入力!B41="","",入力!B41)</f>
        <v>9</v>
      </c>
      <c r="D50" s="302"/>
      <c r="E50" s="303"/>
      <c r="F50" s="307" t="str">
        <f>IF(入力!C42="","",入力!C41&amp;"　"&amp;入力!E41&amp;"
"&amp;入力!C42&amp;"　"&amp;入力!E42)</f>
        <v>イノウエ　ネネ
井上　寧々</v>
      </c>
      <c r="G50" s="308"/>
      <c r="H50" s="308"/>
      <c r="I50" s="308"/>
      <c r="J50" s="308"/>
      <c r="K50" s="308"/>
      <c r="L50" s="308"/>
      <c r="M50" s="308"/>
      <c r="N50" s="308"/>
      <c r="O50" s="308"/>
      <c r="P50" s="309"/>
      <c r="Q50" s="313">
        <f>IF(入力!G41="","",入力!G41)</f>
        <v>4</v>
      </c>
      <c r="R50" s="314"/>
      <c r="S50" s="315"/>
      <c r="T50" s="319" t="str">
        <f>IF(入力!I41="","",入力!I41)</f>
        <v>薬円台南小学校</v>
      </c>
      <c r="U50" s="320"/>
      <c r="V50" s="320"/>
      <c r="W50" s="320"/>
      <c r="X50" s="320"/>
      <c r="Y50" s="320"/>
      <c r="Z50" s="320"/>
      <c r="AA50" s="320"/>
      <c r="AB50" s="320"/>
      <c r="AC50" s="320"/>
      <c r="AD50" s="320"/>
      <c r="AE50" s="320"/>
      <c r="AF50" s="320"/>
      <c r="AG50" s="320"/>
      <c r="AH50" s="320"/>
      <c r="AI50" s="321"/>
      <c r="AJ50" s="313">
        <f>IF(入力!M41="","",入力!M41)</f>
        <v>516663782</v>
      </c>
      <c r="AK50" s="314"/>
      <c r="AL50" s="314"/>
      <c r="AM50" s="314"/>
      <c r="AN50" s="314"/>
      <c r="AO50" s="314"/>
      <c r="AP50" s="314"/>
      <c r="AQ50" s="314"/>
      <c r="AR50" s="314"/>
      <c r="AS50" s="314"/>
      <c r="AT50" s="314"/>
      <c r="AU50" s="314"/>
      <c r="AV50" s="314"/>
      <c r="AW50" s="314"/>
      <c r="AX50" s="314"/>
      <c r="AY50" s="315"/>
      <c r="AZ50" s="313">
        <f>IF(入力!P41="","",入力!P41)</f>
        <v>140</v>
      </c>
      <c r="BA50" s="314"/>
      <c r="BB50" s="314"/>
      <c r="BC50" s="314"/>
      <c r="BD50" s="314"/>
      <c r="BE50" s="314"/>
      <c r="BF50" s="325"/>
    </row>
    <row r="51" spans="3:58" ht="15" customHeight="1">
      <c r="C51" s="327"/>
      <c r="D51" s="328"/>
      <c r="E51" s="329"/>
      <c r="F51" s="330"/>
      <c r="G51" s="331"/>
      <c r="H51" s="331"/>
      <c r="I51" s="331"/>
      <c r="J51" s="331"/>
      <c r="K51" s="331"/>
      <c r="L51" s="331"/>
      <c r="M51" s="331"/>
      <c r="N51" s="331"/>
      <c r="O51" s="331"/>
      <c r="P51" s="332"/>
      <c r="Q51" s="333"/>
      <c r="R51" s="334"/>
      <c r="S51" s="335"/>
      <c r="T51" s="336"/>
      <c r="U51" s="337"/>
      <c r="V51" s="337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8"/>
      <c r="AJ51" s="333"/>
      <c r="AK51" s="334"/>
      <c r="AL51" s="334"/>
      <c r="AM51" s="334"/>
      <c r="AN51" s="334"/>
      <c r="AO51" s="334"/>
      <c r="AP51" s="334"/>
      <c r="AQ51" s="334"/>
      <c r="AR51" s="334"/>
      <c r="AS51" s="334"/>
      <c r="AT51" s="334"/>
      <c r="AU51" s="334"/>
      <c r="AV51" s="334"/>
      <c r="AW51" s="334"/>
      <c r="AX51" s="334"/>
      <c r="AY51" s="335"/>
      <c r="AZ51" s="333"/>
      <c r="BA51" s="334"/>
      <c r="BB51" s="334"/>
      <c r="BC51" s="334"/>
      <c r="BD51" s="334"/>
      <c r="BE51" s="334"/>
      <c r="BF51" s="339"/>
    </row>
    <row r="52" spans="3:58" ht="15" customHeight="1">
      <c r="C52" s="301">
        <f>IF(入力!B43="","",入力!B43)</f>
        <v>10</v>
      </c>
      <c r="D52" s="302"/>
      <c r="E52" s="303"/>
      <c r="F52" s="307" t="str">
        <f>IF(入力!C44="","",入力!C43&amp;"　"&amp;入力!E43&amp;"
"&amp;入力!C44&amp;"　"&amp;入力!E44)</f>
        <v>クマガイ　サキ
熊谷　咲希</v>
      </c>
      <c r="G52" s="308"/>
      <c r="H52" s="308"/>
      <c r="I52" s="308"/>
      <c r="J52" s="308"/>
      <c r="K52" s="308"/>
      <c r="L52" s="308"/>
      <c r="M52" s="308"/>
      <c r="N52" s="308"/>
      <c r="O52" s="308"/>
      <c r="P52" s="309"/>
      <c r="Q52" s="313">
        <f>IF(入力!G43="","",入力!G43)</f>
        <v>3</v>
      </c>
      <c r="R52" s="314"/>
      <c r="S52" s="315"/>
      <c r="T52" s="319" t="str">
        <f>IF(入力!I43="","",入力!I43)</f>
        <v>薬円台南小学校</v>
      </c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1"/>
      <c r="AJ52" s="313">
        <f>IF(入力!M43="","",入力!M43)</f>
        <v>518623579</v>
      </c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5"/>
      <c r="AZ52" s="313">
        <f>IF(入力!P43="","",入力!P43)</f>
        <v>129</v>
      </c>
      <c r="BA52" s="314"/>
      <c r="BB52" s="314"/>
      <c r="BC52" s="314"/>
      <c r="BD52" s="314"/>
      <c r="BE52" s="314"/>
      <c r="BF52" s="325"/>
    </row>
    <row r="53" spans="3:58" ht="15" customHeight="1">
      <c r="C53" s="327"/>
      <c r="D53" s="328"/>
      <c r="E53" s="329"/>
      <c r="F53" s="330"/>
      <c r="G53" s="331"/>
      <c r="H53" s="331"/>
      <c r="I53" s="331"/>
      <c r="J53" s="331"/>
      <c r="K53" s="331"/>
      <c r="L53" s="331"/>
      <c r="M53" s="331"/>
      <c r="N53" s="331"/>
      <c r="O53" s="331"/>
      <c r="P53" s="332"/>
      <c r="Q53" s="333"/>
      <c r="R53" s="334"/>
      <c r="S53" s="335"/>
      <c r="T53" s="336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8"/>
      <c r="AJ53" s="333"/>
      <c r="AK53" s="334"/>
      <c r="AL53" s="334"/>
      <c r="AM53" s="334"/>
      <c r="AN53" s="334"/>
      <c r="AO53" s="334"/>
      <c r="AP53" s="334"/>
      <c r="AQ53" s="334"/>
      <c r="AR53" s="334"/>
      <c r="AS53" s="334"/>
      <c r="AT53" s="334"/>
      <c r="AU53" s="334"/>
      <c r="AV53" s="334"/>
      <c r="AW53" s="334"/>
      <c r="AX53" s="334"/>
      <c r="AY53" s="335"/>
      <c r="AZ53" s="333"/>
      <c r="BA53" s="334"/>
      <c r="BB53" s="334"/>
      <c r="BC53" s="334"/>
      <c r="BD53" s="334"/>
      <c r="BE53" s="334"/>
      <c r="BF53" s="339"/>
    </row>
    <row r="54" spans="3:58" ht="15" customHeight="1">
      <c r="C54" s="301">
        <f>IF(入力!B45="","",入力!B45)</f>
        <v>11</v>
      </c>
      <c r="D54" s="302"/>
      <c r="E54" s="303"/>
      <c r="F54" s="307" t="str">
        <f>IF(入力!C46="","",入力!C45&amp;"　"&amp;入力!E45&amp;"
"&amp;入力!C46&amp;"　"&amp;入力!E46)</f>
        <v/>
      </c>
      <c r="G54" s="308"/>
      <c r="H54" s="308"/>
      <c r="I54" s="308"/>
      <c r="J54" s="308"/>
      <c r="K54" s="308"/>
      <c r="L54" s="308"/>
      <c r="M54" s="308"/>
      <c r="N54" s="308"/>
      <c r="O54" s="308"/>
      <c r="P54" s="309"/>
      <c r="Q54" s="313" t="str">
        <f>IF(入力!G45="","",入力!G45)</f>
        <v/>
      </c>
      <c r="R54" s="314"/>
      <c r="S54" s="315"/>
      <c r="T54" s="319" t="str">
        <f>IF(入力!I45="","",入力!I45)</f>
        <v/>
      </c>
      <c r="U54" s="320"/>
      <c r="V54" s="320"/>
      <c r="W54" s="320"/>
      <c r="X54" s="320"/>
      <c r="Y54" s="320"/>
      <c r="Z54" s="320"/>
      <c r="AA54" s="320"/>
      <c r="AB54" s="320"/>
      <c r="AC54" s="320"/>
      <c r="AD54" s="320"/>
      <c r="AE54" s="320"/>
      <c r="AF54" s="320"/>
      <c r="AG54" s="320"/>
      <c r="AH54" s="320"/>
      <c r="AI54" s="321"/>
      <c r="AJ54" s="313" t="str">
        <f>IF(入力!M45="","",入力!M45)</f>
        <v/>
      </c>
      <c r="AK54" s="314"/>
      <c r="AL54" s="314"/>
      <c r="AM54" s="314"/>
      <c r="AN54" s="314"/>
      <c r="AO54" s="314"/>
      <c r="AP54" s="314"/>
      <c r="AQ54" s="314"/>
      <c r="AR54" s="314"/>
      <c r="AS54" s="314"/>
      <c r="AT54" s="314"/>
      <c r="AU54" s="314"/>
      <c r="AV54" s="314"/>
      <c r="AW54" s="314"/>
      <c r="AX54" s="314"/>
      <c r="AY54" s="315"/>
      <c r="AZ54" s="313" t="str">
        <f>IF(入力!P45="","",入力!P45)</f>
        <v/>
      </c>
      <c r="BA54" s="314"/>
      <c r="BB54" s="314"/>
      <c r="BC54" s="314"/>
      <c r="BD54" s="314"/>
      <c r="BE54" s="314"/>
      <c r="BF54" s="325"/>
    </row>
    <row r="55" spans="3:58" ht="15" customHeight="1">
      <c r="C55" s="327"/>
      <c r="D55" s="328"/>
      <c r="E55" s="329"/>
      <c r="F55" s="330"/>
      <c r="G55" s="331"/>
      <c r="H55" s="331"/>
      <c r="I55" s="331"/>
      <c r="J55" s="331"/>
      <c r="K55" s="331"/>
      <c r="L55" s="331"/>
      <c r="M55" s="331"/>
      <c r="N55" s="331"/>
      <c r="O55" s="331"/>
      <c r="P55" s="332"/>
      <c r="Q55" s="333"/>
      <c r="R55" s="334"/>
      <c r="S55" s="335"/>
      <c r="T55" s="336"/>
      <c r="U55" s="337"/>
      <c r="V55" s="337"/>
      <c r="W55" s="337"/>
      <c r="X55" s="337"/>
      <c r="Y55" s="337"/>
      <c r="Z55" s="337"/>
      <c r="AA55" s="337"/>
      <c r="AB55" s="337"/>
      <c r="AC55" s="337"/>
      <c r="AD55" s="337"/>
      <c r="AE55" s="337"/>
      <c r="AF55" s="337"/>
      <c r="AG55" s="337"/>
      <c r="AH55" s="337"/>
      <c r="AI55" s="338"/>
      <c r="AJ55" s="333"/>
      <c r="AK55" s="334"/>
      <c r="AL55" s="334"/>
      <c r="AM55" s="334"/>
      <c r="AN55" s="334"/>
      <c r="AO55" s="334"/>
      <c r="AP55" s="334"/>
      <c r="AQ55" s="334"/>
      <c r="AR55" s="334"/>
      <c r="AS55" s="334"/>
      <c r="AT55" s="334"/>
      <c r="AU55" s="334"/>
      <c r="AV55" s="334"/>
      <c r="AW55" s="334"/>
      <c r="AX55" s="334"/>
      <c r="AY55" s="335"/>
      <c r="AZ55" s="333"/>
      <c r="BA55" s="334"/>
      <c r="BB55" s="334"/>
      <c r="BC55" s="334"/>
      <c r="BD55" s="334"/>
      <c r="BE55" s="334"/>
      <c r="BF55" s="339"/>
    </row>
    <row r="56" spans="3:58" ht="15" customHeight="1">
      <c r="C56" s="301">
        <f>IF(入力!B47="","",入力!B47)</f>
        <v>12</v>
      </c>
      <c r="D56" s="302"/>
      <c r="E56" s="303"/>
      <c r="F56" s="307" t="str">
        <f>IF(入力!C48="","",入力!C47&amp;"　"&amp;入力!E47&amp;"
"&amp;入力!C48&amp;"　"&amp;入力!E48)</f>
        <v/>
      </c>
      <c r="G56" s="308"/>
      <c r="H56" s="308"/>
      <c r="I56" s="308"/>
      <c r="J56" s="308"/>
      <c r="K56" s="308"/>
      <c r="L56" s="308"/>
      <c r="M56" s="308"/>
      <c r="N56" s="308"/>
      <c r="O56" s="308"/>
      <c r="P56" s="309"/>
      <c r="Q56" s="313" t="str">
        <f>IF(入力!G47="","",入力!G47)</f>
        <v/>
      </c>
      <c r="R56" s="314"/>
      <c r="S56" s="315"/>
      <c r="T56" s="319" t="str">
        <f>IF(入力!I47="","",入力!I47)</f>
        <v/>
      </c>
      <c r="U56" s="320"/>
      <c r="V56" s="320"/>
      <c r="W56" s="320"/>
      <c r="X56" s="320"/>
      <c r="Y56" s="320"/>
      <c r="Z56" s="320"/>
      <c r="AA56" s="320"/>
      <c r="AB56" s="320"/>
      <c r="AC56" s="320"/>
      <c r="AD56" s="320"/>
      <c r="AE56" s="320"/>
      <c r="AF56" s="320"/>
      <c r="AG56" s="320"/>
      <c r="AH56" s="320"/>
      <c r="AI56" s="321"/>
      <c r="AJ56" s="313" t="str">
        <f>IF(入力!M47="","",入力!M47)</f>
        <v/>
      </c>
      <c r="AK56" s="314"/>
      <c r="AL56" s="314"/>
      <c r="AM56" s="314"/>
      <c r="AN56" s="314"/>
      <c r="AO56" s="314"/>
      <c r="AP56" s="314"/>
      <c r="AQ56" s="314"/>
      <c r="AR56" s="314"/>
      <c r="AS56" s="314"/>
      <c r="AT56" s="314"/>
      <c r="AU56" s="314"/>
      <c r="AV56" s="314"/>
      <c r="AW56" s="314"/>
      <c r="AX56" s="314"/>
      <c r="AY56" s="315"/>
      <c r="AZ56" s="313" t="str">
        <f>IF(入力!P47="","",入力!P47)</f>
        <v/>
      </c>
      <c r="BA56" s="314"/>
      <c r="BB56" s="314"/>
      <c r="BC56" s="314"/>
      <c r="BD56" s="314"/>
      <c r="BE56" s="314"/>
      <c r="BF56" s="325"/>
    </row>
    <row r="57" spans="3:58" ht="15" customHeight="1" thickBot="1">
      <c r="C57" s="304"/>
      <c r="D57" s="305"/>
      <c r="E57" s="306"/>
      <c r="F57" s="310"/>
      <c r="G57" s="311"/>
      <c r="H57" s="311"/>
      <c r="I57" s="311"/>
      <c r="J57" s="311"/>
      <c r="K57" s="311"/>
      <c r="L57" s="311"/>
      <c r="M57" s="311"/>
      <c r="N57" s="311"/>
      <c r="O57" s="311"/>
      <c r="P57" s="312"/>
      <c r="Q57" s="316"/>
      <c r="R57" s="317"/>
      <c r="S57" s="318"/>
      <c r="T57" s="322"/>
      <c r="U57" s="323"/>
      <c r="V57" s="323"/>
      <c r="W57" s="323"/>
      <c r="X57" s="323"/>
      <c r="Y57" s="323"/>
      <c r="Z57" s="323"/>
      <c r="AA57" s="323"/>
      <c r="AB57" s="323"/>
      <c r="AC57" s="323"/>
      <c r="AD57" s="323"/>
      <c r="AE57" s="323"/>
      <c r="AF57" s="323"/>
      <c r="AG57" s="323"/>
      <c r="AH57" s="323"/>
      <c r="AI57" s="324"/>
      <c r="AJ57" s="316"/>
      <c r="AK57" s="317"/>
      <c r="AL57" s="317"/>
      <c r="AM57" s="317"/>
      <c r="AN57" s="317"/>
      <c r="AO57" s="317"/>
      <c r="AP57" s="317"/>
      <c r="AQ57" s="317"/>
      <c r="AR57" s="317"/>
      <c r="AS57" s="317"/>
      <c r="AT57" s="317"/>
      <c r="AU57" s="317"/>
      <c r="AV57" s="317"/>
      <c r="AW57" s="317"/>
      <c r="AX57" s="317"/>
      <c r="AY57" s="318"/>
      <c r="AZ57" s="316"/>
      <c r="BA57" s="317"/>
      <c r="BB57" s="317"/>
      <c r="BC57" s="317"/>
      <c r="BD57" s="317"/>
      <c r="BE57" s="317"/>
      <c r="BF57" s="3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0"/>
      <c r="AS63" s="340"/>
      <c r="AT63" s="340"/>
      <c r="AU63" s="340"/>
      <c r="AV63" s="340"/>
      <c r="AW63" s="340"/>
      <c r="AX63" s="340"/>
      <c r="AY63" s="340"/>
      <c r="AZ63" s="340"/>
      <c r="BA63" s="340"/>
      <c r="BB63" s="340"/>
      <c r="BC63" s="340"/>
      <c r="BD63" s="340"/>
      <c r="BE63" s="340" t="s">
        <v>63</v>
      </c>
      <c r="BF63" s="34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1"/>
      <c r="AS64" s="341"/>
      <c r="AT64" s="341"/>
      <c r="AU64" s="341"/>
      <c r="AV64" s="341"/>
      <c r="AW64" s="341"/>
      <c r="AX64" s="341"/>
      <c r="AY64" s="341"/>
      <c r="AZ64" s="341"/>
      <c r="BA64" s="341"/>
      <c r="BB64" s="341"/>
      <c r="BC64" s="341"/>
      <c r="BD64" s="341"/>
      <c r="BE64" s="341"/>
      <c r="BF64" s="34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薬円台南小学校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4314623323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稲田　悟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514813749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0401977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鈴木　翔大</v>
      </c>
      <c r="D9" s="285"/>
      <c r="E9" s="285"/>
      <c r="F9" s="285"/>
      <c r="G9" s="291">
        <f>IF(入力!G9="","",入力!G9)</f>
        <v>518055707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大熊　陽子</v>
      </c>
      <c r="D11" s="285"/>
      <c r="E11" s="285"/>
      <c r="F11" s="285"/>
      <c r="G11" s="291">
        <f>IF(入力!G11="","",入力!G11)</f>
        <v>512603003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>0387988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稲田　悟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3" t="s">
        <v>6</v>
      </c>
      <c r="B17" s="283"/>
      <c r="C17" s="294" t="str">
        <f>IF(入力!C17="","",入力!C17&amp;"　"&amp;入力!E17)</f>
        <v>船橋市西習志野１－９－５０－２０５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０９０-７１１５-００３３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090－7115－0033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>
        <f>IF(入力!B25="","",入力!B25)</f>
        <v>1</v>
      </c>
      <c r="C25" s="284" t="str">
        <f>IF(入力!C26="","",入力!C26&amp;"　"&amp;入力!E26)</f>
        <v>府馬　莉央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515302152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佐藤　星</v>
      </c>
      <c r="D27" s="285"/>
      <c r="E27" s="285"/>
      <c r="F27" s="285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515302145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石塚　千尋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515302134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藍　智花</v>
      </c>
      <c r="D31" s="285"/>
      <c r="E31" s="285"/>
      <c r="F31" s="285"/>
      <c r="G31" s="283">
        <f>IF(入力!G31="","",入力!G31)</f>
        <v>5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515302161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木村　結花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516663777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土田　南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516663816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牧戸　　咲空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516663798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小林　咲良</v>
      </c>
      <c r="D39" s="285"/>
      <c r="E39" s="285"/>
      <c r="F39" s="285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516663809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井上　寧々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516663782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熊谷　咲希</v>
      </c>
      <c r="D43" s="285"/>
      <c r="E43" s="285"/>
      <c r="F43" s="285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518623579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>
        <f>IF(入力!B49="","",入力!B49)</f>
        <v>13</v>
      </c>
      <c r="C49" s="284" t="str">
        <f>IF(入力!C50="","",入力!C50&amp;"　"&amp;入力!E50)</f>
        <v/>
      </c>
      <c r="D49" s="285"/>
      <c r="E49" s="285"/>
      <c r="F49" s="285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>
        <f>IF(入力!B51="","",入力!B51)</f>
        <v>14</v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4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15" ht="14.45" customHeight="1">
      <c r="A2" s="283" t="s">
        <v>0</v>
      </c>
      <c r="B2" s="283"/>
      <c r="C2" s="294" t="str">
        <f>IF(入力!C3="","",入力!C3)</f>
        <v>薬円台南小学校</v>
      </c>
      <c r="D2" s="294"/>
      <c r="E2" s="294"/>
      <c r="F2" s="294"/>
      <c r="G2" s="294"/>
      <c r="H2" s="294"/>
      <c r="I2" s="294"/>
      <c r="J2" s="283" t="str">
        <f>IF(入力!J3="","",入力!J3)</f>
        <v>女子</v>
      </c>
      <c r="K2" s="283"/>
      <c r="L2" s="283"/>
      <c r="M2" s="283"/>
      <c r="N2" s="283"/>
      <c r="O2" s="283"/>
    </row>
    <row r="3" spans="1:15" ht="14.45" customHeight="1">
      <c r="A3" s="283"/>
      <c r="B3" s="283"/>
      <c r="C3" s="294"/>
      <c r="D3" s="294"/>
      <c r="E3" s="294"/>
      <c r="F3" s="294"/>
      <c r="G3" s="294"/>
      <c r="H3" s="294"/>
      <c r="I3" s="294"/>
      <c r="J3" s="283"/>
      <c r="K3" s="283"/>
      <c r="L3" s="283"/>
      <c r="M3" s="283"/>
      <c r="N3" s="283"/>
      <c r="O3" s="283"/>
    </row>
    <row r="4" spans="1:15" ht="15" customHeight="1">
      <c r="A4" s="283" t="s">
        <v>18</v>
      </c>
      <c r="B4" s="283"/>
      <c r="C4" s="295">
        <f>IF(入力!C4="","",IF(入力!C5="",入力!C4,入力!C4&amp;"　　"&amp;入力!C5))</f>
        <v>4314623323</v>
      </c>
      <c r="D4" s="296"/>
      <c r="E4" s="296"/>
      <c r="F4" s="296"/>
      <c r="G4" s="296"/>
      <c r="H4" s="296"/>
      <c r="I4" s="296"/>
      <c r="J4" s="2"/>
      <c r="K4" s="2"/>
      <c r="L4" s="2"/>
      <c r="M4" s="2"/>
      <c r="N4" s="2"/>
      <c r="O4" s="3"/>
    </row>
    <row r="5" spans="1:15" ht="15" customHeight="1">
      <c r="A5" s="283"/>
      <c r="B5" s="283"/>
      <c r="C5" s="297"/>
      <c r="D5" s="298"/>
      <c r="E5" s="298"/>
      <c r="F5" s="298"/>
      <c r="G5" s="298"/>
      <c r="H5" s="298"/>
      <c r="I5" s="298"/>
      <c r="J5" s="299" t="s">
        <v>23</v>
      </c>
      <c r="K5" s="299"/>
      <c r="L5" s="299"/>
      <c r="M5" s="299"/>
      <c r="N5" s="299"/>
      <c r="O5" s="300"/>
    </row>
    <row r="6" spans="1:15" ht="12" customHeight="1">
      <c r="A6" s="283" t="s">
        <v>1</v>
      </c>
      <c r="B6" s="283"/>
      <c r="C6" s="284" t="str">
        <f>IF(入力!C8="","",入力!C8&amp;"　"&amp;入力!E8)</f>
        <v>稲田　悟</v>
      </c>
      <c r="D6" s="285"/>
      <c r="E6" s="285"/>
      <c r="F6" s="285"/>
      <c r="G6" s="290" t="s">
        <v>17</v>
      </c>
      <c r="H6" s="290"/>
      <c r="I6" s="290"/>
      <c r="J6" s="290" t="s">
        <v>14</v>
      </c>
      <c r="K6" s="290"/>
      <c r="L6" s="290"/>
      <c r="M6" s="290" t="s">
        <v>15</v>
      </c>
      <c r="N6" s="290"/>
      <c r="O6" s="290"/>
    </row>
    <row r="7" spans="1:15" ht="13.5" customHeight="1">
      <c r="A7" s="283"/>
      <c r="B7" s="283"/>
      <c r="C7" s="286"/>
      <c r="D7" s="287"/>
      <c r="E7" s="287"/>
      <c r="F7" s="287"/>
      <c r="G7" s="291">
        <f>IF(入力!G7="","",入力!G7)</f>
        <v>514813749</v>
      </c>
      <c r="H7" s="291"/>
      <c r="I7" s="291"/>
      <c r="J7" s="291" t="str">
        <f>IF(入力!J7="","",入力!J7)</f>
        <v/>
      </c>
      <c r="K7" s="291"/>
      <c r="L7" s="291"/>
      <c r="M7" s="291" t="str">
        <f>IF(入力!M7="","",入力!M7)</f>
        <v>0401977</v>
      </c>
      <c r="N7" s="291"/>
      <c r="O7" s="291"/>
    </row>
    <row r="8" spans="1:15" ht="13.5" customHeight="1">
      <c r="A8" s="283"/>
      <c r="B8" s="283"/>
      <c r="C8" s="288"/>
      <c r="D8" s="289"/>
      <c r="E8" s="289"/>
      <c r="F8" s="289"/>
      <c r="G8" s="291"/>
      <c r="H8" s="291"/>
      <c r="I8" s="291"/>
      <c r="J8" s="291"/>
      <c r="K8" s="291"/>
      <c r="L8" s="291"/>
      <c r="M8" s="291"/>
      <c r="N8" s="291"/>
      <c r="O8" s="291"/>
    </row>
    <row r="9" spans="1:15" ht="14.45" customHeight="1">
      <c r="A9" s="283" t="s">
        <v>19</v>
      </c>
      <c r="B9" s="283"/>
      <c r="C9" s="284" t="str">
        <f>IF(入力!C10="","",入力!C10&amp;"　"&amp;入力!E10)</f>
        <v>鈴木　翔大</v>
      </c>
      <c r="D9" s="285"/>
      <c r="E9" s="285"/>
      <c r="F9" s="285"/>
      <c r="G9" s="291">
        <f>IF(入力!G9="","",入力!G9)</f>
        <v>518055707</v>
      </c>
      <c r="H9" s="291"/>
      <c r="I9" s="291"/>
      <c r="J9" s="291" t="str">
        <f>IF(入力!J9="","",入力!J9)</f>
        <v/>
      </c>
      <c r="K9" s="291"/>
      <c r="L9" s="291"/>
      <c r="M9" s="291" t="str">
        <f>IF(入力!M9="","",入力!M9)</f>
        <v/>
      </c>
      <c r="N9" s="291"/>
      <c r="O9" s="291"/>
    </row>
    <row r="10" spans="1:15" ht="14.45" customHeight="1">
      <c r="A10" s="283"/>
      <c r="B10" s="283"/>
      <c r="C10" s="288"/>
      <c r="D10" s="289"/>
      <c r="E10" s="289"/>
      <c r="F10" s="289"/>
      <c r="G10" s="291"/>
      <c r="H10" s="291"/>
      <c r="I10" s="291"/>
      <c r="J10" s="291"/>
      <c r="K10" s="291"/>
      <c r="L10" s="291"/>
      <c r="M10" s="291"/>
      <c r="N10" s="291"/>
      <c r="O10" s="291"/>
    </row>
    <row r="11" spans="1:15" ht="14.45" customHeight="1">
      <c r="A11" s="283" t="s">
        <v>20</v>
      </c>
      <c r="B11" s="283"/>
      <c r="C11" s="284" t="str">
        <f>IF(入力!C12="","",入力!C12&amp;"　"&amp;入力!E12)</f>
        <v>大熊　陽子</v>
      </c>
      <c r="D11" s="285"/>
      <c r="E11" s="285"/>
      <c r="F11" s="285"/>
      <c r="G11" s="291">
        <f>IF(入力!G11="","",入力!G11)</f>
        <v>512603003</v>
      </c>
      <c r="H11" s="291"/>
      <c r="I11" s="291"/>
      <c r="J11" s="291" t="str">
        <f>IF(入力!J11="","",入力!J11)</f>
        <v/>
      </c>
      <c r="K11" s="291"/>
      <c r="L11" s="291"/>
      <c r="M11" s="291" t="str">
        <f>IF(入力!M11="","",入力!M11)</f>
        <v>0387988</v>
      </c>
      <c r="N11" s="291"/>
      <c r="O11" s="291"/>
    </row>
    <row r="12" spans="1:15" ht="14.45" customHeight="1">
      <c r="A12" s="283"/>
      <c r="B12" s="283"/>
      <c r="C12" s="288"/>
      <c r="D12" s="289"/>
      <c r="E12" s="289"/>
      <c r="F12" s="289"/>
      <c r="G12" s="291"/>
      <c r="H12" s="291"/>
      <c r="I12" s="291"/>
      <c r="J12" s="291"/>
      <c r="K12" s="291"/>
      <c r="L12" s="291"/>
      <c r="M12" s="291"/>
      <c r="N12" s="291"/>
      <c r="O12" s="291"/>
    </row>
    <row r="13" spans="1:15" ht="15" customHeight="1">
      <c r="A13" s="283" t="s">
        <v>4</v>
      </c>
      <c r="B13" s="283"/>
      <c r="C13" s="284" t="str">
        <f>IF(入力!C14="","",入力!C14&amp;"　"&amp;入力!E14)</f>
        <v/>
      </c>
      <c r="D13" s="285"/>
      <c r="E13" s="285"/>
      <c r="F13" s="285"/>
      <c r="G13" s="247"/>
      <c r="H13" s="247"/>
      <c r="I13" s="247"/>
      <c r="J13" s="247"/>
      <c r="K13" s="247"/>
      <c r="L13" s="247"/>
      <c r="M13" s="247"/>
      <c r="N13" s="247"/>
      <c r="O13" s="247"/>
    </row>
    <row r="14" spans="1:15" ht="15" customHeight="1">
      <c r="A14" s="283"/>
      <c r="B14" s="283"/>
      <c r="C14" s="288"/>
      <c r="D14" s="289"/>
      <c r="E14" s="289"/>
      <c r="F14" s="289"/>
      <c r="G14" s="247"/>
      <c r="H14" s="247"/>
      <c r="I14" s="247"/>
      <c r="J14" s="247"/>
      <c r="K14" s="247"/>
      <c r="L14" s="247"/>
      <c r="M14" s="247"/>
      <c r="N14" s="247"/>
      <c r="O14" s="247"/>
    </row>
    <row r="15" spans="1:15" ht="15" customHeight="1">
      <c r="A15" s="283" t="s">
        <v>5</v>
      </c>
      <c r="B15" s="283"/>
      <c r="C15" s="284" t="str">
        <f>IF(入力!C16="","",入力!C16&amp;"　"&amp;入力!E16)</f>
        <v>稲田　悟</v>
      </c>
      <c r="D15" s="285"/>
      <c r="E15" s="285"/>
      <c r="F15" s="292" t="s">
        <v>22</v>
      </c>
      <c r="G15" s="247"/>
      <c r="H15" s="247"/>
      <c r="I15" s="247"/>
      <c r="J15" s="247"/>
      <c r="K15" s="247"/>
      <c r="L15" s="247"/>
      <c r="M15" s="247"/>
      <c r="N15" s="247"/>
      <c r="O15" s="247"/>
    </row>
    <row r="16" spans="1:15" ht="15" customHeight="1">
      <c r="A16" s="283"/>
      <c r="B16" s="283"/>
      <c r="C16" s="288"/>
      <c r="D16" s="289"/>
      <c r="E16" s="289"/>
      <c r="F16" s="293"/>
      <c r="G16" s="247"/>
      <c r="H16" s="247"/>
      <c r="I16" s="247"/>
      <c r="J16" s="247"/>
      <c r="K16" s="247"/>
      <c r="L16" s="247"/>
      <c r="M16" s="247"/>
      <c r="N16" s="247"/>
      <c r="O16" s="247"/>
    </row>
    <row r="17" spans="1:15" ht="14.45" customHeight="1">
      <c r="A17" s="283" t="s">
        <v>6</v>
      </c>
      <c r="B17" s="283"/>
      <c r="C17" s="294" t="str">
        <f>IF(入力!C17="","",入力!C17&amp;"　"&amp;入力!E17)</f>
        <v>船橋市西習志野１－９－５０－２０５　</v>
      </c>
      <c r="D17" s="294"/>
      <c r="E17" s="294"/>
      <c r="F17" s="294"/>
      <c r="G17" s="294"/>
      <c r="H17" s="294"/>
      <c r="I17" s="294"/>
      <c r="J17" s="294"/>
      <c r="K17" s="294"/>
      <c r="L17" s="294"/>
      <c r="M17" s="294"/>
      <c r="N17" s="294"/>
      <c r="O17" s="294"/>
    </row>
    <row r="18" spans="1:15" ht="14.45" customHeight="1">
      <c r="A18" s="283"/>
      <c r="B18" s="283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</row>
    <row r="19" spans="1:15" ht="14.45" customHeight="1">
      <c r="A19" s="283" t="s">
        <v>7</v>
      </c>
      <c r="B19" s="283"/>
      <c r="C19" s="294" t="str">
        <f>IF(入力!C19="","",入力!C19&amp;"　"&amp;入力!E19)</f>
        <v>０９０-７１１５-００３３　</v>
      </c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</row>
    <row r="20" spans="1:15" ht="14.45" customHeight="1">
      <c r="A20" s="283"/>
      <c r="B20" s="283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</row>
    <row r="21" spans="1:15" ht="14.45" customHeight="1">
      <c r="A21" s="283" t="s">
        <v>8</v>
      </c>
      <c r="B21" s="283"/>
      <c r="C21" s="294" t="str">
        <f>IF(入力!C21="","",入力!C21&amp;"－"&amp;入力!E21&amp;"－"&amp;入力!G21)</f>
        <v>090－7115－0033</v>
      </c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</row>
    <row r="22" spans="1:15" ht="14.45" customHeight="1">
      <c r="A22" s="283"/>
      <c r="B22" s="283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</row>
    <row r="23" spans="1:15">
      <c r="A23" s="283"/>
      <c r="B23" s="283" t="s">
        <v>9</v>
      </c>
      <c r="C23" s="283" t="s">
        <v>10</v>
      </c>
      <c r="D23" s="283"/>
      <c r="E23" s="283"/>
      <c r="F23" s="283"/>
      <c r="G23" s="283" t="s">
        <v>11</v>
      </c>
      <c r="H23" s="283"/>
      <c r="I23" s="283" t="s">
        <v>12</v>
      </c>
      <c r="J23" s="283"/>
      <c r="K23" s="283"/>
      <c r="L23" s="283"/>
      <c r="M23" s="283" t="s">
        <v>21</v>
      </c>
      <c r="N23" s="283"/>
      <c r="O23" s="283"/>
    </row>
    <row r="24" spans="1:15">
      <c r="A24" s="283"/>
      <c r="B24" s="283"/>
      <c r="C24" s="283"/>
      <c r="D24" s="283"/>
      <c r="E24" s="283"/>
      <c r="F24" s="283"/>
      <c r="G24" s="283"/>
      <c r="H24" s="283"/>
      <c r="I24" s="283"/>
      <c r="J24" s="283"/>
      <c r="K24" s="283"/>
      <c r="L24" s="283"/>
      <c r="M24" s="283"/>
      <c r="N24" s="283"/>
      <c r="O24" s="283"/>
    </row>
    <row r="25" spans="1:15" ht="15" customHeight="1">
      <c r="A25" s="283">
        <v>1</v>
      </c>
      <c r="B25" s="283">
        <f>IF(入力!B25="","",入力!B25)</f>
        <v>1</v>
      </c>
      <c r="C25" s="284" t="str">
        <f>IF(入力!C26="","",入力!C26&amp;"　"&amp;入力!E26)</f>
        <v>府馬　莉央</v>
      </c>
      <c r="D25" s="285"/>
      <c r="E25" s="285"/>
      <c r="F25" s="285"/>
      <c r="G25" s="283">
        <f>IF(入力!G25="","",入力!G25)</f>
        <v>5</v>
      </c>
      <c r="H25" s="283" t="str">
        <f>IF(入力!H25="","",入力!H25)</f>
        <v/>
      </c>
      <c r="I25" s="283" t="str">
        <f>IF(入力!I25="","",入力!I25)</f>
        <v>薬円台南小学校</v>
      </c>
      <c r="J25" s="283" t="str">
        <f>IF(入力!J25="","",入力!J25)</f>
        <v/>
      </c>
      <c r="K25" s="283" t="str">
        <f>IF(入力!K25="","",入力!K25)</f>
        <v/>
      </c>
      <c r="L25" s="283" t="str">
        <f>IF(入力!L25="","",入力!L25)</f>
        <v/>
      </c>
      <c r="M25" s="283">
        <f>IF(入力!M25="","",入力!M25)</f>
        <v>515302152</v>
      </c>
      <c r="N25" s="283" t="str">
        <f>IF(入力!N25="","",入力!N25)</f>
        <v/>
      </c>
      <c r="O25" s="283" t="str">
        <f>IF(入力!O25="","",入力!O25)</f>
        <v/>
      </c>
    </row>
    <row r="26" spans="1:15" ht="15" customHeight="1">
      <c r="A26" s="283"/>
      <c r="B26" s="283"/>
      <c r="C26" s="288"/>
      <c r="D26" s="289"/>
      <c r="E26" s="289"/>
      <c r="F26" s="289"/>
      <c r="G26" s="283"/>
      <c r="H26" s="283"/>
      <c r="I26" s="283"/>
      <c r="J26" s="283"/>
      <c r="K26" s="283"/>
      <c r="L26" s="283"/>
      <c r="M26" s="283"/>
      <c r="N26" s="283"/>
      <c r="O26" s="283"/>
    </row>
    <row r="27" spans="1:15" ht="15" customHeight="1">
      <c r="A27" s="283">
        <v>2</v>
      </c>
      <c r="B27" s="283">
        <f>IF(入力!B27="","",入力!B27)</f>
        <v>2</v>
      </c>
      <c r="C27" s="284" t="str">
        <f>IF(入力!C28="","",入力!C28&amp;"　"&amp;入力!E28)</f>
        <v>佐藤　星</v>
      </c>
      <c r="D27" s="285"/>
      <c r="E27" s="285"/>
      <c r="F27" s="285"/>
      <c r="G27" s="283">
        <f>IF(入力!G27="","",入力!G27)</f>
        <v>5</v>
      </c>
      <c r="H27" s="283" t="str">
        <f>IF(入力!H27="","",入力!H27)</f>
        <v/>
      </c>
      <c r="I27" s="283" t="str">
        <f>IF(入力!I27="","",入力!I27)</f>
        <v>薬円台南小学校</v>
      </c>
      <c r="J27" s="283" t="str">
        <f>IF(入力!J27="","",入力!J27)</f>
        <v/>
      </c>
      <c r="K27" s="283" t="str">
        <f>IF(入力!K27="","",入力!K27)</f>
        <v/>
      </c>
      <c r="L27" s="283" t="str">
        <f>IF(入力!L27="","",入力!L27)</f>
        <v/>
      </c>
      <c r="M27" s="283">
        <f>IF(入力!M27="","",入力!M27)</f>
        <v>515302145</v>
      </c>
      <c r="N27" s="283" t="str">
        <f>IF(入力!N27="","",入力!N27)</f>
        <v/>
      </c>
      <c r="O27" s="283" t="str">
        <f>IF(入力!O27="","",入力!O27)</f>
        <v/>
      </c>
    </row>
    <row r="28" spans="1:15" ht="15" customHeight="1">
      <c r="A28" s="283"/>
      <c r="B28" s="283"/>
      <c r="C28" s="288"/>
      <c r="D28" s="289"/>
      <c r="E28" s="289"/>
      <c r="F28" s="289"/>
      <c r="G28" s="283"/>
      <c r="H28" s="283"/>
      <c r="I28" s="283"/>
      <c r="J28" s="283"/>
      <c r="K28" s="283"/>
      <c r="L28" s="283"/>
      <c r="M28" s="283"/>
      <c r="N28" s="283"/>
      <c r="O28" s="283"/>
    </row>
    <row r="29" spans="1:15" ht="15" customHeight="1">
      <c r="A29" s="283">
        <v>3</v>
      </c>
      <c r="B29" s="283">
        <f>IF(入力!B29="","",入力!B29)</f>
        <v>3</v>
      </c>
      <c r="C29" s="284" t="str">
        <f>IF(入力!C30="","",入力!C30&amp;"　"&amp;入力!E30)</f>
        <v>石塚　千尋</v>
      </c>
      <c r="D29" s="285"/>
      <c r="E29" s="285"/>
      <c r="F29" s="285"/>
      <c r="G29" s="283">
        <f>IF(入力!G29="","",入力!G29)</f>
        <v>5</v>
      </c>
      <c r="H29" s="283" t="str">
        <f>IF(入力!H29="","",入力!H29)</f>
        <v/>
      </c>
      <c r="I29" s="283" t="str">
        <f>IF(入力!I29="","",入力!I29)</f>
        <v>薬円台南小学校</v>
      </c>
      <c r="J29" s="283" t="str">
        <f>IF(入力!J29="","",入力!J29)</f>
        <v/>
      </c>
      <c r="K29" s="283" t="str">
        <f>IF(入力!K29="","",入力!K29)</f>
        <v/>
      </c>
      <c r="L29" s="283" t="str">
        <f>IF(入力!L29="","",入力!L29)</f>
        <v/>
      </c>
      <c r="M29" s="283">
        <f>IF(入力!M29="","",入力!M29)</f>
        <v>515302134</v>
      </c>
      <c r="N29" s="283" t="str">
        <f>IF(入力!N29="","",入力!N29)</f>
        <v/>
      </c>
      <c r="O29" s="283" t="str">
        <f>IF(入力!O29="","",入力!O29)</f>
        <v/>
      </c>
    </row>
    <row r="30" spans="1:15" ht="15" customHeight="1">
      <c r="A30" s="283"/>
      <c r="B30" s="283"/>
      <c r="C30" s="288"/>
      <c r="D30" s="289"/>
      <c r="E30" s="289"/>
      <c r="F30" s="289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ht="15" customHeight="1">
      <c r="A31" s="283">
        <v>4</v>
      </c>
      <c r="B31" s="283">
        <f>IF(入力!B31="","",入力!B31)</f>
        <v>4</v>
      </c>
      <c r="C31" s="284" t="str">
        <f>IF(入力!C32="","",入力!C32&amp;"　"&amp;入力!E32)</f>
        <v>藍　智花</v>
      </c>
      <c r="D31" s="285"/>
      <c r="E31" s="285"/>
      <c r="F31" s="285"/>
      <c r="G31" s="283">
        <f>IF(入力!G31="","",入力!G31)</f>
        <v>5</v>
      </c>
      <c r="H31" s="283" t="str">
        <f>IF(入力!H31="","",入力!H31)</f>
        <v/>
      </c>
      <c r="I31" s="283" t="str">
        <f>IF(入力!I31="","",入力!I31)</f>
        <v>薬円台南小学校</v>
      </c>
      <c r="J31" s="283" t="str">
        <f>IF(入力!J31="","",入力!J31)</f>
        <v/>
      </c>
      <c r="K31" s="283" t="str">
        <f>IF(入力!K31="","",入力!K31)</f>
        <v/>
      </c>
      <c r="L31" s="283" t="str">
        <f>IF(入力!L31="","",入力!L31)</f>
        <v/>
      </c>
      <c r="M31" s="283">
        <f>IF(入力!M31="","",入力!M31)</f>
        <v>515302161</v>
      </c>
      <c r="N31" s="283" t="str">
        <f>IF(入力!N31="","",入力!N31)</f>
        <v/>
      </c>
      <c r="O31" s="283" t="str">
        <f>IF(入力!O31="","",入力!O31)</f>
        <v/>
      </c>
    </row>
    <row r="32" spans="1:15" ht="15" customHeight="1">
      <c r="A32" s="283"/>
      <c r="B32" s="283"/>
      <c r="C32" s="288"/>
      <c r="D32" s="289"/>
      <c r="E32" s="289"/>
      <c r="F32" s="289"/>
      <c r="G32" s="283"/>
      <c r="H32" s="283"/>
      <c r="I32" s="283"/>
      <c r="J32" s="283"/>
      <c r="K32" s="283"/>
      <c r="L32" s="283"/>
      <c r="M32" s="283"/>
      <c r="N32" s="283"/>
      <c r="O32" s="283"/>
    </row>
    <row r="33" spans="1:15" ht="15" customHeight="1">
      <c r="A33" s="283">
        <v>5</v>
      </c>
      <c r="B33" s="283">
        <f>IF(入力!B33="","",入力!B33)</f>
        <v>5</v>
      </c>
      <c r="C33" s="284" t="str">
        <f>IF(入力!C34="","",入力!C34&amp;"　"&amp;入力!E34)</f>
        <v>木村　結花</v>
      </c>
      <c r="D33" s="285"/>
      <c r="E33" s="285"/>
      <c r="F33" s="285"/>
      <c r="G33" s="283">
        <f>IF(入力!G33="","",入力!G33)</f>
        <v>4</v>
      </c>
      <c r="H33" s="283" t="str">
        <f>IF(入力!H33="","",入力!H33)</f>
        <v/>
      </c>
      <c r="I33" s="283" t="str">
        <f>IF(入力!I33="","",入力!I33)</f>
        <v>薬円台南小学校</v>
      </c>
      <c r="J33" s="283" t="str">
        <f>IF(入力!J33="","",入力!J33)</f>
        <v/>
      </c>
      <c r="K33" s="283" t="str">
        <f>IF(入力!K33="","",入力!K33)</f>
        <v/>
      </c>
      <c r="L33" s="283" t="str">
        <f>IF(入力!L33="","",入力!L33)</f>
        <v/>
      </c>
      <c r="M33" s="283">
        <f>IF(入力!M33="","",入力!M33)</f>
        <v>516663777</v>
      </c>
      <c r="N33" s="283" t="str">
        <f>IF(入力!N33="","",入力!N33)</f>
        <v/>
      </c>
      <c r="O33" s="283" t="str">
        <f>IF(入力!O33="","",入力!O33)</f>
        <v/>
      </c>
    </row>
    <row r="34" spans="1:15" ht="15" customHeight="1">
      <c r="A34" s="283"/>
      <c r="B34" s="283"/>
      <c r="C34" s="288"/>
      <c r="D34" s="289"/>
      <c r="E34" s="289"/>
      <c r="F34" s="289"/>
      <c r="G34" s="283"/>
      <c r="H34" s="283"/>
      <c r="I34" s="283"/>
      <c r="J34" s="283"/>
      <c r="K34" s="283"/>
      <c r="L34" s="283"/>
      <c r="M34" s="283"/>
      <c r="N34" s="283"/>
      <c r="O34" s="283"/>
    </row>
    <row r="35" spans="1:15" ht="15" customHeight="1">
      <c r="A35" s="283">
        <v>6</v>
      </c>
      <c r="B35" s="283">
        <f>IF(入力!B35="","",入力!B35)</f>
        <v>6</v>
      </c>
      <c r="C35" s="284" t="str">
        <f>IF(入力!C36="","",入力!C36&amp;"　"&amp;入力!E36)</f>
        <v>土田　南</v>
      </c>
      <c r="D35" s="285"/>
      <c r="E35" s="285"/>
      <c r="F35" s="285"/>
      <c r="G35" s="283">
        <f>IF(入力!G35="","",入力!G35)</f>
        <v>4</v>
      </c>
      <c r="H35" s="283" t="str">
        <f>IF(入力!H35="","",入力!H35)</f>
        <v/>
      </c>
      <c r="I35" s="283" t="str">
        <f>IF(入力!I35="","",入力!I35)</f>
        <v>薬円台南小学校</v>
      </c>
      <c r="J35" s="283" t="str">
        <f>IF(入力!J35="","",入力!J35)</f>
        <v/>
      </c>
      <c r="K35" s="283" t="str">
        <f>IF(入力!K35="","",入力!K35)</f>
        <v/>
      </c>
      <c r="L35" s="283" t="str">
        <f>IF(入力!L35="","",入力!L35)</f>
        <v/>
      </c>
      <c r="M35" s="283">
        <f>IF(入力!M35="","",入力!M35)</f>
        <v>516663816</v>
      </c>
      <c r="N35" s="283" t="str">
        <f>IF(入力!N35="","",入力!N35)</f>
        <v/>
      </c>
      <c r="O35" s="283" t="str">
        <f>IF(入力!O35="","",入力!O35)</f>
        <v/>
      </c>
    </row>
    <row r="36" spans="1:15" ht="15" customHeight="1">
      <c r="A36" s="283"/>
      <c r="B36" s="283"/>
      <c r="C36" s="288"/>
      <c r="D36" s="289"/>
      <c r="E36" s="289"/>
      <c r="F36" s="289"/>
      <c r="G36" s="283"/>
      <c r="H36" s="283"/>
      <c r="I36" s="283"/>
      <c r="J36" s="283"/>
      <c r="K36" s="283"/>
      <c r="L36" s="283"/>
      <c r="M36" s="283"/>
      <c r="N36" s="283"/>
      <c r="O36" s="283"/>
    </row>
    <row r="37" spans="1:15" ht="15" customHeight="1">
      <c r="A37" s="283">
        <v>7</v>
      </c>
      <c r="B37" s="283">
        <f>IF(入力!B37="","",入力!B37)</f>
        <v>7</v>
      </c>
      <c r="C37" s="284" t="str">
        <f>IF(入力!C38="","",入力!C38&amp;"　"&amp;入力!E38)</f>
        <v>牧戸　　咲空</v>
      </c>
      <c r="D37" s="285"/>
      <c r="E37" s="285"/>
      <c r="F37" s="285"/>
      <c r="G37" s="283">
        <f>IF(入力!G37="","",入力!G37)</f>
        <v>4</v>
      </c>
      <c r="H37" s="283" t="str">
        <f>IF(入力!H37="","",入力!H37)</f>
        <v/>
      </c>
      <c r="I37" s="283" t="str">
        <f>IF(入力!I37="","",入力!I37)</f>
        <v>薬円台南小学校</v>
      </c>
      <c r="J37" s="283" t="str">
        <f>IF(入力!J37="","",入力!J37)</f>
        <v/>
      </c>
      <c r="K37" s="283" t="str">
        <f>IF(入力!K37="","",入力!K37)</f>
        <v/>
      </c>
      <c r="L37" s="283" t="str">
        <f>IF(入力!L37="","",入力!L37)</f>
        <v/>
      </c>
      <c r="M37" s="283">
        <f>IF(入力!M37="","",入力!M37)</f>
        <v>516663798</v>
      </c>
      <c r="N37" s="283" t="str">
        <f>IF(入力!N37="","",入力!N37)</f>
        <v/>
      </c>
      <c r="O37" s="283" t="str">
        <f>IF(入力!O37="","",入力!O37)</f>
        <v/>
      </c>
    </row>
    <row r="38" spans="1:15" ht="15" customHeight="1">
      <c r="A38" s="283"/>
      <c r="B38" s="283"/>
      <c r="C38" s="288"/>
      <c r="D38" s="289"/>
      <c r="E38" s="289"/>
      <c r="F38" s="289"/>
      <c r="G38" s="283"/>
      <c r="H38" s="283"/>
      <c r="I38" s="283"/>
      <c r="J38" s="283"/>
      <c r="K38" s="283"/>
      <c r="L38" s="283"/>
      <c r="M38" s="283"/>
      <c r="N38" s="283"/>
      <c r="O38" s="283"/>
    </row>
    <row r="39" spans="1:15" ht="15" customHeight="1">
      <c r="A39" s="283">
        <v>8</v>
      </c>
      <c r="B39" s="283">
        <f>IF(入力!B39="","",入力!B39)</f>
        <v>8</v>
      </c>
      <c r="C39" s="284" t="str">
        <f>IF(入力!C40="","",入力!C40&amp;"　"&amp;入力!E40)</f>
        <v>小林　咲良</v>
      </c>
      <c r="D39" s="285"/>
      <c r="E39" s="285"/>
      <c r="F39" s="285"/>
      <c r="G39" s="283">
        <f>IF(入力!G39="","",入力!G39)</f>
        <v>4</v>
      </c>
      <c r="H39" s="283" t="str">
        <f>IF(入力!H39="","",入力!H39)</f>
        <v/>
      </c>
      <c r="I39" s="283" t="str">
        <f>IF(入力!I39="","",入力!I39)</f>
        <v>薬円台南小学校</v>
      </c>
      <c r="J39" s="283" t="str">
        <f>IF(入力!J39="","",入力!J39)</f>
        <v/>
      </c>
      <c r="K39" s="283" t="str">
        <f>IF(入力!K39="","",入力!K39)</f>
        <v/>
      </c>
      <c r="L39" s="283" t="str">
        <f>IF(入力!L39="","",入力!L39)</f>
        <v/>
      </c>
      <c r="M39" s="283">
        <f>IF(入力!M39="","",入力!M39)</f>
        <v>516663809</v>
      </c>
      <c r="N39" s="283" t="str">
        <f>IF(入力!N39="","",入力!N39)</f>
        <v/>
      </c>
      <c r="O39" s="283" t="str">
        <f>IF(入力!O39="","",入力!O39)</f>
        <v/>
      </c>
    </row>
    <row r="40" spans="1:15" ht="15" customHeight="1">
      <c r="A40" s="283"/>
      <c r="B40" s="283"/>
      <c r="C40" s="288"/>
      <c r="D40" s="289"/>
      <c r="E40" s="289"/>
      <c r="F40" s="289"/>
      <c r="G40" s="283"/>
      <c r="H40" s="283"/>
      <c r="I40" s="283"/>
      <c r="J40" s="283"/>
      <c r="K40" s="283"/>
      <c r="L40" s="283"/>
      <c r="M40" s="283"/>
      <c r="N40" s="283"/>
      <c r="O40" s="283"/>
    </row>
    <row r="41" spans="1:15" ht="15" customHeight="1">
      <c r="A41" s="283">
        <v>9</v>
      </c>
      <c r="B41" s="283">
        <f>IF(入力!B41="","",入力!B41)</f>
        <v>9</v>
      </c>
      <c r="C41" s="284" t="str">
        <f>IF(入力!C42="","",入力!C42&amp;"　"&amp;入力!E42)</f>
        <v>井上　寧々</v>
      </c>
      <c r="D41" s="285"/>
      <c r="E41" s="285"/>
      <c r="F41" s="285"/>
      <c r="G41" s="283">
        <f>IF(入力!G41="","",入力!G41)</f>
        <v>4</v>
      </c>
      <c r="H41" s="283" t="str">
        <f>IF(入力!H41="","",入力!H41)</f>
        <v/>
      </c>
      <c r="I41" s="283" t="str">
        <f>IF(入力!I41="","",入力!I41)</f>
        <v>薬円台南小学校</v>
      </c>
      <c r="J41" s="283" t="str">
        <f>IF(入力!J41="","",入力!J41)</f>
        <v/>
      </c>
      <c r="K41" s="283" t="str">
        <f>IF(入力!K41="","",入力!K41)</f>
        <v/>
      </c>
      <c r="L41" s="283" t="str">
        <f>IF(入力!L41="","",入力!L41)</f>
        <v/>
      </c>
      <c r="M41" s="283">
        <f>IF(入力!M41="","",入力!M41)</f>
        <v>516663782</v>
      </c>
      <c r="N41" s="283" t="str">
        <f>IF(入力!N41="","",入力!N41)</f>
        <v/>
      </c>
      <c r="O41" s="283" t="str">
        <f>IF(入力!O41="","",入力!O41)</f>
        <v/>
      </c>
    </row>
    <row r="42" spans="1:15" ht="15" customHeight="1">
      <c r="A42" s="283"/>
      <c r="B42" s="283"/>
      <c r="C42" s="288"/>
      <c r="D42" s="289"/>
      <c r="E42" s="289"/>
      <c r="F42" s="289"/>
      <c r="G42" s="283"/>
      <c r="H42" s="283"/>
      <c r="I42" s="283"/>
      <c r="J42" s="283"/>
      <c r="K42" s="283"/>
      <c r="L42" s="283"/>
      <c r="M42" s="283"/>
      <c r="N42" s="283"/>
      <c r="O42" s="283"/>
    </row>
    <row r="43" spans="1:15" ht="15" customHeight="1">
      <c r="A43" s="283">
        <v>10</v>
      </c>
      <c r="B43" s="283">
        <f>IF(入力!B43="","",入力!B43)</f>
        <v>10</v>
      </c>
      <c r="C43" s="284" t="str">
        <f>IF(入力!C44="","",入力!C44&amp;"　"&amp;入力!E44)</f>
        <v>熊谷　咲希</v>
      </c>
      <c r="D43" s="285"/>
      <c r="E43" s="285"/>
      <c r="F43" s="285"/>
      <c r="G43" s="283">
        <f>IF(入力!G43="","",入力!G43)</f>
        <v>3</v>
      </c>
      <c r="H43" s="283" t="str">
        <f>IF(入力!H43="","",入力!H43)</f>
        <v/>
      </c>
      <c r="I43" s="283" t="str">
        <f>IF(入力!I43="","",入力!I43)</f>
        <v>薬円台南小学校</v>
      </c>
      <c r="J43" s="283" t="str">
        <f>IF(入力!J43="","",入力!J43)</f>
        <v/>
      </c>
      <c r="K43" s="283" t="str">
        <f>IF(入力!K43="","",入力!K43)</f>
        <v/>
      </c>
      <c r="L43" s="283" t="str">
        <f>IF(入力!L43="","",入力!L43)</f>
        <v/>
      </c>
      <c r="M43" s="283">
        <f>IF(入力!M43="","",入力!M43)</f>
        <v>518623579</v>
      </c>
      <c r="N43" s="283" t="str">
        <f>IF(入力!N43="","",入力!N43)</f>
        <v/>
      </c>
      <c r="O43" s="283" t="str">
        <f>IF(入力!O43="","",入力!O43)</f>
        <v/>
      </c>
    </row>
    <row r="44" spans="1:15" ht="15" customHeight="1">
      <c r="A44" s="283"/>
      <c r="B44" s="283"/>
      <c r="C44" s="288"/>
      <c r="D44" s="289"/>
      <c r="E44" s="289"/>
      <c r="F44" s="289"/>
      <c r="G44" s="283"/>
      <c r="H44" s="283"/>
      <c r="I44" s="283"/>
      <c r="J44" s="283"/>
      <c r="K44" s="283"/>
      <c r="L44" s="283"/>
      <c r="M44" s="283"/>
      <c r="N44" s="283"/>
      <c r="O44" s="283"/>
    </row>
    <row r="45" spans="1:15" ht="15" customHeight="1">
      <c r="A45" s="283">
        <v>11</v>
      </c>
      <c r="B45" s="283">
        <f>IF(入力!B45="","",入力!B45)</f>
        <v>11</v>
      </c>
      <c r="C45" s="284" t="str">
        <f>IF(入力!C46="","",入力!C46&amp;"　"&amp;入力!E46)</f>
        <v/>
      </c>
      <c r="D45" s="285"/>
      <c r="E45" s="285"/>
      <c r="F45" s="285"/>
      <c r="G45" s="283" t="str">
        <f>IF(入力!G45="","",入力!G45)</f>
        <v/>
      </c>
      <c r="H45" s="283" t="str">
        <f>IF(入力!H45="","",入力!H45)</f>
        <v/>
      </c>
      <c r="I45" s="283" t="str">
        <f>IF(入力!I45="","",入力!I45)</f>
        <v/>
      </c>
      <c r="J45" s="283" t="str">
        <f>IF(入力!J45="","",入力!J45)</f>
        <v/>
      </c>
      <c r="K45" s="283" t="str">
        <f>IF(入力!K45="","",入力!K45)</f>
        <v/>
      </c>
      <c r="L45" s="283" t="str">
        <f>IF(入力!L45="","",入力!L45)</f>
        <v/>
      </c>
      <c r="M45" s="283" t="str">
        <f>IF(入力!M45="","",入力!M45)</f>
        <v/>
      </c>
      <c r="N45" s="283" t="str">
        <f>IF(入力!N45="","",入力!N45)</f>
        <v/>
      </c>
      <c r="O45" s="283" t="str">
        <f>IF(入力!O45="","",入力!O45)</f>
        <v/>
      </c>
    </row>
    <row r="46" spans="1:15" ht="15" customHeight="1">
      <c r="A46" s="283"/>
      <c r="B46" s="283"/>
      <c r="C46" s="288"/>
      <c r="D46" s="289"/>
      <c r="E46" s="289"/>
      <c r="F46" s="289"/>
      <c r="G46" s="283"/>
      <c r="H46" s="283"/>
      <c r="I46" s="283"/>
      <c r="J46" s="283"/>
      <c r="K46" s="283"/>
      <c r="L46" s="283"/>
      <c r="M46" s="283"/>
      <c r="N46" s="283"/>
      <c r="O46" s="283"/>
    </row>
    <row r="47" spans="1:15" ht="15" customHeight="1">
      <c r="A47" s="283">
        <v>12</v>
      </c>
      <c r="B47" s="283">
        <f>IF(入力!B47="","",入力!B47)</f>
        <v>12</v>
      </c>
      <c r="C47" s="284" t="str">
        <f>IF(入力!C48="","",入力!C48&amp;"　"&amp;入力!E48)</f>
        <v/>
      </c>
      <c r="D47" s="285"/>
      <c r="E47" s="285"/>
      <c r="F47" s="285"/>
      <c r="G47" s="283" t="str">
        <f>IF(入力!G47="","",入力!G47)</f>
        <v/>
      </c>
      <c r="H47" s="283" t="str">
        <f>IF(入力!H47="","",入力!H47)</f>
        <v/>
      </c>
      <c r="I47" s="283" t="str">
        <f>IF(入力!I47="","",入力!I47)</f>
        <v/>
      </c>
      <c r="J47" s="283" t="str">
        <f>IF(入力!J47="","",入力!J47)</f>
        <v/>
      </c>
      <c r="K47" s="283" t="str">
        <f>IF(入力!K47="","",入力!K47)</f>
        <v/>
      </c>
      <c r="L47" s="283" t="str">
        <f>IF(入力!L47="","",入力!L47)</f>
        <v/>
      </c>
      <c r="M47" s="283" t="str">
        <f>IF(入力!M47="","",入力!M47)</f>
        <v/>
      </c>
      <c r="N47" s="283" t="str">
        <f>IF(入力!N47="","",入力!N47)</f>
        <v/>
      </c>
      <c r="O47" s="283" t="str">
        <f>IF(入力!O47="","",入力!O47)</f>
        <v/>
      </c>
    </row>
    <row r="48" spans="1:15" ht="15" customHeight="1">
      <c r="A48" s="283"/>
      <c r="B48" s="283"/>
      <c r="C48" s="288"/>
      <c r="D48" s="289"/>
      <c r="E48" s="289"/>
      <c r="F48" s="289"/>
      <c r="G48" s="283"/>
      <c r="H48" s="283"/>
      <c r="I48" s="283"/>
      <c r="J48" s="283"/>
      <c r="K48" s="283"/>
      <c r="L48" s="283"/>
      <c r="M48" s="283"/>
      <c r="N48" s="283"/>
      <c r="O48" s="283"/>
    </row>
    <row r="49" spans="1:15" ht="15" customHeight="1">
      <c r="A49" s="283">
        <v>13</v>
      </c>
      <c r="B49" s="283">
        <f>IF(入力!B49="","",入力!B49)</f>
        <v>13</v>
      </c>
      <c r="C49" s="284" t="str">
        <f>IF(入力!C50="","",入力!C50&amp;"　"&amp;入力!E50)</f>
        <v/>
      </c>
      <c r="D49" s="285"/>
      <c r="E49" s="285"/>
      <c r="F49" s="285"/>
      <c r="G49" s="283" t="str">
        <f>IF(入力!G49="","",入力!G49)</f>
        <v/>
      </c>
      <c r="H49" s="283" t="str">
        <f>IF(入力!H49="","",入力!H49)</f>
        <v/>
      </c>
      <c r="I49" s="283" t="str">
        <f>IF(入力!I49="","",入力!I49)</f>
        <v/>
      </c>
      <c r="J49" s="283" t="str">
        <f>IF(入力!J49="","",入力!J49)</f>
        <v/>
      </c>
      <c r="K49" s="283" t="str">
        <f>IF(入力!K49="","",入力!K49)</f>
        <v/>
      </c>
      <c r="L49" s="283" t="str">
        <f>IF(入力!L49="","",入力!L49)</f>
        <v/>
      </c>
      <c r="M49" s="283" t="str">
        <f>IF(入力!M49="","",入力!M49)</f>
        <v/>
      </c>
      <c r="N49" s="283" t="str">
        <f>IF(入力!N49="","",入力!N49)</f>
        <v/>
      </c>
      <c r="O49" s="283" t="str">
        <f>IF(入力!O49="","",入力!O49)</f>
        <v/>
      </c>
    </row>
    <row r="50" spans="1:15" ht="15" customHeight="1">
      <c r="A50" s="283"/>
      <c r="B50" s="283"/>
      <c r="C50" s="288"/>
      <c r="D50" s="289"/>
      <c r="E50" s="289"/>
      <c r="F50" s="289"/>
      <c r="G50" s="283"/>
      <c r="H50" s="283"/>
      <c r="I50" s="283"/>
      <c r="J50" s="283"/>
      <c r="K50" s="283"/>
      <c r="L50" s="283"/>
      <c r="M50" s="283"/>
      <c r="N50" s="283"/>
      <c r="O50" s="283"/>
    </row>
    <row r="51" spans="1:15" ht="15" customHeight="1">
      <c r="A51" s="283">
        <v>14</v>
      </c>
      <c r="B51" s="283">
        <f>IF(入力!B51="","",入力!B51)</f>
        <v>14</v>
      </c>
      <c r="C51" s="284" t="str">
        <f>IF(入力!C52="","",入力!C52&amp;"　"&amp;入力!E52)</f>
        <v/>
      </c>
      <c r="D51" s="285"/>
      <c r="E51" s="285"/>
      <c r="F51" s="285"/>
      <c r="G51" s="283" t="str">
        <f>IF(入力!G51="","",入力!G51)</f>
        <v/>
      </c>
      <c r="H51" s="283" t="str">
        <f>IF(入力!H51="","",入力!H51)</f>
        <v/>
      </c>
      <c r="I51" s="283" t="str">
        <f>IF(入力!I51="","",入力!I51)</f>
        <v/>
      </c>
      <c r="J51" s="283" t="str">
        <f>IF(入力!J51="","",入力!J51)</f>
        <v/>
      </c>
      <c r="K51" s="283" t="str">
        <f>IF(入力!K51="","",入力!K51)</f>
        <v/>
      </c>
      <c r="L51" s="283" t="str">
        <f>IF(入力!L51="","",入力!L51)</f>
        <v/>
      </c>
      <c r="M51" s="283" t="str">
        <f>IF(入力!M51="","",入力!M51)</f>
        <v/>
      </c>
      <c r="N51" s="283" t="str">
        <f>IF(入力!N51="","",入力!N51)</f>
        <v/>
      </c>
      <c r="O51" s="283" t="str">
        <f>IF(入力!O51="","",入力!O51)</f>
        <v/>
      </c>
    </row>
    <row r="52" spans="1:15" ht="15.75" customHeight="1">
      <c r="A52" s="283"/>
      <c r="B52" s="283"/>
      <c r="C52" s="288"/>
      <c r="D52" s="289"/>
      <c r="E52" s="289"/>
      <c r="F52" s="289"/>
      <c r="G52" s="283"/>
      <c r="H52" s="283"/>
      <c r="I52" s="283"/>
      <c r="J52" s="283"/>
      <c r="K52" s="283"/>
      <c r="L52" s="283"/>
      <c r="M52" s="283"/>
      <c r="N52" s="283"/>
      <c r="O52" s="283"/>
    </row>
    <row r="53" spans="1:15">
      <c r="A53" s="283"/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>
      <c r="A54" s="283"/>
      <c r="B54" s="283"/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5" t="s">
        <v>80</v>
      </c>
      <c r="B1" s="45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5"/>
      <c r="B2" s="45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6" t="s">
        <v>87</v>
      </c>
      <c r="B4" s="457"/>
      <c r="C4" s="457"/>
      <c r="D4" s="457"/>
      <c r="E4" s="457"/>
      <c r="F4" s="457"/>
      <c r="G4" s="458"/>
      <c r="H4" s="25" t="s">
        <v>88</v>
      </c>
      <c r="I4" s="25" t="s">
        <v>89</v>
      </c>
      <c r="J4" s="459" t="s">
        <v>138</v>
      </c>
      <c r="K4" s="457"/>
      <c r="L4" s="457"/>
      <c r="M4" s="457"/>
      <c r="N4" s="457"/>
      <c r="O4" s="457"/>
      <c r="P4" s="457"/>
      <c r="Q4" s="458"/>
    </row>
    <row r="5" spans="1:41" ht="72" customHeight="1" thickBot="1">
      <c r="A5" s="460"/>
      <c r="B5" s="461"/>
      <c r="C5" s="461"/>
      <c r="D5" s="461"/>
      <c r="E5" s="461"/>
      <c r="F5" s="461"/>
      <c r="G5" s="462"/>
      <c r="H5" s="29" t="str">
        <f>IF(入力!J3="","",入力!J3)</f>
        <v>女子</v>
      </c>
      <c r="I5" s="29">
        <f>入力!Y25</f>
        <v>7</v>
      </c>
      <c r="J5" s="463" t="str">
        <f>IF(入力!A55="","",入力!A55)</f>
        <v>声、笑顔、礼儀を大切にして練習してきました。コートの中でも強気で諦めずにボールを最後まで追いかけます！大きな目標の第１歩として、拾って繋げる薬南バレーで決勝トーナメント進出を目指します！</v>
      </c>
      <c r="K5" s="464"/>
      <c r="L5" s="464"/>
      <c r="M5" s="464"/>
      <c r="N5" s="464"/>
      <c r="O5" s="464"/>
      <c r="P5" s="464"/>
      <c r="Q5" s="46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21017</v>
      </c>
      <c r="B7" s="33" t="str">
        <f>IF(入力!C3="","",入力!C3)</f>
        <v>薬円台南小学校</v>
      </c>
      <c r="C7" s="33" t="str">
        <f>IF(入力!C2="","",入力!C2)</f>
        <v>ヤクエンダイミナミショウガッコウ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習志野</v>
      </c>
      <c r="T7" s="33"/>
      <c r="U7" s="33">
        <f>IF(入力!C4="","",入力!C4)</f>
        <v>4314623323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稲田</v>
      </c>
      <c r="D16" s="33" t="str">
        <f>IF(入力!E8="","",入力!E8)</f>
        <v>悟</v>
      </c>
      <c r="E16" s="33" t="str">
        <f>IF(入力!C7="","",入力!C7)</f>
        <v>イナダ</v>
      </c>
      <c r="F16" s="33" t="str">
        <f>IF(入力!E7="","",入力!E7)</f>
        <v>サトル</v>
      </c>
      <c r="G16" s="33">
        <f>IF(入力!G7="","",入力!G7)</f>
        <v>514813749</v>
      </c>
      <c r="H16" s="33" t="str">
        <f>IF(入力!J7="","",入力!J7)</f>
        <v/>
      </c>
      <c r="I16" s="33" t="str">
        <f>IF(入力!M7="","",入力!M7)</f>
        <v>0401977</v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２７４</v>
      </c>
      <c r="S16" s="33" t="str">
        <f>IF(入力!W7="","",入力!W7)</f>
        <v>０８１５</v>
      </c>
      <c r="T16" s="33" t="str">
        <f>IF(入力!P8="","",入力!P8)</f>
        <v>船橋市西習志野１－９－５０－２０５</v>
      </c>
      <c r="U16" s="33" t="str">
        <f>IF(入力!AL7="","",入力!AL7)</f>
        <v>０９０</v>
      </c>
      <c r="V16" s="33" t="str">
        <f>IF(入力!AK8="","",入力!AK8)</f>
        <v>７１１５</v>
      </c>
      <c r="W16" s="33" t="str">
        <f>IF(入力!AP8="","",入力!AP8)</f>
        <v>００３３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翔大</v>
      </c>
      <c r="E17" s="33" t="str">
        <f>IF(入力!C9="","",入力!C9)</f>
        <v>スズキ</v>
      </c>
      <c r="F17" s="33" t="str">
        <f>IF(入力!E9="","",入力!E9)</f>
        <v>ショウタ</v>
      </c>
      <c r="G17" s="33">
        <f>IF(入力!G9="","",入力!G9)</f>
        <v>518055707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23</v>
      </c>
      <c r="M17" s="33"/>
      <c r="N17" s="33"/>
      <c r="O17" s="33"/>
      <c r="P17" s="33"/>
      <c r="Q17" s="33"/>
      <c r="R17" s="33" t="str">
        <f>IF(入力!R9="","",入力!R9)</f>
        <v>２７５</v>
      </c>
      <c r="S17" s="33" t="str">
        <f>IF(入力!W9="","",入力!W9)</f>
        <v>０００６</v>
      </c>
      <c r="T17" s="33" t="str">
        <f>IF(入力!P10="","",入力!P10)</f>
        <v>習志野市泉町３－９－５－５０４</v>
      </c>
      <c r="U17" s="33" t="str">
        <f>IF(入力!AL9="","",入力!AL9)</f>
        <v>０８０</v>
      </c>
      <c r="V17" s="33" t="str">
        <f>IF(入力!AK10="","",入力!AK10)</f>
        <v>５０５４</v>
      </c>
      <c r="W17" s="33" t="str">
        <f>IF(入力!AP10="","",入力!AP10)</f>
        <v>１０４３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大熊</v>
      </c>
      <c r="D20" s="33" t="str">
        <f>IF(入力!E12="","",入力!E12)</f>
        <v>陽子</v>
      </c>
      <c r="E20" s="33" t="str">
        <f>IF(入力!C11="","",入力!C11)</f>
        <v>オオクマ</v>
      </c>
      <c r="F20" s="33" t="str">
        <f>IF(入力!E11="","",入力!E11)</f>
        <v>ヨウコ</v>
      </c>
      <c r="G20" s="33">
        <f>IF(入力!G11="","",入力!G11)</f>
        <v>512603003</v>
      </c>
      <c r="H20" s="33" t="str">
        <f>IF(入力!J11="","",入力!J11)</f>
        <v/>
      </c>
      <c r="I20" s="33" t="str">
        <f>IF(入力!M11="","",入力!M11)</f>
        <v>0387988</v>
      </c>
      <c r="J20" s="33"/>
      <c r="K20" s="33"/>
      <c r="L20" s="33">
        <f>IF(入力!AT11="","",入力!AT11)</f>
        <v>29</v>
      </c>
      <c r="M20" s="33"/>
      <c r="N20" s="33"/>
      <c r="O20" s="33"/>
      <c r="P20" s="33"/>
      <c r="Q20" s="33"/>
      <c r="R20" s="33" t="str">
        <f>IF(入力!R11="","",入力!R11)</f>
        <v>２７４</v>
      </c>
      <c r="S20" s="33" t="str">
        <f>IF(入力!W11="","",入力!W11)</f>
        <v>００６５</v>
      </c>
      <c r="T20" s="33" t="str">
        <f>IF(入力!P12="","",入力!P12)</f>
        <v>船橋市高根台１－８－２５－１０３</v>
      </c>
      <c r="U20" s="33" t="str">
        <f>IF(入力!AL11="","",入力!AL11)</f>
        <v>０９０</v>
      </c>
      <c r="V20" s="33" t="str">
        <f>IF(入力!AK12="","",入力!AK12)</f>
        <v>６７９３</v>
      </c>
      <c r="W20" s="33" t="str">
        <f>IF(入力!AP12="","",入力!AP12)</f>
        <v>１７８８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稲田</v>
      </c>
      <c r="D22" s="33" t="str">
        <f>IF(入力!E16="","",入力!E16)</f>
        <v>悟</v>
      </c>
      <c r="E22" s="33" t="str">
        <f>IF(入力!C15="","",入力!C15)</f>
        <v>イナダ</v>
      </c>
      <c r="F22" s="33" t="str">
        <f>IF(入力!E15="","",入力!E15)</f>
        <v>サトル</v>
      </c>
      <c r="G22" s="33"/>
      <c r="H22" s="33"/>
      <c r="I22" s="33"/>
      <c r="J22" s="33"/>
      <c r="K22" s="33"/>
      <c r="L22" s="33">
        <f>IF(入力!AT15="","",入力!AT15)</f>
        <v>31</v>
      </c>
      <c r="M22" s="33"/>
      <c r="N22" s="33" t="str">
        <f>IF(入力!C21="","",入力!C21)</f>
        <v>090</v>
      </c>
      <c r="O22" s="33">
        <f>IF(入力!E21="","",入力!E21)</f>
        <v>7115</v>
      </c>
      <c r="P22" s="33" t="str">
        <f>IF(入力!G21="","",入力!G21)</f>
        <v>0033</v>
      </c>
      <c r="Q22" s="33"/>
      <c r="R22" s="33" t="str">
        <f>IF(入力!R15="","",入力!R15)</f>
        <v>２７４</v>
      </c>
      <c r="S22" s="33" t="str">
        <f>IF(入力!W15="","",入力!W15)</f>
        <v>０８１５</v>
      </c>
      <c r="T22" s="33" t="str">
        <f>IF(入力!P16="","",入力!P16)</f>
        <v>船橋市西習志野１－９－５０－２０５</v>
      </c>
      <c r="U22" s="33" t="str">
        <f>IF(入力!AL15="","",入力!AL15)</f>
        <v>０９０</v>
      </c>
      <c r="V22" s="33" t="str">
        <f>IF(入力!AK16="","",入力!AK16)</f>
        <v>７１１５</v>
      </c>
      <c r="W22" s="33" t="str">
        <f>IF(入力!AP16="","",入力!AP16)</f>
        <v>００３３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府馬</v>
      </c>
      <c r="D24" s="75" t="str">
        <f>VLOOKUP($B$51,$A$53:$F$352,4)</f>
        <v>莉央</v>
      </c>
      <c r="E24" s="75" t="str">
        <f>VLOOKUP($B$51,$A$53:$F$352,5)</f>
        <v>フマ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府馬</v>
      </c>
      <c r="D53" s="33" t="str">
        <f>IF(入力!E26="","",入力!E26)</f>
        <v>莉央</v>
      </c>
      <c r="E53" s="33" t="str">
        <f>IF(入力!C25="","",入力!C25)</f>
        <v>フマ</v>
      </c>
      <c r="F53" s="33" t="str">
        <f>IF(入力!E25="","",入力!E25)</f>
        <v>リオ</v>
      </c>
      <c r="G53" s="33">
        <f>IF(入力!M25="","",入力!M25)</f>
        <v>515302152</v>
      </c>
      <c r="H53" s="33" t="str">
        <f>IF(入力!I25="","",入力!I25)</f>
        <v>薬円台南小学校</v>
      </c>
      <c r="I53" s="33">
        <f>IF(入力!G25="","",入力!G25)</f>
        <v>5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佐藤</v>
      </c>
      <c r="D54" s="33" t="str">
        <f>IF(入力!E28="","",入力!E28)</f>
        <v>星</v>
      </c>
      <c r="E54" s="33" t="str">
        <f>IF(入力!C27="","",入力!C27)</f>
        <v>サトウ</v>
      </c>
      <c r="F54" s="33" t="str">
        <f>IF(入力!E27="","",入力!E27)</f>
        <v>セイ</v>
      </c>
      <c r="G54" s="33">
        <f>IF(入力!M27="","",入力!M27)</f>
        <v>515302145</v>
      </c>
      <c r="H54" s="33" t="str">
        <f>IF(入力!I27="","",入力!I27)</f>
        <v>薬円台南小学校</v>
      </c>
      <c r="I54" s="33">
        <f>IF(入力!G27="","",入力!G27)</f>
        <v>5</v>
      </c>
      <c r="J54" s="33">
        <f>IF(入力!P27="","",入力!P27)</f>
        <v>143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石塚</v>
      </c>
      <c r="D55" s="33" t="str">
        <f>IF(入力!E30="","",入力!E30)</f>
        <v>千尋</v>
      </c>
      <c r="E55" s="33" t="str">
        <f>IF(入力!C29="","",入力!C29)</f>
        <v>イシヅカ</v>
      </c>
      <c r="F55" s="33" t="str">
        <f>IF(入力!E29="","",入力!E29)</f>
        <v>チヒロ</v>
      </c>
      <c r="G55" s="33">
        <f>IF(入力!M29="","",入力!M29)</f>
        <v>515302134</v>
      </c>
      <c r="H55" s="33" t="str">
        <f>IF(入力!I29="","",入力!I29)</f>
        <v>薬円台南小学校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藍</v>
      </c>
      <c r="D56" s="33" t="str">
        <f>IF(入力!E32="","",入力!E32)</f>
        <v>智花</v>
      </c>
      <c r="E56" s="33" t="str">
        <f>IF(入力!C31="","",入力!C31)</f>
        <v>アイ</v>
      </c>
      <c r="F56" s="33" t="str">
        <f>IF(入力!E31="","",入力!E31)</f>
        <v>トモカ</v>
      </c>
      <c r="G56" s="33">
        <f>IF(入力!M31="","",入力!M31)</f>
        <v>515302161</v>
      </c>
      <c r="H56" s="33" t="str">
        <f>IF(入力!I31="","",入力!I31)</f>
        <v>薬円台南小学校</v>
      </c>
      <c r="I56" s="33">
        <f>IF(入力!G31="","",入力!G31)</f>
        <v>5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木村</v>
      </c>
      <c r="D57" s="33" t="str">
        <f>IF(入力!E34="","",入力!E34)</f>
        <v>結花</v>
      </c>
      <c r="E57" s="33" t="str">
        <f>IF(入力!C33="","",入力!C33)</f>
        <v>キムラ</v>
      </c>
      <c r="F57" s="33" t="str">
        <f>IF(入力!E33="","",入力!E33)</f>
        <v>ユカ</v>
      </c>
      <c r="G57" s="33">
        <f>IF(入力!M33="","",入力!M33)</f>
        <v>516663777</v>
      </c>
      <c r="H57" s="33" t="str">
        <f>IF(入力!I33="","",入力!I33)</f>
        <v>薬円台南小学校</v>
      </c>
      <c r="I57" s="33">
        <f>IF(入力!G33="","",入力!G33)</f>
        <v>4</v>
      </c>
      <c r="J57" s="33">
        <f>IF(入力!P33="","",入力!P33)</f>
        <v>134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土田</v>
      </c>
      <c r="D58" s="33" t="str">
        <f>IF(入力!E36="","",入力!E36)</f>
        <v>南</v>
      </c>
      <c r="E58" s="33" t="str">
        <f>IF(入力!C35="","",入力!C35)</f>
        <v>ツチダ</v>
      </c>
      <c r="F58" s="33" t="str">
        <f>IF(入力!E35="","",入力!E35)</f>
        <v>ミナミ</v>
      </c>
      <c r="G58" s="33">
        <f>IF(入力!M35="","",入力!M35)</f>
        <v>516663816</v>
      </c>
      <c r="H58" s="33" t="str">
        <f>IF(入力!I35="","",入力!I35)</f>
        <v>薬円台南小学校</v>
      </c>
      <c r="I58" s="33">
        <f>IF(入力!G35="","",入力!G35)</f>
        <v>4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牧戸　</v>
      </c>
      <c r="D59" s="33" t="str">
        <f>IF(入力!E38="","",入力!E38)</f>
        <v>咲空</v>
      </c>
      <c r="E59" s="33" t="str">
        <f>IF(入力!C37="","",入力!C37)</f>
        <v>マキド</v>
      </c>
      <c r="F59" s="33" t="str">
        <f>IF(入力!E37="","",入力!E37)</f>
        <v>サク</v>
      </c>
      <c r="G59" s="33">
        <f>IF(入力!M37="","",入力!M37)</f>
        <v>516663798</v>
      </c>
      <c r="H59" s="33" t="str">
        <f>IF(入力!I37="","",入力!I37)</f>
        <v>薬円台南小学校</v>
      </c>
      <c r="I59" s="33">
        <f>IF(入力!G37="","",入力!G37)</f>
        <v>4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小林</v>
      </c>
      <c r="D60" s="33" t="str">
        <f>IF(入力!E40="","",入力!E40)</f>
        <v>咲良</v>
      </c>
      <c r="E60" s="33" t="str">
        <f>IF(入力!C39="","",入力!C39)</f>
        <v>コバヤシ</v>
      </c>
      <c r="F60" s="33" t="str">
        <f>IF(入力!E39="","",入力!E39)</f>
        <v>サラ</v>
      </c>
      <c r="G60" s="33">
        <f>IF(入力!M39="","",入力!M39)</f>
        <v>516663809</v>
      </c>
      <c r="H60" s="33" t="str">
        <f>IF(入力!I39="","",入力!I39)</f>
        <v>薬円台南小学校</v>
      </c>
      <c r="I60" s="33">
        <f>IF(入力!G39="","",入力!G39)</f>
        <v>4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井上</v>
      </c>
      <c r="D61" s="33" t="str">
        <f>IF(入力!E42="","",入力!E42)</f>
        <v>寧々</v>
      </c>
      <c r="E61" s="33" t="str">
        <f>IF(入力!C41="","",入力!C41)</f>
        <v>イノウエ</v>
      </c>
      <c r="F61" s="33" t="str">
        <f>IF(入力!E41="","",入力!E41)</f>
        <v>ネネ</v>
      </c>
      <c r="G61" s="33">
        <f>IF(入力!M41="","",入力!M41)</f>
        <v>516663782</v>
      </c>
      <c r="H61" s="33" t="str">
        <f>IF(入力!I41="","",入力!I41)</f>
        <v>薬円台南小学校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熊谷</v>
      </c>
      <c r="D62" s="33" t="str">
        <f>IF(入力!E44="","",入力!E44)</f>
        <v>咲希</v>
      </c>
      <c r="E62" s="33" t="str">
        <f>IF(入力!C43="","",入力!C43)</f>
        <v>クマガイ</v>
      </c>
      <c r="F62" s="33" t="str">
        <f>IF(入力!E43="","",入力!E43)</f>
        <v>サキ</v>
      </c>
      <c r="G62" s="33">
        <f>IF(入力!M43="","",入力!M43)</f>
        <v>518623579</v>
      </c>
      <c r="H62" s="33" t="str">
        <f>IF(入力!I43="","",入力!I43)</f>
        <v>薬円台南小学校</v>
      </c>
      <c r="I62" s="33">
        <f>IF(入力!G43="","",入力!G43)</f>
        <v>3</v>
      </c>
      <c r="J62" s="33">
        <f>IF(入力!P43="","",入力!P43)</f>
        <v>129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2019-01-22T11:27:29Z</dcterms:modified>
</cp:coreProperties>
</file>