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0.93\Data\★☆★☆03.校務分掌\☆部活動\バレーボール\バレーボール部\R3年度\"/>
    </mc:Choice>
  </mc:AlternateContent>
  <workbookProtection lockStructure="1"/>
  <bookViews>
    <workbookView xWindow="0" yWindow="0" windowWidth="28800" windowHeight="1146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<sst xmlns="http://schemas.openxmlformats.org/spreadsheetml/2006/main" count="402" uniqueCount="263">
  <si>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</si>
  <si>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</si>
  <si>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</si>
  <si>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</si>
  <si>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</si>
  <si>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</si>
  <si>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</si>
  <si>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</si>
  <si>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</si>
  <si>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</si>
  <si>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</si>
  <si>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</si>
  <si>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</si>
  <si>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</si>
  <si>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</si>
  <si>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</si>
  <si>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</si>
  <si>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</si>
  <si>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</si>
  <si>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</si>
  <si>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</si>
  <si>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</si>
  <si>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</si>
  <si>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</si>
  <si>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</si>
  <si>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</si>
  <si>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</si>
  <si>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</si>
  <si>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</si>
  <si>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</si>
  <si>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</si>
  <si>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</si>
  <si>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</si>
  <si>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</si>
  <si>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</si>
  <si>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</si>
  <si>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</si>
  <si>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</si>
  <si>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</si>
  <si>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</si>
  <si>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</si>
  <si>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</si>
  <si>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</si>
  <si>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</si>
  <si>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</si>
  <si>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</si>
  <si>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</si>
  <si>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</si>
  <si>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</si>
  <si>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</si>
  <si>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</si>
  <si>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</si>
  <si>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</si>
  <si>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</si>
  <si>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</si>
  <si>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</si>
  <si>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</si>
  <si>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</si>
  <si>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</si>
  <si>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</si>
  <si>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</si>
  <si>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</si>
  <si>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</si>
  <si>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</si>
  <si>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</si>
  <si>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</si>
  <si>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</si>
  <si>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</si>
  <si>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</si>
  <si>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</si>
  <si>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</si>
  <si>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</si>
  <si>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</si>
  <si>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</si>
  <si>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</si>
  <si>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</si>
  <si>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</si>
  <si>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</si>
  <si>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</si>
  <si>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</si>
  <si>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</si>
  <si>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</si>
  <si>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</si>
  <si>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</si>
  <si>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</si>
  <si>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</si>
  <si>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</si>
  <si>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</si>
  <si>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</si>
  <si>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</si>
  <si>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</si>
  <si>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</si>
  <si>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</si>
  <si>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</si>
  <si>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</si>
  <si>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</si>
  <si>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</si>
  <si>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</si>
  <si>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</si>
  <si>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</si>
  <si>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</si>
  <si>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</si>
  <si>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</si>
  <si>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</si>
  <si>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</si>
  <si>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</si>
  <si>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</si>
  <si>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</si>
  <si>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</si>
  <si>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</si>
  <si>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</si>
  <si>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</si>
  <si>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</si>
  <si>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</si>
  <si>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</si>
  <si>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</si>
  <si>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</si>
  <si>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</si>
  <si>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</si>
  <si>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</si>
  <si>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</si>
  <si>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</si>
  <si>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</si>
  <si>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</si>
  <si>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</si>
  <si>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</si>
  <si>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</si>
  <si>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</si>
  <si>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</si>
  <si>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</si>
  <si>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</si>
  <si>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</si>
  <si>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</si>
  <si>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</si>
  <si>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</si>
  <si>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</si>
  <si>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</si>
  <si>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</si>
  <si>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</si>
  <si>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</si>
  <si>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</si>
  <si>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</si>
  <si>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</si>
  <si>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</si>
  <si>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</si>
  <si>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</si>
  <si>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</si>
  <si>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</si>
  <si>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</si>
  <si>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</si>
  <si>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</si>
  <si>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</si>
  <si>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</si>
  <si>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</si>
  <si>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</si>
  <si>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</si>
  <si>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</si>
  <si>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</si>
  <si>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</si>
  <si>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</si>
  <si>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</si>
  <si>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</si>
  <si>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</si>
  <si>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</si>
  <si>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</si>
  <si>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</si>
  <si>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</si>
  <si>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</si>
  <si>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</si>
  <si>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</si>
  <si>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</si>
  <si>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</si>
  <si>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</si>
  <si>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</si>
  <si>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</si>
  <si>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</si>
  <si>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</si>
  <si>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</si>
  <si>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</si>
  <si>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</si>
  <si>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</si>
  <si>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</si>
  <si>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</si>
  <si>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</si>
  <si>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</si>
  <si>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</si>
  <si>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</si>
  <si>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</si>
  <si>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</si>
  <si>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</si>
  <si>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</si>
  <si>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</si>
  <si>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</si>
  <si>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</si>
  <si>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</si>
  <si>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</si>
  <si>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</si>
  <si>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</si>
  <si>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</si>
  <si>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</si>
  <si>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薬円台南小学校バレーボール部</t>
    <rPh sb="0" eb="3">
      <t>ヤクエンダイ</t>
    </rPh>
    <rPh sb="3" eb="4">
      <t>ミナミ</t>
    </rPh>
    <rPh sb="4" eb="7">
      <t>ショウガッコウ</t>
    </rPh>
    <rPh sb="13" eb="14">
      <t>ブ</t>
    </rPh>
    <phoneticPr fontId="2"/>
  </si>
  <si>
    <t>ヤクエンダイミナミショウガッコウ</t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</si>
  <si>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</si>
  <si>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</si>
  <si>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</si>
  <si>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澤根</t>
    <rPh sb="0" eb="2">
      <t>サワネ</t>
    </rPh>
    <phoneticPr fontId="2"/>
  </si>
  <si>
    <t>翔大</t>
    <rPh sb="0" eb="2">
      <t>ショウタ</t>
    </rPh>
    <phoneticPr fontId="2"/>
  </si>
  <si>
    <t>サワネ</t>
    <phoneticPr fontId="2"/>
  </si>
  <si>
    <t>ショウタ</t>
    <phoneticPr fontId="2"/>
  </si>
  <si>
    <t>田中</t>
    <rPh sb="0" eb="2">
      <t>タナカ</t>
    </rPh>
    <phoneticPr fontId="2"/>
  </si>
  <si>
    <t>直樹</t>
    <rPh sb="0" eb="2">
      <t>ナオキ</t>
    </rPh>
    <phoneticPr fontId="2"/>
  </si>
  <si>
    <t>タナカ</t>
    <phoneticPr fontId="2"/>
  </si>
  <si>
    <t>ナオキ</t>
    <phoneticPr fontId="2"/>
  </si>
  <si>
    <t>熊谷</t>
    <rPh sb="0" eb="2">
      <t>クマガイ</t>
    </rPh>
    <phoneticPr fontId="2"/>
  </si>
  <si>
    <t>咲希</t>
    <rPh sb="0" eb="1">
      <t>サ</t>
    </rPh>
    <phoneticPr fontId="2"/>
  </si>
  <si>
    <t>高松</t>
    <rPh sb="0" eb="2">
      <t>タカマツ</t>
    </rPh>
    <phoneticPr fontId="2"/>
  </si>
  <si>
    <t>みのり</t>
    <phoneticPr fontId="2"/>
  </si>
  <si>
    <t>山口</t>
    <rPh sb="0" eb="2">
      <t>ヤマグチ</t>
    </rPh>
    <phoneticPr fontId="2"/>
  </si>
  <si>
    <t>真梨乃</t>
    <rPh sb="0" eb="1">
      <t>マ</t>
    </rPh>
    <rPh sb="1" eb="3">
      <t>リノ</t>
    </rPh>
    <phoneticPr fontId="2"/>
  </si>
  <si>
    <t>片岡</t>
    <rPh sb="0" eb="2">
      <t>カタオカ</t>
    </rPh>
    <phoneticPr fontId="2"/>
  </si>
  <si>
    <t>桃夏</t>
    <rPh sb="0" eb="1">
      <t>モモ</t>
    </rPh>
    <rPh sb="1" eb="2">
      <t>ナツ</t>
    </rPh>
    <phoneticPr fontId="2"/>
  </si>
  <si>
    <t>丹羽</t>
    <rPh sb="0" eb="2">
      <t>ニワ</t>
    </rPh>
    <phoneticPr fontId="2"/>
  </si>
  <si>
    <t>陽花</t>
    <rPh sb="0" eb="2">
      <t>ハルカ</t>
    </rPh>
    <phoneticPr fontId="2"/>
  </si>
  <si>
    <t>大累</t>
    <rPh sb="0" eb="1">
      <t>ダイ</t>
    </rPh>
    <rPh sb="1" eb="2">
      <t>ルイ</t>
    </rPh>
    <phoneticPr fontId="2"/>
  </si>
  <si>
    <t>千優</t>
    <rPh sb="0" eb="2">
      <t>チヒロ</t>
    </rPh>
    <phoneticPr fontId="2"/>
  </si>
  <si>
    <t>土田</t>
    <rPh sb="0" eb="2">
      <t>ツチダ</t>
    </rPh>
    <phoneticPr fontId="2"/>
  </si>
  <si>
    <t>泉</t>
    <rPh sb="0" eb="1">
      <t>イズミ</t>
    </rPh>
    <phoneticPr fontId="2"/>
  </si>
  <si>
    <t>遠藤</t>
    <rPh sb="0" eb="2">
      <t>エンドウ</t>
    </rPh>
    <phoneticPr fontId="2"/>
  </si>
  <si>
    <t>衣紗</t>
    <rPh sb="0" eb="1">
      <t>キヌ</t>
    </rPh>
    <rPh sb="1" eb="2">
      <t>サ</t>
    </rPh>
    <phoneticPr fontId="2"/>
  </si>
  <si>
    <t>クマガイ</t>
    <phoneticPr fontId="2"/>
  </si>
  <si>
    <t>サキ</t>
    <phoneticPr fontId="2"/>
  </si>
  <si>
    <t>タカマツ</t>
    <phoneticPr fontId="2"/>
  </si>
  <si>
    <t>ミノリ</t>
    <phoneticPr fontId="2"/>
  </si>
  <si>
    <t>ヤマグチ</t>
    <phoneticPr fontId="2"/>
  </si>
  <si>
    <t>マリノ</t>
    <phoneticPr fontId="2"/>
  </si>
  <si>
    <t>カタオカ</t>
    <phoneticPr fontId="2"/>
  </si>
  <si>
    <t>モモカ</t>
    <phoneticPr fontId="2"/>
  </si>
  <si>
    <t>ニワ</t>
    <phoneticPr fontId="2"/>
  </si>
  <si>
    <t>ハルカ</t>
    <phoneticPr fontId="2"/>
  </si>
  <si>
    <t>オオルイ</t>
    <phoneticPr fontId="2"/>
  </si>
  <si>
    <t>チヒロ</t>
    <phoneticPr fontId="2"/>
  </si>
  <si>
    <t>ツチダ</t>
    <phoneticPr fontId="2"/>
  </si>
  <si>
    <t>イズミ</t>
    <phoneticPr fontId="2"/>
  </si>
  <si>
    <t>エンドウ</t>
    <phoneticPr fontId="2"/>
  </si>
  <si>
    <t>キヌサ</t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</si>
  <si>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</si>
  <si>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①</t>
    <phoneticPr fontId="2"/>
  </si>
  <si>
    <t>２７４</t>
    <phoneticPr fontId="2"/>
  </si>
  <si>
    <t>０８２５</t>
    <phoneticPr fontId="2"/>
  </si>
  <si>
    <t>千葉県船橋市前原西４－６－１５－３０２</t>
    <rPh sb="0" eb="3">
      <t>チバケン</t>
    </rPh>
    <rPh sb="3" eb="6">
      <t>フナバシシ</t>
    </rPh>
    <rPh sb="6" eb="8">
      <t>マエバラ</t>
    </rPh>
    <rPh sb="8" eb="9">
      <t>ニシ</t>
    </rPh>
    <phoneticPr fontId="2"/>
  </si>
  <si>
    <t>０９０</t>
    <phoneticPr fontId="2"/>
  </si>
  <si>
    <t>８０８１</t>
    <phoneticPr fontId="2"/>
  </si>
  <si>
    <t>９３５２</t>
    <phoneticPr fontId="2"/>
  </si>
  <si>
    <t>274</t>
    <phoneticPr fontId="2"/>
  </si>
  <si>
    <t>0077</t>
    <phoneticPr fontId="2"/>
  </si>
  <si>
    <t>船橋市薬円台3－16－5－517</t>
    <rPh sb="0" eb="3">
      <t>フナバシシ</t>
    </rPh>
    <rPh sb="3" eb="6">
      <t>ヤクエンダイ</t>
    </rPh>
    <phoneticPr fontId="2"/>
  </si>
  <si>
    <t>０４７</t>
    <phoneticPr fontId="2"/>
  </si>
  <si>
    <t>４６９</t>
    <phoneticPr fontId="2"/>
  </si>
  <si>
    <t>１７８１</t>
    <phoneticPr fontId="2"/>
  </si>
  <si>
    <t>6年生・5年生にとって、県大会は初の経験です。出会ったことのないチームと知らないコートで戦える事に感謝しながら、一球一球繋げ、一生懸命声を出しながら、チームとして戦います。挨拶・思いやり・感謝をコートで表現します！</t>
    <rPh sb="1" eb="3">
      <t>ネンセイ</t>
    </rPh>
    <rPh sb="5" eb="7">
      <t>ネンセイ</t>
    </rPh>
    <rPh sb="12" eb="13">
      <t>ケン</t>
    </rPh>
    <rPh sb="13" eb="15">
      <t>タイカイ</t>
    </rPh>
    <rPh sb="16" eb="17">
      <t>ハツ</t>
    </rPh>
    <rPh sb="18" eb="20">
      <t>ケイケン</t>
    </rPh>
    <rPh sb="23" eb="25">
      <t>デア</t>
    </rPh>
    <rPh sb="36" eb="37">
      <t>シ</t>
    </rPh>
    <rPh sb="44" eb="45">
      <t>タタカ</t>
    </rPh>
    <rPh sb="47" eb="48">
      <t>コト</t>
    </rPh>
    <rPh sb="49" eb="51">
      <t>カンシャ</t>
    </rPh>
    <rPh sb="56" eb="58">
      <t>イッキュウ</t>
    </rPh>
    <rPh sb="58" eb="60">
      <t>イッキュウ</t>
    </rPh>
    <rPh sb="60" eb="61">
      <t>ツナ</t>
    </rPh>
    <rPh sb="63" eb="67">
      <t>イッショウケンメイ</t>
    </rPh>
    <rPh sb="67" eb="68">
      <t>コエ</t>
    </rPh>
    <rPh sb="69" eb="70">
      <t>ダ</t>
    </rPh>
    <rPh sb="81" eb="82">
      <t>タタカ</t>
    </rPh>
    <rPh sb="86" eb="88">
      <t>アイサツ</t>
    </rPh>
    <rPh sb="89" eb="90">
      <t>オモ</t>
    </rPh>
    <rPh sb="94" eb="96">
      <t>カンシャ</t>
    </rPh>
    <rPh sb="101" eb="103">
      <t>ヒョウゲン</t>
    </rPh>
    <phoneticPr fontId="2"/>
  </si>
  <si>
    <t xml:space="preserve">    </t>
    <phoneticPr fontId="2"/>
  </si>
  <si>
    <t xml:space="preserve">   </t>
    <phoneticPr fontId="2"/>
  </si>
  <si>
    <t xml:space="preserve">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</si>
</sst>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6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J11" sqref="J11:L1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431462332</v>
      </c>
      <c r="D4" s="94"/>
      <c r="E4" s="94"/>
      <c r="F4" s="94"/>
      <c r="G4" s="94"/>
      <c r="H4" s="94"/>
      <c r="I4" s="95"/>
      <c r="J4" s="145" t="s">
        <v>185</v>
      </c>
      <c r="K4" s="146"/>
      <c r="L4" s="146"/>
      <c r="M4" s="146"/>
      <c r="N4" s="146"/>
      <c r="O4" s="147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8"/>
      <c r="K5" s="148"/>
      <c r="L5" s="148"/>
      <c r="M5" s="148"/>
      <c r="N5" s="148"/>
      <c r="O5" s="148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9" t="s">
        <v>207</v>
      </c>
      <c r="D7" s="110"/>
      <c r="E7" s="140" t="s">
        <v>208</v>
      </c>
      <c r="F7" s="111"/>
      <c r="G7" s="92">
        <v>518055707</v>
      </c>
      <c r="H7" s="92"/>
      <c r="I7" s="92"/>
      <c r="J7" s="92"/>
      <c r="K7" s="92"/>
      <c r="L7" s="92"/>
      <c r="M7" s="92">
        <v>431351</v>
      </c>
      <c r="N7" s="92"/>
      <c r="O7" s="92"/>
      <c r="P7" s="89" t="s">
        <v>72</v>
      </c>
      <c r="Q7" s="90"/>
      <c r="R7" s="108" t="s">
        <v>247</v>
      </c>
      <c r="S7" s="108"/>
      <c r="T7" s="108"/>
      <c r="U7" s="108"/>
      <c r="V7" s="50" t="s">
        <v>73</v>
      </c>
      <c r="W7" s="107" t="s">
        <v>248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9" t="s">
        <v>250</v>
      </c>
      <c r="AM7" s="149"/>
      <c r="AN7" s="149"/>
      <c r="AO7" s="149"/>
      <c r="AP7" s="149"/>
      <c r="AQ7" s="149"/>
      <c r="AR7" s="149"/>
      <c r="AS7" s="59" t="s">
        <v>75</v>
      </c>
      <c r="AT7" s="257">
        <v>26</v>
      </c>
    </row>
    <row r="8" spans="1:51" ht="18" customHeight="1">
      <c r="A8" s="99"/>
      <c r="B8" s="100"/>
      <c r="C8" s="137" t="s">
        <v>205</v>
      </c>
      <c r="D8" s="134"/>
      <c r="E8" s="138" t="s">
        <v>206</v>
      </c>
      <c r="F8" s="135"/>
      <c r="G8" s="92"/>
      <c r="H8" s="92"/>
      <c r="I8" s="92"/>
      <c r="J8" s="92"/>
      <c r="K8" s="92"/>
      <c r="L8" s="92"/>
      <c r="M8" s="92"/>
      <c r="N8" s="92"/>
      <c r="O8" s="92"/>
      <c r="P8" s="150" t="s">
        <v>249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251</v>
      </c>
      <c r="AL8" s="153"/>
      <c r="AM8" s="153"/>
      <c r="AN8" s="153"/>
      <c r="AO8" s="60" t="s">
        <v>76</v>
      </c>
      <c r="AP8" s="153" t="s">
        <v>252</v>
      </c>
      <c r="AQ8" s="153"/>
      <c r="AR8" s="153"/>
      <c r="AS8" s="154"/>
      <c r="AT8" s="257"/>
    </row>
    <row r="9" spans="1:51" ht="14.45" customHeight="1">
      <c r="A9" s="99" t="s">
        <v>150</v>
      </c>
      <c r="B9" s="100"/>
      <c r="C9" s="131" t="s">
        <v>261</v>
      </c>
      <c r="D9" s="110"/>
      <c r="E9" s="110" t="s">
        <v>261</v>
      </c>
      <c r="F9" s="111"/>
      <c r="G9" s="92"/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9"/>
      <c r="AM9" s="149"/>
      <c r="AN9" s="149"/>
      <c r="AO9" s="149"/>
      <c r="AP9" s="149"/>
      <c r="AQ9" s="149"/>
      <c r="AR9" s="149"/>
      <c r="AS9" s="59" t="s">
        <v>194</v>
      </c>
      <c r="AT9" s="258"/>
    </row>
    <row r="10" spans="1:51" ht="18" customHeight="1">
      <c r="A10" s="99"/>
      <c r="B10" s="100"/>
      <c r="C10" s="133" t="s">
        <v>260</v>
      </c>
      <c r="D10" s="134"/>
      <c r="E10" s="134" t="s">
        <v>262</v>
      </c>
      <c r="F10" s="135"/>
      <c r="G10" s="92"/>
      <c r="H10" s="92"/>
      <c r="I10" s="92"/>
      <c r="J10" s="92"/>
      <c r="K10" s="92"/>
      <c r="L10" s="92"/>
      <c r="M10" s="92"/>
      <c r="N10" s="92"/>
      <c r="O10" s="92"/>
      <c r="P10" s="150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5"/>
      <c r="AK10" s="152"/>
      <c r="AL10" s="153"/>
      <c r="AM10" s="153"/>
      <c r="AN10" s="153"/>
      <c r="AO10" s="60" t="s">
        <v>195</v>
      </c>
      <c r="AP10" s="153"/>
      <c r="AQ10" s="153"/>
      <c r="AR10" s="153"/>
      <c r="AS10" s="154"/>
      <c r="AT10" s="258"/>
    </row>
    <row r="11" spans="1:51" ht="14.45" customHeight="1">
      <c r="A11" s="99" t="s">
        <v>151</v>
      </c>
      <c r="B11" s="100"/>
      <c r="C11" s="139" t="s">
        <v>211</v>
      </c>
      <c r="D11" s="110"/>
      <c r="E11" s="140" t="s">
        <v>212</v>
      </c>
      <c r="F11" s="111"/>
      <c r="G11" s="92">
        <v>511049313</v>
      </c>
      <c r="H11" s="92"/>
      <c r="I11" s="92"/>
      <c r="J11" s="92"/>
      <c r="K11" s="92"/>
      <c r="L11" s="92"/>
      <c r="M11" s="92">
        <v>364202</v>
      </c>
      <c r="N11" s="92"/>
      <c r="O11" s="92"/>
      <c r="P11" s="89" t="s">
        <v>72</v>
      </c>
      <c r="Q11" s="90"/>
      <c r="R11" s="108" t="s">
        <v>253</v>
      </c>
      <c r="S11" s="108"/>
      <c r="T11" s="108"/>
      <c r="U11" s="108"/>
      <c r="V11" s="50" t="s">
        <v>73</v>
      </c>
      <c r="W11" s="107" t="s">
        <v>254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9" t="s">
        <v>256</v>
      </c>
      <c r="AM11" s="149"/>
      <c r="AN11" s="149"/>
      <c r="AO11" s="149"/>
      <c r="AP11" s="149"/>
      <c r="AQ11" s="149"/>
      <c r="AR11" s="149"/>
      <c r="AS11" s="59" t="s">
        <v>194</v>
      </c>
      <c r="AT11" s="258">
        <v>59</v>
      </c>
    </row>
    <row r="12" spans="1:51" ht="18" customHeight="1">
      <c r="A12" s="99"/>
      <c r="B12" s="100"/>
      <c r="C12" s="137" t="s">
        <v>209</v>
      </c>
      <c r="D12" s="134"/>
      <c r="E12" s="138" t="s">
        <v>210</v>
      </c>
      <c r="F12" s="135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255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5"/>
      <c r="AK12" s="152" t="s">
        <v>257</v>
      </c>
      <c r="AL12" s="153"/>
      <c r="AM12" s="153"/>
      <c r="AN12" s="153"/>
      <c r="AO12" s="60" t="s">
        <v>195</v>
      </c>
      <c r="AP12" s="153" t="s">
        <v>258</v>
      </c>
      <c r="AQ12" s="153"/>
      <c r="AR12" s="153"/>
      <c r="AS12" s="154"/>
      <c r="AT12" s="258"/>
    </row>
    <row r="13" spans="1:51" ht="15" customHeight="1">
      <c r="A13" s="99" t="s">
        <v>152</v>
      </c>
      <c r="B13" s="100"/>
      <c r="C13" s="131"/>
      <c r="D13" s="110"/>
      <c r="E13" s="110"/>
      <c r="F13" s="111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3"/>
      <c r="D14" s="134"/>
      <c r="E14" s="134"/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4" t="s">
        <v>166</v>
      </c>
      <c r="B15" s="100"/>
      <c r="C15" s="139" t="s">
        <v>207</v>
      </c>
      <c r="D15" s="110"/>
      <c r="E15" s="140" t="s">
        <v>208</v>
      </c>
      <c r="F15" s="111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8" t="s">
        <v>247</v>
      </c>
      <c r="S15" s="108"/>
      <c r="T15" s="108"/>
      <c r="U15" s="108"/>
      <c r="V15" s="49" t="s">
        <v>73</v>
      </c>
      <c r="W15" s="107" t="s">
        <v>248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9" t="s">
        <v>250</v>
      </c>
      <c r="AM15" s="149"/>
      <c r="AN15" s="149"/>
      <c r="AO15" s="149"/>
      <c r="AP15" s="149"/>
      <c r="AQ15" s="149"/>
      <c r="AR15" s="149"/>
      <c r="AS15" s="59" t="s">
        <v>194</v>
      </c>
      <c r="AT15" s="258">
        <v>26</v>
      </c>
    </row>
    <row r="16" spans="1:51" ht="18" customHeight="1">
      <c r="A16" s="99"/>
      <c r="B16" s="100"/>
      <c r="C16" s="137" t="s">
        <v>205</v>
      </c>
      <c r="D16" s="134"/>
      <c r="E16" s="138" t="s">
        <v>206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50" t="s">
        <v>249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5"/>
      <c r="AK16" s="152" t="s">
        <v>251</v>
      </c>
      <c r="AL16" s="153"/>
      <c r="AM16" s="153"/>
      <c r="AN16" s="153"/>
      <c r="AO16" s="60" t="s">
        <v>195</v>
      </c>
      <c r="AP16" s="153" t="s">
        <v>252</v>
      </c>
      <c r="AQ16" s="153"/>
      <c r="AR16" s="153"/>
      <c r="AS16" s="154"/>
      <c r="AT16" s="258"/>
    </row>
    <row r="17" spans="1:46">
      <c r="A17" s="99" t="s">
        <v>6</v>
      </c>
      <c r="B17" s="100"/>
      <c r="C17" s="158" t="str">
        <f>IF(P16="","",P16)</f>
        <v>千葉県船橋市前原西４－６－１５－３０２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０９０-８０８１-９３５２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9" t="s">
        <v>173</v>
      </c>
      <c r="D23" s="160"/>
      <c r="E23" s="161" t="s">
        <v>174</v>
      </c>
      <c r="F23" s="162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36" t="s">
        <v>246</v>
      </c>
      <c r="C25" s="139" t="s">
        <v>229</v>
      </c>
      <c r="D25" s="110"/>
      <c r="E25" s="140" t="s">
        <v>230</v>
      </c>
      <c r="F25" s="111"/>
      <c r="G25" s="112">
        <v>6</v>
      </c>
      <c r="H25" s="114"/>
      <c r="I25" s="126" t="s">
        <v>245</v>
      </c>
      <c r="J25" s="113"/>
      <c r="K25" s="113"/>
      <c r="L25" s="114"/>
      <c r="M25" s="112">
        <v>518623579</v>
      </c>
      <c r="N25" s="113"/>
      <c r="O25" s="114"/>
      <c r="P25" s="112">
        <v>147</v>
      </c>
      <c r="Q25" s="113"/>
      <c r="R25" s="113"/>
      <c r="S25" s="113"/>
      <c r="T25" s="118"/>
      <c r="U25" s="1"/>
      <c r="V25" s="1"/>
      <c r="W25" s="1"/>
      <c r="X25" s="1"/>
      <c r="Y25" s="120">
        <v>8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7" t="s">
        <v>213</v>
      </c>
      <c r="D26" s="134"/>
      <c r="E26" s="138" t="s">
        <v>214</v>
      </c>
      <c r="F26" s="135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36">
        <v>3</v>
      </c>
      <c r="C27" s="139" t="s">
        <v>231</v>
      </c>
      <c r="D27" s="110"/>
      <c r="E27" s="140" t="s">
        <v>232</v>
      </c>
      <c r="F27" s="111"/>
      <c r="G27" s="112">
        <v>5</v>
      </c>
      <c r="H27" s="114"/>
      <c r="I27" s="126" t="s">
        <v>245</v>
      </c>
      <c r="J27" s="113"/>
      <c r="K27" s="113"/>
      <c r="L27" s="114"/>
      <c r="M27" s="112">
        <v>519882326</v>
      </c>
      <c r="N27" s="113"/>
      <c r="O27" s="114"/>
      <c r="P27" s="112">
        <v>143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7" t="s">
        <v>215</v>
      </c>
      <c r="D28" s="134"/>
      <c r="E28" s="138" t="s">
        <v>216</v>
      </c>
      <c r="F28" s="135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36">
        <v>2</v>
      </c>
      <c r="C29" s="139" t="s">
        <v>233</v>
      </c>
      <c r="D29" s="110"/>
      <c r="E29" s="140" t="s">
        <v>234</v>
      </c>
      <c r="F29" s="111"/>
      <c r="G29" s="112">
        <v>5</v>
      </c>
      <c r="H29" s="114"/>
      <c r="I29" s="126" t="s">
        <v>245</v>
      </c>
      <c r="J29" s="113"/>
      <c r="K29" s="113"/>
      <c r="L29" s="114"/>
      <c r="M29" s="112">
        <v>519601385</v>
      </c>
      <c r="N29" s="113"/>
      <c r="O29" s="114"/>
      <c r="P29" s="112">
        <v>135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7" t="s">
        <v>217</v>
      </c>
      <c r="D30" s="134"/>
      <c r="E30" s="138" t="s">
        <v>218</v>
      </c>
      <c r="F30" s="135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36">
        <v>6</v>
      </c>
      <c r="C31" s="139" t="s">
        <v>235</v>
      </c>
      <c r="D31" s="110"/>
      <c r="E31" s="140" t="s">
        <v>236</v>
      </c>
      <c r="F31" s="111"/>
      <c r="G31" s="112">
        <v>5</v>
      </c>
      <c r="H31" s="114"/>
      <c r="I31" s="126" t="s">
        <v>245</v>
      </c>
      <c r="J31" s="113"/>
      <c r="K31" s="113"/>
      <c r="L31" s="114"/>
      <c r="M31" s="112">
        <v>519882333</v>
      </c>
      <c r="N31" s="113"/>
      <c r="O31" s="114"/>
      <c r="P31" s="112">
        <v>142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7" t="s">
        <v>219</v>
      </c>
      <c r="D32" s="134"/>
      <c r="E32" s="138" t="s">
        <v>220</v>
      </c>
      <c r="F32" s="135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36">
        <v>4</v>
      </c>
      <c r="C33" s="139" t="s">
        <v>237</v>
      </c>
      <c r="D33" s="110"/>
      <c r="E33" s="140" t="s">
        <v>238</v>
      </c>
      <c r="F33" s="111"/>
      <c r="G33" s="112">
        <v>5</v>
      </c>
      <c r="H33" s="114"/>
      <c r="I33" s="126" t="s">
        <v>245</v>
      </c>
      <c r="J33" s="113"/>
      <c r="K33" s="113"/>
      <c r="L33" s="114"/>
      <c r="M33" s="112">
        <v>519882340</v>
      </c>
      <c r="N33" s="113"/>
      <c r="O33" s="114"/>
      <c r="P33" s="112">
        <v>141.80000000000001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7" t="s">
        <v>221</v>
      </c>
      <c r="D34" s="134"/>
      <c r="E34" s="138" t="s">
        <v>222</v>
      </c>
      <c r="F34" s="135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36">
        <v>8</v>
      </c>
      <c r="C35" s="139" t="s">
        <v>239</v>
      </c>
      <c r="D35" s="110"/>
      <c r="E35" s="140" t="s">
        <v>240</v>
      </c>
      <c r="F35" s="111"/>
      <c r="G35" s="112">
        <v>5</v>
      </c>
      <c r="H35" s="114"/>
      <c r="I35" s="126" t="s">
        <v>245</v>
      </c>
      <c r="J35" s="113"/>
      <c r="K35" s="113"/>
      <c r="L35" s="114"/>
      <c r="M35" s="112">
        <v>519882357</v>
      </c>
      <c r="N35" s="113"/>
      <c r="O35" s="114"/>
      <c r="P35" s="112">
        <v>141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7" t="s">
        <v>223</v>
      </c>
      <c r="D36" s="134"/>
      <c r="E36" s="138" t="s">
        <v>224</v>
      </c>
      <c r="F36" s="13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36">
        <v>5</v>
      </c>
      <c r="C37" s="139" t="s">
        <v>241</v>
      </c>
      <c r="D37" s="110"/>
      <c r="E37" s="140" t="s">
        <v>242</v>
      </c>
      <c r="F37" s="111"/>
      <c r="G37" s="112">
        <v>5</v>
      </c>
      <c r="H37" s="114"/>
      <c r="I37" s="126" t="s">
        <v>245</v>
      </c>
      <c r="J37" s="113"/>
      <c r="K37" s="113"/>
      <c r="L37" s="114"/>
      <c r="M37" s="112">
        <v>519882364</v>
      </c>
      <c r="N37" s="113"/>
      <c r="O37" s="114"/>
      <c r="P37" s="112">
        <v>143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7" t="s">
        <v>225</v>
      </c>
      <c r="D38" s="134"/>
      <c r="E38" s="138" t="s">
        <v>226</v>
      </c>
      <c r="F38" s="135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36">
        <v>7</v>
      </c>
      <c r="C39" s="139" t="s">
        <v>243</v>
      </c>
      <c r="D39" s="110"/>
      <c r="E39" s="140" t="s">
        <v>244</v>
      </c>
      <c r="F39" s="111"/>
      <c r="G39" s="112">
        <v>5</v>
      </c>
      <c r="H39" s="114"/>
      <c r="I39" s="126" t="s">
        <v>245</v>
      </c>
      <c r="J39" s="113"/>
      <c r="K39" s="113"/>
      <c r="L39" s="114"/>
      <c r="M39" s="112">
        <v>520792485</v>
      </c>
      <c r="N39" s="113"/>
      <c r="O39" s="114"/>
      <c r="P39" s="112">
        <v>145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7" t="s">
        <v>227</v>
      </c>
      <c r="D40" s="134"/>
      <c r="E40" s="138" t="s">
        <v>228</v>
      </c>
      <c r="F40" s="135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3"/>
      <c r="D42" s="134"/>
      <c r="E42" s="134"/>
      <c r="F42" s="13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259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107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1346" yWindow="691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薬円台南小学校バレーボール部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431462332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澤根　翔大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518055707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431351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 xml:space="preserve">    　     </v>
      </c>
      <c r="D9" s="276"/>
      <c r="E9" s="276"/>
      <c r="F9" s="276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田中　直樹</v>
      </c>
      <c r="D11" s="276"/>
      <c r="E11" s="276"/>
      <c r="F11" s="276"/>
      <c r="G11" s="265">
        <f>IF(入力!G11="","",入力!G11)</f>
        <v>511049313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364202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澤根　翔大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3" t="s">
        <v>6</v>
      </c>
      <c r="B17" s="263"/>
      <c r="C17" s="266" t="str">
        <f>IF(入力!C17="","",入力!C17&amp;"　"&amp;入力!E17)</f>
        <v>千葉県船橋市前原西４－６－１５－３０２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０９０-８０８１-９３５２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咲希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薬円台南小学校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518623579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3</v>
      </c>
      <c r="C27" s="275" t="str">
        <f>IF(入力!C28="","",入力!C28&amp;"　"&amp;入力!E28)</f>
        <v>高松　みのり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薬円台南小学校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519882326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2</v>
      </c>
      <c r="C29" s="275" t="str">
        <f>IF(入力!C30="","",入力!C30&amp;"　"&amp;入力!E30)</f>
        <v>山口　真梨乃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薬円台南小学校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519601385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6</v>
      </c>
      <c r="C31" s="275" t="str">
        <f>IF(入力!C32="","",入力!C32&amp;"　"&amp;入力!E32)</f>
        <v>片岡　桃夏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薬円台南小学校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519882333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4</v>
      </c>
      <c r="C33" s="275" t="str">
        <f>IF(入力!C34="","",入力!C34&amp;"　"&amp;入力!E34)</f>
        <v>丹羽　陽花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薬円台南小学校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519882340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8</v>
      </c>
      <c r="C35" s="275" t="str">
        <f>IF(入力!C36="","",入力!C36&amp;"　"&amp;入力!E36)</f>
        <v>大累　千優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薬円台南小学校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519882357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5</v>
      </c>
      <c r="C37" s="275" t="str">
        <f>IF(入力!C38="","",入力!C38&amp;"　"&amp;入力!E38)</f>
        <v>土田　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薬円台南小学校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519882364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7</v>
      </c>
      <c r="C39" s="275" t="str">
        <f>IF(入力!C40="","",入力!C40&amp;"　"&amp;入力!E40)</f>
        <v>遠藤　衣紗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薬円台南小学校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520792485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ヤクエンダイミナミショウガッコウ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船橋市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新京成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薬円台南小学校バレーボール部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431462332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習志野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 t="str">
        <f>IF(入力!J7="","",入力!J7)</f>
        <v/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431351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>
        <f>IF(入力!M11="","",入力!M11)</f>
        <v>364202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サワネ　ショウタ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26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２７４</v>
      </c>
      <c r="AC22" s="302"/>
      <c r="AD22" s="302"/>
      <c r="AE22" s="302"/>
      <c r="AF22" s="16" t="s">
        <v>73</v>
      </c>
      <c r="AG22" s="302" t="str">
        <f>IF(入力!W7="","",入力!W7)</f>
        <v>０８２５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０９０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澤根　翔大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千葉県船橋市前原西４－６－１５－３０２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８０８１</v>
      </c>
      <c r="AY23" s="298"/>
      <c r="AZ23" s="298"/>
      <c r="BA23" s="298"/>
      <c r="BB23" s="19" t="s">
        <v>76</v>
      </c>
      <c r="BC23" s="298" t="str">
        <f>IF(入力!AP8="","",入力!AP8)</f>
        <v>９３５２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 xml:space="preserve">   　   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 t="str">
        <f>IF(入力!AT9="","",入力!AT9)</f>
        <v/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/>
      </c>
      <c r="AC24" s="302"/>
      <c r="AD24" s="302"/>
      <c r="AE24" s="302"/>
      <c r="AF24" s="16" t="s">
        <v>73</v>
      </c>
      <c r="AG24" s="302" t="str">
        <f>IF(入力!W9="","",入力!W9)</f>
        <v/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/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 xml:space="preserve">    　     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/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/>
      </c>
      <c r="AY25" s="298"/>
      <c r="AZ25" s="298"/>
      <c r="BA25" s="298"/>
      <c r="BB25" s="19" t="s">
        <v>76</v>
      </c>
      <c r="BC25" s="298" t="str">
        <f>IF(入力!AP10="","",入力!AP10)</f>
        <v/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タナカ　ナオキ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59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274</v>
      </c>
      <c r="AC26" s="302"/>
      <c r="AD26" s="302"/>
      <c r="AE26" s="302"/>
      <c r="AF26" s="16" t="s">
        <v>73</v>
      </c>
      <c r="AG26" s="302" t="str">
        <f>IF(入力!W11="","",入力!W11)</f>
        <v>0077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０４７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田中　直樹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船橋市薬円台3－16－5－517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４６９</v>
      </c>
      <c r="AY27" s="298"/>
      <c r="AZ27" s="298"/>
      <c r="BA27" s="298"/>
      <c r="BB27" s="19" t="s">
        <v>76</v>
      </c>
      <c r="BC27" s="298" t="str">
        <f>IF(入力!AP12="","",入力!AP12)</f>
        <v>１７８１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サワネ　ショウタ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26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２７４</v>
      </c>
      <c r="AC28" s="302"/>
      <c r="AD28" s="302"/>
      <c r="AE28" s="302"/>
      <c r="AF28" s="16" t="s">
        <v>73</v>
      </c>
      <c r="AG28" s="302" t="str">
        <f>IF(入力!W15="","",入力!W15)</f>
        <v>０８２５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０９０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澤根　翔大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千葉県船橋市前原西４－６－１５－３０２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８０８１</v>
      </c>
      <c r="AY29" s="357"/>
      <c r="AZ29" s="357"/>
      <c r="BA29" s="357"/>
      <c r="BB29" s="73" t="s">
        <v>76</v>
      </c>
      <c r="BC29" s="357" t="str">
        <f>IF(入力!AP16="","",入力!AP16)</f>
        <v>９３５２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クマガイ　サキ
熊谷　咲希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薬円台南小学校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518623579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147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3</v>
      </c>
      <c r="D36" s="417"/>
      <c r="E36" s="418"/>
      <c r="F36" s="403" t="str">
        <f>IF(入力!C28="","",入力!C27&amp;"　"&amp;入力!E27&amp;"
"&amp;入力!C28&amp;"　"&amp;入力!E28)</f>
        <v>タカマツ　ミノリ
高松　みのり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薬円台南小学校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519882326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143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2</v>
      </c>
      <c r="D38" s="417"/>
      <c r="E38" s="418"/>
      <c r="F38" s="403" t="str">
        <f>IF(入力!C30="","",入力!C29&amp;"　"&amp;入力!E29&amp;"
"&amp;入力!C30&amp;"　"&amp;入力!E30)</f>
        <v>ヤマグチ　マリノ
山口　真梨乃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薬円台南小学校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519601385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135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6</v>
      </c>
      <c r="D40" s="417"/>
      <c r="E40" s="418"/>
      <c r="F40" s="403" t="str">
        <f>IF(入力!C32="","",入力!C31&amp;"　"&amp;入力!E31&amp;"
"&amp;入力!C32&amp;"　"&amp;入力!E32)</f>
        <v>カタオカ　モモカ
片岡　桃夏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薬円台南小学校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519882333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142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4</v>
      </c>
      <c r="D42" s="417"/>
      <c r="E42" s="418"/>
      <c r="F42" s="403" t="str">
        <f>IF(入力!C34="","",入力!C33&amp;"　"&amp;入力!E33&amp;"
"&amp;入力!C34&amp;"　"&amp;入力!E34)</f>
        <v>ニワ　ハルカ
丹羽　陽花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薬円台南小学校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519882340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141.80000000000001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8</v>
      </c>
      <c r="D44" s="417"/>
      <c r="E44" s="418"/>
      <c r="F44" s="403" t="str">
        <f>IF(入力!C36="","",入力!C35&amp;"　"&amp;入力!E35&amp;"
"&amp;入力!C36&amp;"　"&amp;入力!E36)</f>
        <v>オオルイ　チヒロ
大累　千優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5</v>
      </c>
      <c r="R44" s="391"/>
      <c r="S44" s="392"/>
      <c r="T44" s="409" t="str">
        <f>IF(入力!I35="","",入力!I35)</f>
        <v>薬円台南小学校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519882357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141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5</v>
      </c>
      <c r="D46" s="417"/>
      <c r="E46" s="418"/>
      <c r="F46" s="403" t="str">
        <f>IF(入力!C38="","",入力!C37&amp;"　"&amp;入力!E37&amp;"
"&amp;入力!C38&amp;"　"&amp;入力!E38)</f>
        <v>ツチダ　イズミ
土田　泉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薬円台南小学校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519882364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143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7</v>
      </c>
      <c r="D48" s="417"/>
      <c r="E48" s="418"/>
      <c r="F48" s="403" t="str">
        <f>IF(入力!C40="","",入力!C39&amp;"　"&amp;入力!E39&amp;"
"&amp;入力!C40&amp;"　"&amp;入力!E40)</f>
        <v>エンドウ　キヌサ
遠藤　衣紗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5</v>
      </c>
      <c r="R48" s="391"/>
      <c r="S48" s="392"/>
      <c r="T48" s="409" t="str">
        <f>IF(入力!I39="","",入力!I39)</f>
        <v>薬円台南小学校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520792485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145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薬円台南小学校バレーボール部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431462332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澤根　翔大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518055707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431351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 xml:space="preserve">    　     </v>
      </c>
      <c r="D9" s="276"/>
      <c r="E9" s="276"/>
      <c r="F9" s="276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田中　直樹</v>
      </c>
      <c r="D11" s="276"/>
      <c r="E11" s="276"/>
      <c r="F11" s="276"/>
      <c r="G11" s="265">
        <f>IF(入力!G11="","",入力!G11)</f>
        <v>511049313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364202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澤根　翔大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千葉県船橋市前原西４－６－１５－３０２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０９０-８０８１-９３５２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咲希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薬円台南小学校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518623579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3</v>
      </c>
      <c r="C27" s="275" t="str">
        <f>IF(入力!C28="","",入力!C28&amp;"　"&amp;入力!E28)</f>
        <v>高松　みのり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薬円台南小学校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519882326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2</v>
      </c>
      <c r="C29" s="275" t="str">
        <f>IF(入力!C30="","",入力!C30&amp;"　"&amp;入力!E30)</f>
        <v>山口　真梨乃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薬円台南小学校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519601385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6</v>
      </c>
      <c r="C31" s="275" t="str">
        <f>IF(入力!C32="","",入力!C32&amp;"　"&amp;入力!E32)</f>
        <v>片岡　桃夏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薬円台南小学校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519882333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4</v>
      </c>
      <c r="C33" s="275" t="str">
        <f>IF(入力!C34="","",入力!C34&amp;"　"&amp;入力!E34)</f>
        <v>丹羽　陽花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薬円台南小学校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519882340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8</v>
      </c>
      <c r="C35" s="275" t="str">
        <f>IF(入力!C36="","",入力!C36&amp;"　"&amp;入力!E36)</f>
        <v>大累　千優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薬円台南小学校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519882357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5</v>
      </c>
      <c r="C37" s="275" t="str">
        <f>IF(入力!C38="","",入力!C38&amp;"　"&amp;入力!E38)</f>
        <v>土田　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薬円台南小学校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519882364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7</v>
      </c>
      <c r="C39" s="275" t="str">
        <f>IF(入力!C40="","",入力!C40&amp;"　"&amp;入力!E40)</f>
        <v>遠藤　衣紗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薬円台南小学校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520792485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薬円台南小学校バレーボール部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431462332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澤根　翔大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518055707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431351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 xml:space="preserve">    　     </v>
      </c>
      <c r="D9" s="276"/>
      <c r="E9" s="276"/>
      <c r="F9" s="276"/>
      <c r="G9" s="265" t="str">
        <f>IF(入力!G9="","",入力!G9)</f>
        <v/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田中　直樹</v>
      </c>
      <c r="D11" s="276"/>
      <c r="E11" s="276"/>
      <c r="F11" s="276"/>
      <c r="G11" s="265">
        <f>IF(入力!G11="","",入力!G11)</f>
        <v>511049313</v>
      </c>
      <c r="H11" s="265"/>
      <c r="I11" s="265"/>
      <c r="J11" s="265" t="str">
        <f>IF(入力!J11="","",入力!J11)</f>
        <v/>
      </c>
      <c r="K11" s="265"/>
      <c r="L11" s="265"/>
      <c r="M11" s="265">
        <f>IF(入力!M11="","",入力!M11)</f>
        <v>364202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澤根　翔大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千葉県船橋市前原西４－６－１５－３０２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０９０-８０８１-９３５２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/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熊谷　咲希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薬円台南小学校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518623579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3</v>
      </c>
      <c r="C27" s="275" t="str">
        <f>IF(入力!C28="","",入力!C28&amp;"　"&amp;入力!E28)</f>
        <v>高松　みのり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薬円台南小学校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519882326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2</v>
      </c>
      <c r="C29" s="275" t="str">
        <f>IF(入力!C30="","",入力!C30&amp;"　"&amp;入力!E30)</f>
        <v>山口　真梨乃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薬円台南小学校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519601385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6</v>
      </c>
      <c r="C31" s="275" t="str">
        <f>IF(入力!C32="","",入力!C32&amp;"　"&amp;入力!E32)</f>
        <v>片岡　桃夏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薬円台南小学校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519882333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4</v>
      </c>
      <c r="C33" s="275" t="str">
        <f>IF(入力!C34="","",入力!C34&amp;"　"&amp;入力!E34)</f>
        <v>丹羽　陽花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薬円台南小学校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519882340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8</v>
      </c>
      <c r="C35" s="275" t="str">
        <f>IF(入力!C36="","",入力!C36&amp;"　"&amp;入力!E36)</f>
        <v>大累　千優</v>
      </c>
      <c r="D35" s="276"/>
      <c r="E35" s="276"/>
      <c r="F35" s="276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薬円台南小学校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519882357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5</v>
      </c>
      <c r="C37" s="275" t="str">
        <f>IF(入力!C38="","",入力!C38&amp;"　"&amp;入力!E38)</f>
        <v>土田　泉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薬円台南小学校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519882364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7</v>
      </c>
      <c r="C39" s="275" t="str">
        <f>IF(入力!C40="","",入力!C40&amp;"　"&amp;入力!E40)</f>
        <v>遠藤　衣紗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薬円台南小学校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520792485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8</v>
      </c>
      <c r="J5" s="444" t="str">
        <f>IF(入力!A55="","",入力!A55)</f>
        <v>6年生・5年生にとって、県大会は初の経験です。出会ったことのないチームと知らないコートで戦える事に感謝しながら、一球一球繋げ、一生懸命声を出しながら、チームとして戦います。挨拶・思いやり・感謝をコートで表現します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薬円台南小学校バレーボール部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澤根</v>
      </c>
      <c r="D16" s="33" t="str">
        <f>IF(入力!E8="","",入力!E8)</f>
        <v>翔大</v>
      </c>
      <c r="E16" s="33" t="str">
        <f>IF(入力!C7="","",入力!C7)</f>
        <v>サワネ</v>
      </c>
      <c r="F16" s="33" t="str">
        <f>IF(入力!E7="","",入力!E7)</f>
        <v>ショウタ</v>
      </c>
      <c r="G16" s="33">
        <f>IF(入力!G7="","",入力!G7)</f>
        <v>518055707</v>
      </c>
      <c r="H16" s="33" t="str">
        <f>IF(入力!J7="","",入力!J7)</f>
        <v/>
      </c>
      <c r="I16" s="33">
        <f>IF(入力!M7="","",入力!M7)</f>
        <v>431351</v>
      </c>
      <c r="J16" s="33"/>
      <c r="K16" s="33"/>
      <c r="L16" s="33">
        <f>IF(入力!AT7="","",入力!AT7)</f>
        <v>26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０８２５</v>
      </c>
      <c r="T16" s="33" t="str">
        <f>IF(入力!P8="","",入力!P8)</f>
        <v>千葉県船橋市前原西４－６－１５－３０２</v>
      </c>
      <c r="U16" s="33" t="str">
        <f>IF(入力!AL7="","",入力!AL7)</f>
        <v>０９０</v>
      </c>
      <c r="V16" s="33" t="str">
        <f>IF(入力!AK8="","",入力!AK8)</f>
        <v>８０８１</v>
      </c>
      <c r="W16" s="33" t="str">
        <f>IF(入力!AP8="","",入力!AP8)</f>
        <v>９３５２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 xml:space="preserve">    </v>
      </c>
      <c r="D17" s="33" t="str">
        <f>IF(入力!E10="","",入力!E10)</f>
        <v xml:space="preserve">     </v>
      </c>
      <c r="E17" s="33" t="str">
        <f>IF(入力!C9="","",入力!C9)</f>
        <v xml:space="preserve">   </v>
      </c>
      <c r="F17" s="33" t="str">
        <f>IF(入力!E9="","",入力!E9)</f>
        <v xml:space="preserve">   </v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直樹</v>
      </c>
      <c r="E20" s="33" t="str">
        <f>IF(入力!C11="","",入力!C11)</f>
        <v>タナカ</v>
      </c>
      <c r="F20" s="33" t="str">
        <f>IF(入力!E11="","",入力!E11)</f>
        <v>ナオキ</v>
      </c>
      <c r="G20" s="33">
        <f>IF(入力!G11="","",入力!G11)</f>
        <v>511049313</v>
      </c>
      <c r="H20" s="33" t="str">
        <f>IF(入力!J11="","",入力!J11)</f>
        <v/>
      </c>
      <c r="I20" s="33">
        <f>IF(入力!M11="","",入力!M11)</f>
        <v>364202</v>
      </c>
      <c r="J20" s="33"/>
      <c r="K20" s="33"/>
      <c r="L20" s="33">
        <f>IF(入力!AT11="","",入力!AT11)</f>
        <v>59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0077</v>
      </c>
      <c r="T20" s="33" t="str">
        <f>IF(入力!P12="","",入力!P12)</f>
        <v>船橋市薬円台3－16－5－517</v>
      </c>
      <c r="U20" s="33" t="str">
        <f>IF(入力!AL11="","",入力!AL11)</f>
        <v>０４７</v>
      </c>
      <c r="V20" s="33" t="str">
        <f>IF(入力!AK12="","",入力!AK12)</f>
        <v>４６９</v>
      </c>
      <c r="W20" s="33" t="str">
        <f>IF(入力!AP12="","",入力!AP12)</f>
        <v>１７８１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澤根</v>
      </c>
      <c r="D22" s="33" t="str">
        <f>IF(入力!E16="","",入力!E16)</f>
        <v>翔大</v>
      </c>
      <c r="E22" s="33" t="str">
        <f>IF(入力!C15="","",入力!C15)</f>
        <v>サワネ</v>
      </c>
      <c r="F22" s="33" t="str">
        <f>IF(入力!E15="","",入力!E15)</f>
        <v>ショウタ</v>
      </c>
      <c r="G22" s="33"/>
      <c r="H22" s="33"/>
      <c r="I22" s="33"/>
      <c r="J22" s="33"/>
      <c r="K22" s="33"/>
      <c r="L22" s="33">
        <f>IF(入力!AT15="","",入力!AT15)</f>
        <v>26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２７４</v>
      </c>
      <c r="S22" s="33" t="str">
        <f>IF(入力!W15="","",入力!W15)</f>
        <v>０８２５</v>
      </c>
      <c r="T22" s="33" t="str">
        <f>IF(入力!P16="","",入力!P16)</f>
        <v>千葉県船橋市前原西４－６－１５－３０２</v>
      </c>
      <c r="U22" s="33" t="str">
        <f>IF(入力!AL15="","",入力!AL15)</f>
        <v>０９０</v>
      </c>
      <c r="V22" s="33" t="str">
        <f>IF(入力!AK16="","",入力!AK16)</f>
        <v>８０８１</v>
      </c>
      <c r="W22" s="33" t="str">
        <f>IF(入力!AP16="","",入力!AP16)</f>
        <v>９３５２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熊谷</v>
      </c>
      <c r="D24" s="75" t="str">
        <f>VLOOKUP($B$51,$A$53:$F$352,4)</f>
        <v>咲希</v>
      </c>
      <c r="E24" s="75" t="str">
        <f>VLOOKUP($B$51,$A$53:$F$352,5)</f>
        <v>クマガイ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熊谷</v>
      </c>
      <c r="D53" s="33" t="str">
        <f>IF(入力!E26="","",入力!E26)</f>
        <v>咲希</v>
      </c>
      <c r="E53" s="33" t="str">
        <f>IF(入力!C25="","",入力!C25)</f>
        <v>クマガイ</v>
      </c>
      <c r="F53" s="33" t="str">
        <f>IF(入力!E25="","",入力!E25)</f>
        <v>サキ</v>
      </c>
      <c r="G53" s="33">
        <f>IF(入力!M25="","",入力!M25)</f>
        <v>518623579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3</v>
      </c>
      <c r="C54" s="33" t="str">
        <f>IF(入力!C28="","",入力!C28)</f>
        <v>高松</v>
      </c>
      <c r="D54" s="33" t="str">
        <f>IF(入力!E28="","",入力!E28)</f>
        <v>みのり</v>
      </c>
      <c r="E54" s="33" t="str">
        <f>IF(入力!C27="","",入力!C27)</f>
        <v>タカマツ</v>
      </c>
      <c r="F54" s="33" t="str">
        <f>IF(入力!E27="","",入力!E27)</f>
        <v>ミノリ</v>
      </c>
      <c r="G54" s="33">
        <f>IF(入力!M27="","",入力!M27)</f>
        <v>519882326</v>
      </c>
      <c r="H54" s="33" t="str">
        <f>IF(入力!I27="","",入力!I27)</f>
        <v>薬円台南小学校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2</v>
      </c>
      <c r="C55" s="33" t="str">
        <f>IF(入力!C30="","",入力!C30)</f>
        <v>山口</v>
      </c>
      <c r="D55" s="33" t="str">
        <f>IF(入力!E30="","",入力!E30)</f>
        <v>真梨乃</v>
      </c>
      <c r="E55" s="33" t="str">
        <f>IF(入力!C29="","",入力!C29)</f>
        <v>ヤマグチ</v>
      </c>
      <c r="F55" s="33" t="str">
        <f>IF(入力!E29="","",入力!E29)</f>
        <v>マリノ</v>
      </c>
      <c r="G55" s="33">
        <f>IF(入力!M29="","",入力!M29)</f>
        <v>519601385</v>
      </c>
      <c r="H55" s="33" t="str">
        <f>IF(入力!I29="","",入力!I29)</f>
        <v>薬円台南小学校</v>
      </c>
      <c r="I55" s="33">
        <f>IF(入力!G29="","",入力!G29)</f>
        <v>5</v>
      </c>
      <c r="J55" s="33">
        <f>IF(入力!P29="","",入力!P29)</f>
        <v>135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6</v>
      </c>
      <c r="C56" s="33" t="str">
        <f>IF(入力!C32="","",入力!C32)</f>
        <v>片岡</v>
      </c>
      <c r="D56" s="33" t="str">
        <f>IF(入力!E32="","",入力!E32)</f>
        <v>桃夏</v>
      </c>
      <c r="E56" s="33" t="str">
        <f>IF(入力!C31="","",入力!C31)</f>
        <v>カタオカ</v>
      </c>
      <c r="F56" s="33" t="str">
        <f>IF(入力!E31="","",入力!E31)</f>
        <v>モモカ</v>
      </c>
      <c r="G56" s="33">
        <f>IF(入力!M31="","",入力!M31)</f>
        <v>519882333</v>
      </c>
      <c r="H56" s="33" t="str">
        <f>IF(入力!I31="","",入力!I31)</f>
        <v>薬円台南小学校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4</v>
      </c>
      <c r="C57" s="33" t="str">
        <f>IF(入力!C34="","",入力!C34)</f>
        <v>丹羽</v>
      </c>
      <c r="D57" s="33" t="str">
        <f>IF(入力!E34="","",入力!E34)</f>
        <v>陽花</v>
      </c>
      <c r="E57" s="33" t="str">
        <f>IF(入力!C33="","",入力!C33)</f>
        <v>ニワ</v>
      </c>
      <c r="F57" s="33" t="str">
        <f>IF(入力!E33="","",入力!E33)</f>
        <v>ハルカ</v>
      </c>
      <c r="G57" s="33">
        <f>IF(入力!M33="","",入力!M33)</f>
        <v>519882340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141.80000000000001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8</v>
      </c>
      <c r="C58" s="33" t="str">
        <f>IF(入力!C36="","",入力!C36)</f>
        <v>大累</v>
      </c>
      <c r="D58" s="33" t="str">
        <f>IF(入力!E36="","",入力!E36)</f>
        <v>千優</v>
      </c>
      <c r="E58" s="33" t="str">
        <f>IF(入力!C35="","",入力!C35)</f>
        <v>オオルイ</v>
      </c>
      <c r="F58" s="33" t="str">
        <f>IF(入力!E35="","",入力!E35)</f>
        <v>チヒロ</v>
      </c>
      <c r="G58" s="33">
        <f>IF(入力!M35="","",入力!M35)</f>
        <v>519882357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5</v>
      </c>
      <c r="C59" s="33" t="str">
        <f>IF(入力!C38="","",入力!C38)</f>
        <v>土田</v>
      </c>
      <c r="D59" s="33" t="str">
        <f>IF(入力!E38="","",入力!E38)</f>
        <v>泉</v>
      </c>
      <c r="E59" s="33" t="str">
        <f>IF(入力!C37="","",入力!C37)</f>
        <v>ツチダ</v>
      </c>
      <c r="F59" s="33" t="str">
        <f>IF(入力!E37="","",入力!E37)</f>
        <v>イズミ</v>
      </c>
      <c r="G59" s="33">
        <f>IF(入力!M37="","",入力!M37)</f>
        <v>519882364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7</v>
      </c>
      <c r="C60" s="33" t="str">
        <f>IF(入力!C40="","",入力!C40)</f>
        <v>遠藤</v>
      </c>
      <c r="D60" s="33" t="str">
        <f>IF(入力!E40="","",入力!E40)</f>
        <v>衣紗</v>
      </c>
      <c r="E60" s="33" t="str">
        <f>IF(入力!C39="","",入力!C39)</f>
        <v>エンドウ</v>
      </c>
      <c r="F60" s="33" t="str">
        <f>IF(入力!E39="","",入力!E39)</f>
        <v>キヌサ</v>
      </c>
      <c r="G60" s="33">
        <f>IF(入力!M39="","",入力!M39)</f>
        <v>520792485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2021-05-23T09:38:31Z</dcterms:modified>
</cp:coreProperties>
</file>