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<sst xmlns="http://schemas.openxmlformats.org/spreadsheetml/2006/main" count="429" uniqueCount="286">
  <si>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</si>
  <si>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</si>
  <si>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</si>
  <si>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</si>
  <si>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</si>
  <si>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</si>
  <si>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</si>
  <si>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</si>
  <si>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</si>
  <si>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</si>
  <si>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</si>
  <si>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</si>
  <si>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</si>
  <si>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</si>
  <si>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</si>
  <si>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</si>
  <si>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</si>
  <si>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</si>
  <si>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</si>
  <si>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</si>
  <si>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</si>
  <si>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</si>
  <si>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</si>
  <si>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</si>
  <si>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</si>
  <si>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</si>
  <si>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</si>
  <si>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</si>
  <si>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</si>
  <si>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</si>
  <si>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</si>
  <si>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</si>
  <si>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</si>
  <si>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</si>
  <si>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</si>
  <si>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</si>
  <si>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</si>
  <si>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</si>
  <si>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</si>
  <si>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</si>
  <si>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</si>
  <si>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</si>
  <si>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</si>
  <si>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</si>
  <si>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</si>
  <si>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</si>
  <si>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</si>
  <si>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</si>
  <si>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</si>
  <si>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</si>
  <si>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</si>
  <si>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</si>
  <si>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</si>
  <si>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</si>
  <si>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</si>
  <si>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</si>
  <si>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</si>
  <si>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</si>
  <si>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</si>
  <si>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</si>
  <si>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</si>
  <si>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</si>
  <si>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</si>
  <si>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</si>
  <si>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</si>
  <si>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</si>
  <si>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</si>
  <si>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</si>
  <si>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</si>
  <si>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</si>
  <si>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</si>
  <si>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</si>
  <si>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</si>
  <si>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</si>
  <si>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</si>
  <si>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</si>
  <si>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</si>
  <si>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</si>
  <si>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</si>
  <si>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</si>
  <si>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</si>
  <si>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</si>
  <si>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</si>
  <si>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</si>
  <si>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</si>
  <si>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</si>
  <si>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</si>
  <si>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</si>
  <si>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</si>
  <si>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</si>
  <si>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</si>
  <si>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</si>
  <si>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</si>
  <si>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</si>
  <si>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</si>
  <si>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</si>
  <si>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</si>
  <si>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</si>
  <si>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</si>
  <si>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</si>
  <si>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</si>
  <si>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</si>
  <si>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</si>
  <si>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</si>
  <si>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</si>
  <si>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</si>
  <si>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</si>
  <si>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</si>
  <si>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</si>
  <si>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</si>
  <si>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</si>
  <si>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</si>
  <si>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</si>
  <si>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</si>
  <si>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</si>
  <si>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</si>
  <si>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</si>
  <si>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</si>
  <si>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</si>
  <si>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</si>
  <si>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</si>
  <si>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</si>
  <si>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</si>
  <si>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</si>
  <si>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</si>
  <si>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</si>
  <si>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</si>
  <si>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</si>
  <si>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</si>
  <si>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</si>
  <si>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</si>
  <si>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</si>
  <si>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</si>
  <si>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</si>
  <si>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</si>
  <si>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</si>
  <si>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</si>
  <si>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</si>
  <si>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</si>
  <si>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</si>
  <si>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</si>
  <si>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</si>
  <si>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</si>
  <si>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</si>
  <si>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</si>
  <si>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</si>
  <si>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</si>
  <si>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</si>
  <si>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</si>
  <si>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</si>
  <si>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</si>
  <si>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</si>
  <si>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</si>
  <si>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</si>
  <si>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</si>
  <si>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</si>
  <si>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</si>
  <si>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</si>
  <si>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</si>
  <si>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</si>
  <si>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</si>
  <si>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</si>
  <si>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</si>
  <si>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</si>
  <si>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</si>
  <si>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</si>
  <si>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</si>
  <si>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</si>
  <si>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</si>
  <si>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</si>
  <si>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</si>
  <si>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</si>
  <si>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</si>
  <si>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</si>
  <si>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</si>
  <si>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</si>
  <si>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</si>
  <si>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</si>
  <si>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</si>
  <si>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</si>
  <si>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</si>
  <si>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</si>
  <si>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</si>
  <si>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</si>
  <si>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</si>
  <si>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</si>
  <si>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</si>
  <si>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</si>
  <si>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</si>
  <si>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</si>
  <si>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</si>
  <si>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</si>
  <si>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</si>
  <si>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</si>
  <si>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</si>
  <si>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</si>
  <si>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</si>
  <si>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</si>
  <si>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</si>
  <si>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</si>
  <si>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</si>
  <si>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ヤクエンダイミナミショウガッコウ</t>
    <phoneticPr fontId="2"/>
  </si>
  <si>
    <t>船橋市</t>
    <rPh sb="0" eb="2">
      <t>フナバシ</t>
    </rPh>
    <rPh sb="2" eb="3">
      <t>シ</t>
    </rPh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</si>
  <si>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</si>
  <si>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</si>
  <si>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オオクマ</t>
    <phoneticPr fontId="2"/>
  </si>
  <si>
    <t>ヨウコ</t>
    <phoneticPr fontId="2"/>
  </si>
  <si>
    <t>稲田</t>
    <rPh sb="0" eb="2">
      <t>イナダ</t>
    </rPh>
    <phoneticPr fontId="2"/>
  </si>
  <si>
    <t>悟</t>
    <rPh sb="0" eb="1">
      <t>サトル</t>
    </rPh>
    <phoneticPr fontId="2"/>
  </si>
  <si>
    <t>イナダ</t>
    <phoneticPr fontId="2"/>
  </si>
  <si>
    <t>サトル</t>
    <phoneticPr fontId="2"/>
  </si>
  <si>
    <t>石塚</t>
    <rPh sb="0" eb="2">
      <t>イシヅカ</t>
    </rPh>
    <phoneticPr fontId="2"/>
  </si>
  <si>
    <t>良子</t>
    <rPh sb="0" eb="2">
      <t>リョウコ</t>
    </rPh>
    <phoneticPr fontId="2"/>
  </si>
  <si>
    <t>イシヅカ</t>
    <phoneticPr fontId="2"/>
  </si>
  <si>
    <t>リョウコ</t>
    <phoneticPr fontId="2"/>
  </si>
  <si>
    <t>090</t>
    <phoneticPr fontId="2"/>
  </si>
  <si>
    <t>牧戸</t>
    <phoneticPr fontId="2"/>
  </si>
  <si>
    <t>静空</t>
    <phoneticPr fontId="2"/>
  </si>
  <si>
    <t>マキド</t>
    <phoneticPr fontId="2"/>
  </si>
  <si>
    <t>シズク</t>
    <phoneticPr fontId="2"/>
  </si>
  <si>
    <t>髙橋</t>
    <phoneticPr fontId="2"/>
  </si>
  <si>
    <t>幸奈</t>
    <phoneticPr fontId="2"/>
  </si>
  <si>
    <t>タカハシ</t>
    <phoneticPr fontId="2"/>
  </si>
  <si>
    <t>ユキナ</t>
    <phoneticPr fontId="2"/>
  </si>
  <si>
    <t>伊藤</t>
    <phoneticPr fontId="2"/>
  </si>
  <si>
    <t>碧</t>
    <phoneticPr fontId="2"/>
  </si>
  <si>
    <t>イトウ</t>
    <phoneticPr fontId="2"/>
  </si>
  <si>
    <t>アオイ</t>
    <phoneticPr fontId="2"/>
  </si>
  <si>
    <t>上原</t>
    <phoneticPr fontId="2"/>
  </si>
  <si>
    <t>優依</t>
    <phoneticPr fontId="2"/>
  </si>
  <si>
    <t>ウエハラ</t>
    <phoneticPr fontId="2"/>
  </si>
  <si>
    <t>ユイ</t>
    <phoneticPr fontId="2"/>
  </si>
  <si>
    <t>後藤</t>
    <phoneticPr fontId="2"/>
  </si>
  <si>
    <t>希歩</t>
    <rPh sb="0" eb="1">
      <t>マレ</t>
    </rPh>
    <rPh sb="1" eb="2">
      <t>アユミ</t>
    </rPh>
    <phoneticPr fontId="2"/>
  </si>
  <si>
    <t>ゴトウ</t>
    <phoneticPr fontId="2"/>
  </si>
  <si>
    <t>キホ</t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</si>
  <si>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</si>
  <si>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</si>
  <si>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マキノ</t>
    <phoneticPr fontId="2"/>
  </si>
  <si>
    <t>アオイ</t>
    <phoneticPr fontId="2"/>
  </si>
  <si>
    <t>加藤</t>
    <rPh sb="0" eb="2">
      <t>カトウ</t>
    </rPh>
    <phoneticPr fontId="2"/>
  </si>
  <si>
    <t>優奈</t>
    <rPh sb="0" eb="2">
      <t>ユウナ</t>
    </rPh>
    <phoneticPr fontId="2"/>
  </si>
  <si>
    <t>カトウ</t>
    <phoneticPr fontId="2"/>
  </si>
  <si>
    <t>ユウナ</t>
    <phoneticPr fontId="2"/>
  </si>
  <si>
    <t>出口</t>
    <rPh sb="0" eb="2">
      <t>デグチ</t>
    </rPh>
    <phoneticPr fontId="2"/>
  </si>
  <si>
    <t>果鈴</t>
    <rPh sb="0" eb="1">
      <t>ハテ</t>
    </rPh>
    <rPh sb="1" eb="2">
      <t>スズ</t>
    </rPh>
    <phoneticPr fontId="2"/>
  </si>
  <si>
    <t>デグチ</t>
    <phoneticPr fontId="2"/>
  </si>
  <si>
    <t>カリン</t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</si>
  <si>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</si>
  <si>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</si>
  <si>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カナヤマ</t>
    <phoneticPr fontId="2"/>
  </si>
  <si>
    <t>メイア</t>
    <phoneticPr fontId="2"/>
  </si>
  <si>
    <t>森</t>
    <rPh sb="0" eb="1">
      <t>モリ</t>
    </rPh>
    <phoneticPr fontId="2"/>
  </si>
  <si>
    <t>美羽</t>
    <rPh sb="0" eb="1">
      <t>ミ</t>
    </rPh>
    <rPh sb="1" eb="2">
      <t>ハネ</t>
    </rPh>
    <phoneticPr fontId="2"/>
  </si>
  <si>
    <t>モリ</t>
    <phoneticPr fontId="2"/>
  </si>
  <si>
    <t>ミウ</t>
    <phoneticPr fontId="2"/>
  </si>
  <si>
    <t>小藤田</t>
    <rPh sb="0" eb="2">
      <t>コトウ</t>
    </rPh>
    <rPh sb="2" eb="3">
      <t>タ</t>
    </rPh>
    <phoneticPr fontId="2"/>
  </si>
  <si>
    <t>七海</t>
    <rPh sb="0" eb="1">
      <t>ナナ</t>
    </rPh>
    <rPh sb="1" eb="2">
      <t>ウミ</t>
    </rPh>
    <phoneticPr fontId="2"/>
  </si>
  <si>
    <t>コトウダ</t>
    <phoneticPr fontId="2"/>
  </si>
  <si>
    <t>ナミ</t>
    <phoneticPr fontId="2"/>
  </si>
  <si>
    <t>①</t>
    <phoneticPr fontId="2"/>
  </si>
  <si>
    <t>２７４</t>
    <phoneticPr fontId="2"/>
  </si>
  <si>
    <t>００６５</t>
    <phoneticPr fontId="2"/>
  </si>
  <si>
    <t>船橋市高根台１ー８ー２５ー１０３</t>
    <rPh sb="0" eb="2">
      <t>フナバシ</t>
    </rPh>
    <rPh sb="2" eb="3">
      <t>シ</t>
    </rPh>
    <rPh sb="3" eb="6">
      <t>タカネダイ</t>
    </rPh>
    <phoneticPr fontId="2"/>
  </si>
  <si>
    <t>０８１５</t>
    <phoneticPr fontId="2"/>
  </si>
  <si>
    <t>船橋市西習志野１－９－５０－２０５</t>
    <phoneticPr fontId="2"/>
  </si>
  <si>
    <t>船橋市田喜野井７－２６－３</t>
    <phoneticPr fontId="2"/>
  </si>
  <si>
    <t>２７４</t>
    <phoneticPr fontId="2"/>
  </si>
  <si>
    <t>船橋市高根台１ー８ー２５ー１０３</t>
    <phoneticPr fontId="2"/>
  </si>
  <si>
    <t>新京成</t>
    <rPh sb="0" eb="1">
      <t>シン</t>
    </rPh>
    <rPh sb="1" eb="3">
      <t>ケイセイ</t>
    </rPh>
    <phoneticPr fontId="2"/>
  </si>
  <si>
    <t>習志野</t>
    <rPh sb="0" eb="3">
      <t>ナラシノ</t>
    </rPh>
    <phoneticPr fontId="2"/>
  </si>
  <si>
    <t>０９０</t>
    <phoneticPr fontId="2"/>
  </si>
  <si>
    <t>６７９３</t>
    <phoneticPr fontId="2"/>
  </si>
  <si>
    <t>１７８８</t>
    <phoneticPr fontId="2"/>
  </si>
  <si>
    <t>７１１５</t>
    <phoneticPr fontId="2"/>
  </si>
  <si>
    <t>００３３</t>
    <phoneticPr fontId="2"/>
  </si>
  <si>
    <t>０９０</t>
    <phoneticPr fontId="2"/>
  </si>
  <si>
    <t>１７８８</t>
    <phoneticPr fontId="2"/>
  </si>
  <si>
    <t>１７６９</t>
    <phoneticPr fontId="2"/>
  </si>
  <si>
    <t>７７００</t>
    <phoneticPr fontId="2"/>
  </si>
  <si>
    <t>００７３</t>
    <phoneticPr fontId="2"/>
  </si>
  <si>
    <t>佐藤</t>
    <rPh sb="0" eb="2">
      <t>サトウ</t>
    </rPh>
    <phoneticPr fontId="2"/>
  </si>
  <si>
    <t>星</t>
    <rPh sb="0" eb="1">
      <t>ホシ</t>
    </rPh>
    <phoneticPr fontId="2"/>
  </si>
  <si>
    <t>サトウ</t>
    <phoneticPr fontId="2"/>
  </si>
  <si>
    <t>セイ</t>
    <phoneticPr fontId="2"/>
  </si>
  <si>
    <t>自分を信じて、仲間を信じて一生懸命ボールを追いかけ、ひたすらに練習に励んできました。子どもたちの思いがボールに届き、笑顔で勝利をつかむため、チーム一丸となって全力で戦います。元気な「チーム薬南」をコートの中で十分に発揮してほしいです。</t>
    <rPh sb="0" eb="2">
      <t>ジブン</t>
    </rPh>
    <rPh sb="3" eb="4">
      <t>シン</t>
    </rPh>
    <rPh sb="7" eb="9">
      <t>ナカマ</t>
    </rPh>
    <rPh sb="10" eb="11">
      <t>シン</t>
    </rPh>
    <rPh sb="13" eb="17">
      <t>イッショウケンメイ</t>
    </rPh>
    <rPh sb="21" eb="22">
      <t>オ</t>
    </rPh>
    <rPh sb="31" eb="33">
      <t>レンシュウ</t>
    </rPh>
    <rPh sb="34" eb="35">
      <t>ハゲ</t>
    </rPh>
    <rPh sb="42" eb="43">
      <t>コ</t>
    </rPh>
    <rPh sb="48" eb="49">
      <t>オモ</t>
    </rPh>
    <rPh sb="55" eb="56">
      <t>トド</t>
    </rPh>
    <rPh sb="58" eb="60">
      <t>エガオ</t>
    </rPh>
    <rPh sb="61" eb="63">
      <t>ショウリ</t>
    </rPh>
    <rPh sb="73" eb="75">
      <t>イチガン</t>
    </rPh>
    <rPh sb="79" eb="81">
      <t>ゼンリョク</t>
    </rPh>
    <rPh sb="82" eb="83">
      <t>タタカ</t>
    </rPh>
    <rPh sb="87" eb="89">
      <t>ゲンキ</t>
    </rPh>
    <rPh sb="94" eb="96">
      <t>ヤクナン</t>
    </rPh>
    <rPh sb="102" eb="103">
      <t>ナカ</t>
    </rPh>
    <rPh sb="104" eb="106">
      <t>ジュウブン</t>
    </rPh>
    <rPh sb="107" eb="109">
      <t>ハッキ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</si>
</sst>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9" zoomScaleNormal="100" workbookViewId="0">
      <selection activeCell="X36" sqref="X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3" t="s">
        <v>189</v>
      </c>
      <c r="B2" s="224"/>
      <c r="C2" s="225" t="s">
        <v>201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200</v>
      </c>
      <c r="D3" s="231"/>
      <c r="E3" s="231"/>
      <c r="F3" s="231"/>
      <c r="G3" s="231"/>
      <c r="H3" s="231"/>
      <c r="I3" s="232"/>
      <c r="J3" s="83" t="s">
        <v>159</v>
      </c>
      <c r="K3" s="84"/>
      <c r="L3" s="84"/>
      <c r="M3" s="84"/>
      <c r="N3" s="84"/>
      <c r="O3" s="85"/>
      <c r="P3" s="220" t="s">
        <v>202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178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4314623323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6"/>
      <c r="K5" s="156"/>
      <c r="L5" s="156"/>
      <c r="M5" s="156"/>
      <c r="N5" s="156"/>
      <c r="O5" s="156"/>
      <c r="P5" s="210" t="s">
        <v>269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270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99"/>
      <c r="B7" s="100"/>
      <c r="C7" s="139" t="s">
        <v>205</v>
      </c>
      <c r="D7" s="110"/>
      <c r="E7" s="140" t="s">
        <v>206</v>
      </c>
      <c r="F7" s="111"/>
      <c r="G7" s="92">
        <v>512603003</v>
      </c>
      <c r="H7" s="92"/>
      <c r="I7" s="92"/>
      <c r="J7" s="92"/>
      <c r="K7" s="92"/>
      <c r="L7" s="92"/>
      <c r="M7" s="157">
        <v>387988</v>
      </c>
      <c r="N7" s="92"/>
      <c r="O7" s="92"/>
      <c r="P7" s="89" t="s">
        <v>72</v>
      </c>
      <c r="Q7" s="90"/>
      <c r="R7" s="108" t="s">
        <v>261</v>
      </c>
      <c r="S7" s="108"/>
      <c r="T7" s="108"/>
      <c r="U7" s="108"/>
      <c r="V7" s="50" t="s">
        <v>73</v>
      </c>
      <c r="W7" s="107" t="s">
        <v>262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8" t="s">
        <v>271</v>
      </c>
      <c r="AM7" s="158"/>
      <c r="AN7" s="158"/>
      <c r="AO7" s="158"/>
      <c r="AP7" s="158"/>
      <c r="AQ7" s="158"/>
      <c r="AR7" s="158"/>
      <c r="AS7" s="59" t="s">
        <v>75</v>
      </c>
      <c r="AT7" s="269">
        <v>28</v>
      </c>
    </row>
    <row r="8" spans="1:51" ht="18" customHeight="1">
      <c r="A8" s="99"/>
      <c r="B8" s="100"/>
      <c r="C8" s="142" t="s">
        <v>203</v>
      </c>
      <c r="D8" s="143"/>
      <c r="E8" s="144" t="s">
        <v>204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59" t="s">
        <v>263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272</v>
      </c>
      <c r="AL8" s="162"/>
      <c r="AM8" s="162"/>
      <c r="AN8" s="162"/>
      <c r="AO8" s="60" t="s">
        <v>76</v>
      </c>
      <c r="AP8" s="162" t="s">
        <v>273</v>
      </c>
      <c r="AQ8" s="162"/>
      <c r="AR8" s="162"/>
      <c r="AS8" s="163"/>
      <c r="AT8" s="269"/>
    </row>
    <row r="9" spans="1:51" ht="14.45" customHeight="1">
      <c r="A9" s="99" t="s">
        <v>150</v>
      </c>
      <c r="B9" s="100"/>
      <c r="C9" s="139" t="s">
        <v>209</v>
      </c>
      <c r="D9" s="110"/>
      <c r="E9" s="140" t="s">
        <v>210</v>
      </c>
      <c r="F9" s="111"/>
      <c r="G9" s="92">
        <v>514813749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261</v>
      </c>
      <c r="S9" s="108"/>
      <c r="T9" s="108"/>
      <c r="U9" s="108"/>
      <c r="V9" s="50" t="s">
        <v>73</v>
      </c>
      <c r="W9" s="107" t="s">
        <v>264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8" t="s">
        <v>271</v>
      </c>
      <c r="AM9" s="158"/>
      <c r="AN9" s="158"/>
      <c r="AO9" s="158"/>
      <c r="AP9" s="158"/>
      <c r="AQ9" s="158"/>
      <c r="AR9" s="158"/>
      <c r="AS9" s="59" t="s">
        <v>194</v>
      </c>
      <c r="AT9" s="270">
        <v>29</v>
      </c>
    </row>
    <row r="10" spans="1:51" ht="18" customHeight="1">
      <c r="A10" s="99"/>
      <c r="B10" s="100"/>
      <c r="C10" s="142" t="s">
        <v>207</v>
      </c>
      <c r="D10" s="143"/>
      <c r="E10" s="144" t="s">
        <v>208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59" t="s">
        <v>265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17"/>
      <c r="AK10" s="161" t="s">
        <v>274</v>
      </c>
      <c r="AL10" s="162"/>
      <c r="AM10" s="162"/>
      <c r="AN10" s="162"/>
      <c r="AO10" s="60" t="s">
        <v>195</v>
      </c>
      <c r="AP10" s="162" t="s">
        <v>275</v>
      </c>
      <c r="AQ10" s="162"/>
      <c r="AR10" s="162"/>
      <c r="AS10" s="163"/>
      <c r="AT10" s="270"/>
    </row>
    <row r="11" spans="1:51" ht="14.45" customHeight="1">
      <c r="A11" s="99" t="s">
        <v>151</v>
      </c>
      <c r="B11" s="100"/>
      <c r="C11" s="139" t="s">
        <v>213</v>
      </c>
      <c r="D11" s="110"/>
      <c r="E11" s="140" t="s">
        <v>214</v>
      </c>
      <c r="F11" s="111"/>
      <c r="G11" s="92">
        <v>513487045</v>
      </c>
      <c r="H11" s="92"/>
      <c r="I11" s="92"/>
      <c r="J11" s="149">
        <v>26980</v>
      </c>
      <c r="K11" s="150"/>
      <c r="L11" s="151"/>
      <c r="M11" s="92"/>
      <c r="N11" s="92"/>
      <c r="O11" s="92"/>
      <c r="P11" s="89" t="s">
        <v>72</v>
      </c>
      <c r="Q11" s="90"/>
      <c r="R11" s="108" t="s">
        <v>261</v>
      </c>
      <c r="S11" s="108"/>
      <c r="T11" s="108"/>
      <c r="U11" s="108"/>
      <c r="V11" s="50" t="s">
        <v>73</v>
      </c>
      <c r="W11" s="107" t="s">
        <v>280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8" t="s">
        <v>276</v>
      </c>
      <c r="AM11" s="158"/>
      <c r="AN11" s="158"/>
      <c r="AO11" s="158"/>
      <c r="AP11" s="158"/>
      <c r="AQ11" s="158"/>
      <c r="AR11" s="158"/>
      <c r="AS11" s="59" t="s">
        <v>194</v>
      </c>
      <c r="AT11" s="270"/>
    </row>
    <row r="12" spans="1:51" ht="18" customHeight="1">
      <c r="A12" s="99"/>
      <c r="B12" s="100"/>
      <c r="C12" s="142" t="s">
        <v>211</v>
      </c>
      <c r="D12" s="143"/>
      <c r="E12" s="144" t="s">
        <v>212</v>
      </c>
      <c r="F12" s="145"/>
      <c r="G12" s="92"/>
      <c r="H12" s="92"/>
      <c r="I12" s="92"/>
      <c r="J12" s="152"/>
      <c r="K12" s="153"/>
      <c r="L12" s="154"/>
      <c r="M12" s="92"/>
      <c r="N12" s="92"/>
      <c r="O12" s="92"/>
      <c r="P12" s="159" t="s">
        <v>266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17"/>
      <c r="AK12" s="161" t="s">
        <v>278</v>
      </c>
      <c r="AL12" s="162"/>
      <c r="AM12" s="162"/>
      <c r="AN12" s="162"/>
      <c r="AO12" s="60" t="s">
        <v>195</v>
      </c>
      <c r="AP12" s="162" t="s">
        <v>279</v>
      </c>
      <c r="AQ12" s="162"/>
      <c r="AR12" s="162"/>
      <c r="AS12" s="163"/>
      <c r="AT12" s="270"/>
    </row>
    <row r="13" spans="1:51" ht="15" customHeight="1">
      <c r="A13" s="99" t="s">
        <v>152</v>
      </c>
      <c r="B13" s="100"/>
      <c r="C13" s="174"/>
      <c r="D13" s="110"/>
      <c r="E13" s="110"/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>
      <c r="A14" s="99"/>
      <c r="B14" s="100"/>
      <c r="C14" s="164"/>
      <c r="D14" s="143"/>
      <c r="E14" s="143"/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>
      <c r="A15" s="155" t="s">
        <v>166</v>
      </c>
      <c r="B15" s="100"/>
      <c r="C15" s="139" t="s">
        <v>205</v>
      </c>
      <c r="D15" s="110"/>
      <c r="E15" s="140" t="s">
        <v>206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9" t="s">
        <v>72</v>
      </c>
      <c r="Q15" s="90"/>
      <c r="R15" s="108" t="s">
        <v>267</v>
      </c>
      <c r="S15" s="108"/>
      <c r="T15" s="108"/>
      <c r="U15" s="108"/>
      <c r="V15" s="49" t="s">
        <v>73</v>
      </c>
      <c r="W15" s="107" t="s">
        <v>262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8" t="s">
        <v>271</v>
      </c>
      <c r="AM15" s="158"/>
      <c r="AN15" s="158"/>
      <c r="AO15" s="158"/>
      <c r="AP15" s="158"/>
      <c r="AQ15" s="158"/>
      <c r="AR15" s="158"/>
      <c r="AS15" s="59" t="s">
        <v>194</v>
      </c>
      <c r="AT15" s="270">
        <v>28</v>
      </c>
    </row>
    <row r="16" spans="1:51" ht="18" customHeight="1">
      <c r="A16" s="99"/>
      <c r="B16" s="100"/>
      <c r="C16" s="142" t="s">
        <v>203</v>
      </c>
      <c r="D16" s="143"/>
      <c r="E16" s="144" t="s">
        <v>204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59" t="s">
        <v>268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17"/>
      <c r="AK16" s="161" t="s">
        <v>272</v>
      </c>
      <c r="AL16" s="162"/>
      <c r="AM16" s="162"/>
      <c r="AN16" s="162"/>
      <c r="AO16" s="60" t="s">
        <v>195</v>
      </c>
      <c r="AP16" s="162" t="s">
        <v>277</v>
      </c>
      <c r="AQ16" s="162"/>
      <c r="AR16" s="162"/>
      <c r="AS16" s="163"/>
      <c r="AT16" s="270"/>
    </row>
    <row r="17" spans="1:46">
      <c r="A17" s="99" t="s">
        <v>6</v>
      </c>
      <c r="B17" s="100"/>
      <c r="C17" s="169" t="str">
        <f>IF(P16="","",P16)</f>
        <v>船橋市高根台１ー８ー２５ー１０３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０９０-６７９３-１７８８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215</v>
      </c>
      <c r="D21" s="78"/>
      <c r="E21" s="78">
        <v>6793</v>
      </c>
      <c r="F21" s="78"/>
      <c r="G21" s="78">
        <v>1788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198</v>
      </c>
      <c r="B23" s="146" t="s">
        <v>154</v>
      </c>
      <c r="C23" s="170" t="s">
        <v>173</v>
      </c>
      <c r="D23" s="171"/>
      <c r="E23" s="172" t="s">
        <v>174</v>
      </c>
      <c r="F23" s="173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39" t="s">
        <v>167</v>
      </c>
      <c r="Q23" s="146"/>
      <c r="R23" s="146"/>
      <c r="S23" s="146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260</v>
      </c>
      <c r="C25" s="139" t="s">
        <v>218</v>
      </c>
      <c r="D25" s="110"/>
      <c r="E25" s="140" t="s">
        <v>219</v>
      </c>
      <c r="F25" s="111"/>
      <c r="G25" s="121">
        <v>6</v>
      </c>
      <c r="H25" s="123"/>
      <c r="I25" s="115" t="s">
        <v>200</v>
      </c>
      <c r="J25" s="116"/>
      <c r="K25" s="116"/>
      <c r="L25" s="117"/>
      <c r="M25" s="121">
        <v>512380720</v>
      </c>
      <c r="N25" s="122"/>
      <c r="O25" s="123"/>
      <c r="P25" s="121">
        <v>151</v>
      </c>
      <c r="Q25" s="122"/>
      <c r="R25" s="122"/>
      <c r="S25" s="122"/>
      <c r="T25" s="127"/>
      <c r="U25" s="1"/>
      <c r="V25" s="1"/>
      <c r="W25" s="1"/>
      <c r="X25" s="1"/>
      <c r="Y25" s="129">
        <v>18</v>
      </c>
      <c r="Z25" s="130"/>
      <c r="AA25" s="130"/>
      <c r="AB25" s="130"/>
      <c r="AC25" s="130"/>
      <c r="AD25" s="130"/>
      <c r="AE25" s="130"/>
      <c r="AF25" s="130"/>
      <c r="AG25" s="1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42" t="s">
        <v>216</v>
      </c>
      <c r="D26" s="143"/>
      <c r="E26" s="144" t="s">
        <v>217</v>
      </c>
      <c r="F26" s="145"/>
      <c r="G26" s="124"/>
      <c r="H26" s="126"/>
      <c r="I26" s="118"/>
      <c r="J26" s="119"/>
      <c r="K26" s="119"/>
      <c r="L26" s="120"/>
      <c r="M26" s="124"/>
      <c r="N26" s="125"/>
      <c r="O26" s="126"/>
      <c r="P26" s="124"/>
      <c r="Q26" s="125"/>
      <c r="R26" s="125"/>
      <c r="S26" s="125"/>
      <c r="T26" s="128"/>
      <c r="U26" s="1"/>
      <c r="V26" s="1"/>
      <c r="W26" s="1"/>
      <c r="X26" s="1"/>
      <c r="Y26" s="132"/>
      <c r="Z26" s="133"/>
      <c r="AA26" s="133"/>
      <c r="AB26" s="133"/>
      <c r="AC26" s="133"/>
      <c r="AD26" s="133"/>
      <c r="AE26" s="133"/>
      <c r="AF26" s="133"/>
      <c r="AG26" s="1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39" t="s">
        <v>222</v>
      </c>
      <c r="D27" s="110"/>
      <c r="E27" s="140" t="s">
        <v>223</v>
      </c>
      <c r="F27" s="111"/>
      <c r="G27" s="121">
        <v>6</v>
      </c>
      <c r="H27" s="123"/>
      <c r="I27" s="115" t="s">
        <v>200</v>
      </c>
      <c r="J27" s="116"/>
      <c r="K27" s="116"/>
      <c r="L27" s="117"/>
      <c r="M27" s="121">
        <v>512385486</v>
      </c>
      <c r="N27" s="122"/>
      <c r="O27" s="123"/>
      <c r="P27" s="121">
        <v>153</v>
      </c>
      <c r="Q27" s="122"/>
      <c r="R27" s="122"/>
      <c r="S27" s="122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42" t="s">
        <v>220</v>
      </c>
      <c r="D28" s="143"/>
      <c r="E28" s="144" t="s">
        <v>221</v>
      </c>
      <c r="F28" s="145"/>
      <c r="G28" s="124"/>
      <c r="H28" s="126"/>
      <c r="I28" s="118"/>
      <c r="J28" s="119"/>
      <c r="K28" s="119"/>
      <c r="L28" s="120"/>
      <c r="M28" s="124"/>
      <c r="N28" s="125"/>
      <c r="O28" s="126"/>
      <c r="P28" s="124"/>
      <c r="Q28" s="125"/>
      <c r="R28" s="125"/>
      <c r="S28" s="125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39" t="s">
        <v>226</v>
      </c>
      <c r="D29" s="110"/>
      <c r="E29" s="140" t="s">
        <v>227</v>
      </c>
      <c r="F29" s="111"/>
      <c r="G29" s="121">
        <v>5</v>
      </c>
      <c r="H29" s="123"/>
      <c r="I29" s="115" t="s">
        <v>200</v>
      </c>
      <c r="J29" s="116"/>
      <c r="K29" s="116"/>
      <c r="L29" s="117"/>
      <c r="M29" s="121">
        <v>512602965</v>
      </c>
      <c r="N29" s="122"/>
      <c r="O29" s="123"/>
      <c r="P29" s="121">
        <v>150</v>
      </c>
      <c r="Q29" s="122"/>
      <c r="R29" s="122"/>
      <c r="S29" s="122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42" t="s">
        <v>224</v>
      </c>
      <c r="D30" s="143"/>
      <c r="E30" s="144" t="s">
        <v>225</v>
      </c>
      <c r="F30" s="145"/>
      <c r="G30" s="124"/>
      <c r="H30" s="126"/>
      <c r="I30" s="118"/>
      <c r="J30" s="119"/>
      <c r="K30" s="119"/>
      <c r="L30" s="120"/>
      <c r="M30" s="124"/>
      <c r="N30" s="125"/>
      <c r="O30" s="126"/>
      <c r="P30" s="124"/>
      <c r="Q30" s="125"/>
      <c r="R30" s="125"/>
      <c r="S30" s="125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39" t="s">
        <v>230</v>
      </c>
      <c r="D31" s="110"/>
      <c r="E31" s="140" t="s">
        <v>231</v>
      </c>
      <c r="F31" s="111"/>
      <c r="G31" s="121">
        <v>5</v>
      </c>
      <c r="H31" s="123"/>
      <c r="I31" s="115" t="s">
        <v>200</v>
      </c>
      <c r="J31" s="116"/>
      <c r="K31" s="116"/>
      <c r="L31" s="117"/>
      <c r="M31" s="121">
        <v>512602976</v>
      </c>
      <c r="N31" s="122"/>
      <c r="O31" s="123"/>
      <c r="P31" s="121">
        <v>150</v>
      </c>
      <c r="Q31" s="122"/>
      <c r="R31" s="122"/>
      <c r="S31" s="122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42" t="s">
        <v>228</v>
      </c>
      <c r="D32" s="143"/>
      <c r="E32" s="144" t="s">
        <v>229</v>
      </c>
      <c r="F32" s="145"/>
      <c r="G32" s="124"/>
      <c r="H32" s="126"/>
      <c r="I32" s="118"/>
      <c r="J32" s="119"/>
      <c r="K32" s="119"/>
      <c r="L32" s="120"/>
      <c r="M32" s="124"/>
      <c r="N32" s="125"/>
      <c r="O32" s="126"/>
      <c r="P32" s="124"/>
      <c r="Q32" s="125"/>
      <c r="R32" s="125"/>
      <c r="S32" s="125"/>
      <c r="T32" s="128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39" t="s">
        <v>234</v>
      </c>
      <c r="D33" s="110"/>
      <c r="E33" s="140" t="s">
        <v>235</v>
      </c>
      <c r="F33" s="111"/>
      <c r="G33" s="121">
        <v>5</v>
      </c>
      <c r="H33" s="123"/>
      <c r="I33" s="115" t="s">
        <v>200</v>
      </c>
      <c r="J33" s="116"/>
      <c r="K33" s="116"/>
      <c r="L33" s="117"/>
      <c r="M33" s="121">
        <v>512602941</v>
      </c>
      <c r="N33" s="122"/>
      <c r="O33" s="123"/>
      <c r="P33" s="121">
        <v>140</v>
      </c>
      <c r="Q33" s="122"/>
      <c r="R33" s="122"/>
      <c r="S33" s="122"/>
      <c r="T33" s="127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42" t="s">
        <v>232</v>
      </c>
      <c r="D34" s="143"/>
      <c r="E34" s="144" t="s">
        <v>233</v>
      </c>
      <c r="F34" s="145"/>
      <c r="G34" s="124"/>
      <c r="H34" s="126"/>
      <c r="I34" s="118"/>
      <c r="J34" s="119"/>
      <c r="K34" s="119"/>
      <c r="L34" s="120"/>
      <c r="M34" s="124"/>
      <c r="N34" s="125"/>
      <c r="O34" s="126"/>
      <c r="P34" s="124"/>
      <c r="Q34" s="125"/>
      <c r="R34" s="125"/>
      <c r="S34" s="125"/>
      <c r="T34" s="128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39" t="s">
        <v>238</v>
      </c>
      <c r="D35" s="110"/>
      <c r="E35" s="140" t="s">
        <v>239</v>
      </c>
      <c r="F35" s="111"/>
      <c r="G35" s="121">
        <v>5</v>
      </c>
      <c r="H35" s="123"/>
      <c r="I35" s="115" t="s">
        <v>200</v>
      </c>
      <c r="J35" s="116"/>
      <c r="K35" s="116"/>
      <c r="L35" s="117"/>
      <c r="M35" s="121">
        <v>513738904</v>
      </c>
      <c r="N35" s="122"/>
      <c r="O35" s="123"/>
      <c r="P35" s="121">
        <v>149</v>
      </c>
      <c r="Q35" s="122"/>
      <c r="R35" s="122"/>
      <c r="S35" s="122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42" t="s">
        <v>236</v>
      </c>
      <c r="D36" s="143"/>
      <c r="E36" s="144" t="s">
        <v>237</v>
      </c>
      <c r="F36" s="145"/>
      <c r="G36" s="124"/>
      <c r="H36" s="126"/>
      <c r="I36" s="118"/>
      <c r="J36" s="119"/>
      <c r="K36" s="119"/>
      <c r="L36" s="120"/>
      <c r="M36" s="124"/>
      <c r="N36" s="125"/>
      <c r="O36" s="126"/>
      <c r="P36" s="124"/>
      <c r="Q36" s="125"/>
      <c r="R36" s="125"/>
      <c r="S36" s="125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39" t="s">
        <v>242</v>
      </c>
      <c r="D37" s="110"/>
      <c r="E37" s="140" t="s">
        <v>243</v>
      </c>
      <c r="F37" s="111"/>
      <c r="G37" s="121">
        <v>5</v>
      </c>
      <c r="H37" s="123"/>
      <c r="I37" s="115" t="s">
        <v>200</v>
      </c>
      <c r="J37" s="116"/>
      <c r="K37" s="116"/>
      <c r="L37" s="117"/>
      <c r="M37" s="121">
        <v>513738890</v>
      </c>
      <c r="N37" s="122"/>
      <c r="O37" s="123"/>
      <c r="P37" s="121">
        <v>134</v>
      </c>
      <c r="Q37" s="122"/>
      <c r="R37" s="122"/>
      <c r="S37" s="122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2" t="s">
        <v>240</v>
      </c>
      <c r="D38" s="143"/>
      <c r="E38" s="144" t="s">
        <v>241</v>
      </c>
      <c r="F38" s="145"/>
      <c r="G38" s="124"/>
      <c r="H38" s="126"/>
      <c r="I38" s="118"/>
      <c r="J38" s="119"/>
      <c r="K38" s="119"/>
      <c r="L38" s="120"/>
      <c r="M38" s="124"/>
      <c r="N38" s="125"/>
      <c r="O38" s="126"/>
      <c r="P38" s="124"/>
      <c r="Q38" s="125"/>
      <c r="R38" s="125"/>
      <c r="S38" s="125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39" t="s">
        <v>246</v>
      </c>
      <c r="D39" s="110"/>
      <c r="E39" s="140" t="s">
        <v>247</v>
      </c>
      <c r="F39" s="111"/>
      <c r="G39" s="121">
        <v>5</v>
      </c>
      <c r="H39" s="123"/>
      <c r="I39" s="115" t="s">
        <v>200</v>
      </c>
      <c r="J39" s="116"/>
      <c r="K39" s="116"/>
      <c r="L39" s="117"/>
      <c r="M39" s="121">
        <v>513738880</v>
      </c>
      <c r="N39" s="122"/>
      <c r="O39" s="123"/>
      <c r="P39" s="121">
        <v>139</v>
      </c>
      <c r="Q39" s="122"/>
      <c r="R39" s="122"/>
      <c r="S39" s="122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2" t="s">
        <v>244</v>
      </c>
      <c r="D40" s="143"/>
      <c r="E40" s="144" t="s">
        <v>245</v>
      </c>
      <c r="F40" s="145"/>
      <c r="G40" s="124"/>
      <c r="H40" s="126"/>
      <c r="I40" s="118"/>
      <c r="J40" s="119"/>
      <c r="K40" s="119"/>
      <c r="L40" s="120"/>
      <c r="M40" s="124"/>
      <c r="N40" s="125"/>
      <c r="O40" s="126"/>
      <c r="P40" s="124"/>
      <c r="Q40" s="125"/>
      <c r="R40" s="125"/>
      <c r="S40" s="125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250</v>
      </c>
      <c r="D41" s="110"/>
      <c r="E41" s="140" t="s">
        <v>251</v>
      </c>
      <c r="F41" s="111"/>
      <c r="G41" s="121">
        <v>4</v>
      </c>
      <c r="H41" s="123"/>
      <c r="I41" s="115" t="s">
        <v>200</v>
      </c>
      <c r="J41" s="116"/>
      <c r="K41" s="116"/>
      <c r="L41" s="117"/>
      <c r="M41" s="121">
        <v>513738904</v>
      </c>
      <c r="N41" s="122"/>
      <c r="O41" s="123"/>
      <c r="P41" s="121">
        <v>146</v>
      </c>
      <c r="Q41" s="122"/>
      <c r="R41" s="122"/>
      <c r="S41" s="122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2" t="s">
        <v>248</v>
      </c>
      <c r="D42" s="143"/>
      <c r="E42" s="144" t="s">
        <v>249</v>
      </c>
      <c r="F42" s="145"/>
      <c r="G42" s="124"/>
      <c r="H42" s="126"/>
      <c r="I42" s="118"/>
      <c r="J42" s="119"/>
      <c r="K42" s="119"/>
      <c r="L42" s="120"/>
      <c r="M42" s="124"/>
      <c r="N42" s="125"/>
      <c r="O42" s="126"/>
      <c r="P42" s="124"/>
      <c r="Q42" s="125"/>
      <c r="R42" s="125"/>
      <c r="S42" s="125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10</v>
      </c>
      <c r="C43" s="139" t="s">
        <v>254</v>
      </c>
      <c r="D43" s="110"/>
      <c r="E43" s="140" t="s">
        <v>255</v>
      </c>
      <c r="F43" s="111"/>
      <c r="G43" s="121">
        <v>4</v>
      </c>
      <c r="H43" s="123"/>
      <c r="I43" s="115" t="s">
        <v>200</v>
      </c>
      <c r="J43" s="116"/>
      <c r="K43" s="116"/>
      <c r="L43" s="117"/>
      <c r="M43" s="121">
        <v>513738890</v>
      </c>
      <c r="N43" s="122"/>
      <c r="O43" s="123"/>
      <c r="P43" s="121">
        <v>138</v>
      </c>
      <c r="Q43" s="122"/>
      <c r="R43" s="122"/>
      <c r="S43" s="122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 t="s">
        <v>252</v>
      </c>
      <c r="D44" s="143"/>
      <c r="E44" s="144" t="s">
        <v>253</v>
      </c>
      <c r="F44" s="145"/>
      <c r="G44" s="124"/>
      <c r="H44" s="126"/>
      <c r="I44" s="118"/>
      <c r="J44" s="119"/>
      <c r="K44" s="119"/>
      <c r="L44" s="120"/>
      <c r="M44" s="124"/>
      <c r="N44" s="125"/>
      <c r="O44" s="126"/>
      <c r="P44" s="124"/>
      <c r="Q44" s="125"/>
      <c r="R44" s="125"/>
      <c r="S44" s="125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11</v>
      </c>
      <c r="C45" s="139" t="s">
        <v>258</v>
      </c>
      <c r="D45" s="110"/>
      <c r="E45" s="140" t="s">
        <v>259</v>
      </c>
      <c r="F45" s="111"/>
      <c r="G45" s="121">
        <v>4</v>
      </c>
      <c r="H45" s="123"/>
      <c r="I45" s="115" t="s">
        <v>200</v>
      </c>
      <c r="J45" s="116"/>
      <c r="K45" s="116"/>
      <c r="L45" s="117"/>
      <c r="M45" s="121">
        <v>513738880</v>
      </c>
      <c r="N45" s="122"/>
      <c r="O45" s="123"/>
      <c r="P45" s="121">
        <v>126</v>
      </c>
      <c r="Q45" s="122"/>
      <c r="R45" s="122"/>
      <c r="S45" s="122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 t="s">
        <v>256</v>
      </c>
      <c r="D46" s="143"/>
      <c r="E46" s="144" t="s">
        <v>257</v>
      </c>
      <c r="F46" s="145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>
        <v>12</v>
      </c>
      <c r="C47" s="139" t="s">
        <v>283</v>
      </c>
      <c r="D47" s="110"/>
      <c r="E47" s="140" t="s">
        <v>284</v>
      </c>
      <c r="F47" s="111"/>
      <c r="G47" s="121">
        <v>3</v>
      </c>
      <c r="H47" s="123"/>
      <c r="I47" s="115" t="s">
        <v>200</v>
      </c>
      <c r="J47" s="122"/>
      <c r="K47" s="122"/>
      <c r="L47" s="123"/>
      <c r="M47" s="121">
        <v>515302145</v>
      </c>
      <c r="N47" s="122"/>
      <c r="O47" s="123"/>
      <c r="P47" s="121">
        <v>126</v>
      </c>
      <c r="Q47" s="122"/>
      <c r="R47" s="122"/>
      <c r="S47" s="122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38"/>
      <c r="C48" s="189" t="s">
        <v>281</v>
      </c>
      <c r="D48" s="190"/>
      <c r="E48" s="191" t="s">
        <v>282</v>
      </c>
      <c r="F48" s="192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285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2">
        <f>LEN(A55)</f>
        <v>117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>薬円台南小学校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4314623323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大熊　陽子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512603003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387988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2</v>
      </c>
      <c r="B9" s="275"/>
      <c r="C9" s="287" t="str">
        <f>IF(入力!C10="","",入力!C10&amp;"　"&amp;入力!E10)</f>
        <v>稲田　悟</v>
      </c>
      <c r="D9" s="288"/>
      <c r="E9" s="288"/>
      <c r="F9" s="288"/>
      <c r="G9" s="277">
        <f>IF(入力!G9="","",入力!G9)</f>
        <v>514813749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3</v>
      </c>
      <c r="B11" s="275"/>
      <c r="C11" s="287" t="str">
        <f>IF(入力!C12="","",入力!C12&amp;"　"&amp;入力!E12)</f>
        <v>石塚　良子</v>
      </c>
      <c r="D11" s="288"/>
      <c r="E11" s="288"/>
      <c r="F11" s="288"/>
      <c r="G11" s="277">
        <f>IF(入力!G11="","",入力!G11)</f>
        <v>513487045</v>
      </c>
      <c r="H11" s="277"/>
      <c r="I11" s="277"/>
      <c r="J11" s="277">
        <f>IF(入力!J11="","",入力!J11)</f>
        <v>26980</v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大熊　陽子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5" t="s">
        <v>6</v>
      </c>
      <c r="B17" s="275"/>
      <c r="C17" s="278" t="str">
        <f>IF(入力!C17="","",入力!C17&amp;"　"&amp;入力!E17)</f>
        <v>船橋市高根台１ー８ー２５ー１０３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０９０-６７９３-１７８８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090－6793－1788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牧戸　静空</v>
      </c>
      <c r="D25" s="288"/>
      <c r="E25" s="288"/>
      <c r="F25" s="288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薬円台南小学校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512380720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髙橋　幸奈</v>
      </c>
      <c r="D27" s="288"/>
      <c r="E27" s="288"/>
      <c r="F27" s="288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薬円台南小学校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512385486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伊藤　碧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薬円台南小学校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512602965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上原　優依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薬円台南小学校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512602976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後藤　希歩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薬円台南小学校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512602941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牧野　葵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薬円台南小学校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513738904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加藤　優奈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薬円台南小学校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513738890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出口　果鈴</v>
      </c>
      <c r="D39" s="288"/>
      <c r="E39" s="288"/>
      <c r="F39" s="288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薬円台南小学校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513738880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金山　明愛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薬円台南小学校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513738904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森　美羽</v>
      </c>
      <c r="D43" s="288"/>
      <c r="E43" s="288"/>
      <c r="F43" s="288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薬円台南小学校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513738890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小藤田　七海</v>
      </c>
      <c r="D45" s="288"/>
      <c r="E45" s="288"/>
      <c r="F45" s="288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薬円台南小学校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513738880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佐藤　星</v>
      </c>
      <c r="D47" s="288"/>
      <c r="E47" s="288"/>
      <c r="F47" s="288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薬円台南小学校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515302145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1" t="s">
        <v>32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4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7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0" t="s">
        <v>37</v>
      </c>
      <c r="D16" s="323"/>
      <c r="E16" s="323"/>
      <c r="F16" s="323"/>
      <c r="G16" s="324"/>
      <c r="H16" s="349" t="s">
        <v>66</v>
      </c>
      <c r="I16" s="350"/>
      <c r="J16" s="350"/>
      <c r="K16" s="323" t="str">
        <f>IF(入力!C2="","",入力!C2)</f>
        <v>ヤクエンダイミナミショウガッコウ</v>
      </c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4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4" t="s">
        <v>38</v>
      </c>
      <c r="AK16" s="315"/>
      <c r="AL16" s="315"/>
      <c r="AM16" s="316"/>
      <c r="AN16" s="343" t="str">
        <f>IF(入力!P3="","",入力!P3)</f>
        <v>船橋市</v>
      </c>
      <c r="AO16" s="344"/>
      <c r="AP16" s="344"/>
      <c r="AQ16" s="344"/>
      <c r="AR16" s="344"/>
      <c r="AS16" s="344"/>
      <c r="AT16" s="315" t="s">
        <v>68</v>
      </c>
      <c r="AU16" s="316"/>
      <c r="AV16" s="322" t="s">
        <v>39</v>
      </c>
      <c r="AW16" s="323"/>
      <c r="AX16" s="323"/>
      <c r="AY16" s="324"/>
      <c r="AZ16" s="329" t="str">
        <f>IF(入力!P5="","",入力!P5)</f>
        <v>新京成</v>
      </c>
      <c r="BA16" s="330"/>
      <c r="BB16" s="330"/>
      <c r="BC16" s="330"/>
      <c r="BD16" s="330"/>
      <c r="BE16" s="330"/>
      <c r="BF16" s="383" t="s">
        <v>40</v>
      </c>
    </row>
    <row r="17" spans="3:58" ht="4.5" customHeight="1">
      <c r="C17" s="381"/>
      <c r="D17" s="326"/>
      <c r="E17" s="326"/>
      <c r="F17" s="326"/>
      <c r="G17" s="327"/>
      <c r="H17" s="339" t="str">
        <f>IF(入力!C3="","",入力!C3)</f>
        <v>薬円台南小学校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5">
        <f>IF(入力!C4="","",入力!C4)</f>
        <v>4314623323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7"/>
      <c r="AK17" s="318"/>
      <c r="AL17" s="318"/>
      <c r="AM17" s="319"/>
      <c r="AN17" s="345"/>
      <c r="AO17" s="346"/>
      <c r="AP17" s="346"/>
      <c r="AQ17" s="346"/>
      <c r="AR17" s="346"/>
      <c r="AS17" s="346"/>
      <c r="AT17" s="318"/>
      <c r="AU17" s="319"/>
      <c r="AV17" s="325"/>
      <c r="AW17" s="326"/>
      <c r="AX17" s="326"/>
      <c r="AY17" s="327"/>
      <c r="AZ17" s="331"/>
      <c r="BA17" s="332"/>
      <c r="BB17" s="332"/>
      <c r="BC17" s="332"/>
      <c r="BD17" s="332"/>
      <c r="BE17" s="332"/>
      <c r="BF17" s="384"/>
    </row>
    <row r="18" spans="3:58" ht="16.5" customHeight="1">
      <c r="C18" s="382"/>
      <c r="D18" s="308"/>
      <c r="E18" s="308"/>
      <c r="F18" s="308"/>
      <c r="G18" s="328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37"/>
      <c r="V18" s="337"/>
      <c r="W18" s="337"/>
      <c r="X18" s="338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0"/>
      <c r="AK18" s="295"/>
      <c r="AL18" s="295"/>
      <c r="AM18" s="321"/>
      <c r="AN18" s="347"/>
      <c r="AO18" s="348"/>
      <c r="AP18" s="348"/>
      <c r="AQ18" s="348"/>
      <c r="AR18" s="348"/>
      <c r="AS18" s="348"/>
      <c r="AT18" s="295"/>
      <c r="AU18" s="321"/>
      <c r="AV18" s="309"/>
      <c r="AW18" s="308"/>
      <c r="AX18" s="308"/>
      <c r="AY18" s="328"/>
      <c r="AZ18" s="333" t="str">
        <f>IF(入力!AE5="","",入力!AE5)</f>
        <v>習志野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96" t="s">
        <v>42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 t="s">
        <v>69</v>
      </c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 t="s">
        <v>70</v>
      </c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313"/>
    </row>
    <row r="20" spans="3:58" ht="15" customHeight="1">
      <c r="C20" s="298" t="s">
        <v>43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7" t="str">
        <f>IF(入力!J7="","",入力!J7)</f>
        <v/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 t="str">
        <f>IF(入力!J9="","",入力!J9)</f>
        <v/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>
        <f>IF(入力!J11="","",入力!J11)</f>
        <v>26980</v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7"/>
    </row>
    <row r="21" spans="3:58" ht="15" customHeight="1">
      <c r="C21" s="298" t="s">
        <v>44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7">
        <f>IF(入力!M7="","",入力!M7)</f>
        <v>387988</v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 t="str">
        <f>IF(入力!M9="","",入力!M9)</f>
        <v/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/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7"/>
    </row>
    <row r="22" spans="3:58" ht="12" customHeight="1">
      <c r="C22" s="388" t="s">
        <v>71</v>
      </c>
      <c r="D22" s="389"/>
      <c r="E22" s="389"/>
      <c r="F22" s="389"/>
      <c r="G22" s="390"/>
      <c r="H22" s="391" t="str">
        <f>IF(入力!C7="","",入力!C7&amp;"　"&amp;入力!E7)</f>
        <v>オオクマ　ヨウコ</v>
      </c>
      <c r="I22" s="299"/>
      <c r="J22" s="299"/>
      <c r="K22" s="299"/>
      <c r="L22" s="299"/>
      <c r="M22" s="299"/>
      <c r="N22" s="299"/>
      <c r="O22" s="299"/>
      <c r="P22" s="299"/>
      <c r="Q22" s="300"/>
      <c r="R22" s="294" t="s">
        <v>45</v>
      </c>
      <c r="S22" s="299"/>
      <c r="T22" s="301">
        <f>IF(入力!AT7="","",入力!AT7)</f>
        <v>28</v>
      </c>
      <c r="U22" s="302"/>
      <c r="V22" s="303"/>
      <c r="W22" s="294" t="s">
        <v>46</v>
      </c>
      <c r="X22" s="294"/>
      <c r="Y22" s="294"/>
      <c r="Z22" s="14" t="s">
        <v>72</v>
      </c>
      <c r="AA22" s="15"/>
      <c r="AB22" s="299" t="str">
        <f>IF(入力!R7="","",入力!R7)</f>
        <v>２７４</v>
      </c>
      <c r="AC22" s="299"/>
      <c r="AD22" s="299"/>
      <c r="AE22" s="299"/>
      <c r="AF22" s="16" t="s">
        <v>73</v>
      </c>
      <c r="AG22" s="299" t="str">
        <f>IF(入力!W7="","",入力!W7)</f>
        <v>００６５</v>
      </c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300"/>
      <c r="AU22" s="294" t="s">
        <v>47</v>
      </c>
      <c r="AV22" s="299"/>
      <c r="AW22" s="299"/>
      <c r="AX22" s="17" t="s">
        <v>74</v>
      </c>
      <c r="AY22" s="299" t="str">
        <f>IF(入力!AL7="","",入力!AL7)</f>
        <v>０９０</v>
      </c>
      <c r="AZ22" s="299"/>
      <c r="BA22" s="299"/>
      <c r="BB22" s="299"/>
      <c r="BC22" s="299"/>
      <c r="BD22" s="299"/>
      <c r="BE22" s="299"/>
      <c r="BF22" s="18" t="s">
        <v>75</v>
      </c>
    </row>
    <row r="23" spans="3:58" ht="19.5" customHeight="1">
      <c r="C23" s="382" t="s">
        <v>48</v>
      </c>
      <c r="D23" s="308"/>
      <c r="E23" s="308"/>
      <c r="F23" s="308"/>
      <c r="G23" s="328"/>
      <c r="H23" s="357" t="str">
        <f>IF(入力!C8="","",入力!C8&amp;"　"&amp;入力!E8)</f>
        <v>大熊　陽子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8"/>
      <c r="S23" s="308"/>
      <c r="T23" s="304"/>
      <c r="U23" s="305"/>
      <c r="V23" s="306"/>
      <c r="W23" s="295"/>
      <c r="X23" s="295"/>
      <c r="Y23" s="295"/>
      <c r="Z23" s="341" t="str">
        <f>IF(入力!P8="","",入力!P8)</f>
        <v>船橋市高根台１ー８ー２５ー１０３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92"/>
      <c r="AU23" s="308"/>
      <c r="AV23" s="308"/>
      <c r="AW23" s="308"/>
      <c r="AX23" s="309" t="str">
        <f>IF(入力!AK8="","",入力!AK8)</f>
        <v>６７９３</v>
      </c>
      <c r="AY23" s="308"/>
      <c r="AZ23" s="308"/>
      <c r="BA23" s="308"/>
      <c r="BB23" s="19" t="s">
        <v>76</v>
      </c>
      <c r="BC23" s="308" t="str">
        <f>IF(入力!AP8="","",入力!AP8)</f>
        <v>１７８８</v>
      </c>
      <c r="BD23" s="308"/>
      <c r="BE23" s="308"/>
      <c r="BF23" s="310"/>
    </row>
    <row r="24" spans="3:58" ht="12" customHeight="1">
      <c r="C24" s="388" t="s">
        <v>77</v>
      </c>
      <c r="D24" s="389"/>
      <c r="E24" s="389"/>
      <c r="F24" s="389"/>
      <c r="G24" s="390"/>
      <c r="H24" s="391" t="str">
        <f>IF(入力!C9="","",入力!C9&amp;"　"&amp;入力!E9)</f>
        <v>イナダ　サトル</v>
      </c>
      <c r="I24" s="299"/>
      <c r="J24" s="299"/>
      <c r="K24" s="299"/>
      <c r="L24" s="299"/>
      <c r="M24" s="299"/>
      <c r="N24" s="299"/>
      <c r="O24" s="299"/>
      <c r="P24" s="299"/>
      <c r="Q24" s="300"/>
      <c r="R24" s="294" t="s">
        <v>45</v>
      </c>
      <c r="S24" s="299"/>
      <c r="T24" s="301">
        <f>IF(入力!AT9="","",入力!AT9)</f>
        <v>29</v>
      </c>
      <c r="U24" s="302"/>
      <c r="V24" s="303"/>
      <c r="W24" s="294" t="s">
        <v>46</v>
      </c>
      <c r="X24" s="294"/>
      <c r="Y24" s="294"/>
      <c r="Z24" s="14" t="s">
        <v>72</v>
      </c>
      <c r="AA24" s="15"/>
      <c r="AB24" s="299" t="str">
        <f>IF(入力!R9="","",入力!R9)</f>
        <v>２７４</v>
      </c>
      <c r="AC24" s="299"/>
      <c r="AD24" s="299"/>
      <c r="AE24" s="299"/>
      <c r="AF24" s="16" t="s">
        <v>73</v>
      </c>
      <c r="AG24" s="299" t="str">
        <f>IF(入力!W9="","",入力!W9)</f>
        <v>０８１５</v>
      </c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300"/>
      <c r="AU24" s="294" t="s">
        <v>47</v>
      </c>
      <c r="AV24" s="299"/>
      <c r="AW24" s="299"/>
      <c r="AX24" s="17" t="s">
        <v>74</v>
      </c>
      <c r="AY24" s="299" t="str">
        <f>IF(入力!AL9="","",入力!AL9)</f>
        <v>０９０</v>
      </c>
      <c r="AZ24" s="299"/>
      <c r="BA24" s="299"/>
      <c r="BB24" s="299"/>
      <c r="BC24" s="299"/>
      <c r="BD24" s="299"/>
      <c r="BE24" s="299"/>
      <c r="BF24" s="18" t="s">
        <v>75</v>
      </c>
    </row>
    <row r="25" spans="3:58" ht="19.5" customHeight="1">
      <c r="C25" s="382" t="s">
        <v>78</v>
      </c>
      <c r="D25" s="308"/>
      <c r="E25" s="308"/>
      <c r="F25" s="308"/>
      <c r="G25" s="328"/>
      <c r="H25" s="357" t="str">
        <f>IF(入力!C10="","",入力!C10&amp;"　"&amp;入力!E10)</f>
        <v>稲田　悟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8"/>
      <c r="S25" s="308"/>
      <c r="T25" s="304"/>
      <c r="U25" s="305"/>
      <c r="V25" s="306"/>
      <c r="W25" s="295"/>
      <c r="X25" s="295"/>
      <c r="Y25" s="295"/>
      <c r="Z25" s="341" t="str">
        <f>IF(入力!P10="","",入力!P10)</f>
        <v>船橋市西習志野１－９－５０－２０５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92"/>
      <c r="AU25" s="308"/>
      <c r="AV25" s="308"/>
      <c r="AW25" s="308"/>
      <c r="AX25" s="309" t="str">
        <f>IF(入力!AK10="","",入力!AK10)</f>
        <v>７１１５</v>
      </c>
      <c r="AY25" s="308"/>
      <c r="AZ25" s="308"/>
      <c r="BA25" s="308"/>
      <c r="BB25" s="19" t="s">
        <v>76</v>
      </c>
      <c r="BC25" s="308" t="str">
        <f>IF(入力!AP10="","",入力!AP10)</f>
        <v>００３３</v>
      </c>
      <c r="BD25" s="308"/>
      <c r="BE25" s="308"/>
      <c r="BF25" s="310"/>
    </row>
    <row r="26" spans="3:58" ht="12" customHeight="1">
      <c r="C26" s="388" t="s">
        <v>71</v>
      </c>
      <c r="D26" s="389"/>
      <c r="E26" s="389"/>
      <c r="F26" s="389"/>
      <c r="G26" s="390"/>
      <c r="H26" s="391" t="str">
        <f>IF(入力!C11="","",入力!C11&amp;"　"&amp;入力!E11)</f>
        <v>イシヅカ　リョウコ</v>
      </c>
      <c r="I26" s="299"/>
      <c r="J26" s="299"/>
      <c r="K26" s="299"/>
      <c r="L26" s="299"/>
      <c r="M26" s="299"/>
      <c r="N26" s="299"/>
      <c r="O26" s="299"/>
      <c r="P26" s="299"/>
      <c r="Q26" s="300"/>
      <c r="R26" s="294" t="s">
        <v>45</v>
      </c>
      <c r="S26" s="299"/>
      <c r="T26" s="301" t="str">
        <f>IF(入力!AT11="","",入力!AT11)</f>
        <v/>
      </c>
      <c r="U26" s="302"/>
      <c r="V26" s="303"/>
      <c r="W26" s="294" t="s">
        <v>46</v>
      </c>
      <c r="X26" s="294"/>
      <c r="Y26" s="294"/>
      <c r="Z26" s="14" t="s">
        <v>72</v>
      </c>
      <c r="AA26" s="15"/>
      <c r="AB26" s="299" t="str">
        <f>IF(入力!R11="","",入力!R11)</f>
        <v>２７４</v>
      </c>
      <c r="AC26" s="299"/>
      <c r="AD26" s="299"/>
      <c r="AE26" s="299"/>
      <c r="AF26" s="16" t="s">
        <v>73</v>
      </c>
      <c r="AG26" s="299" t="str">
        <f>IF(入力!W11="","",入力!W11)</f>
        <v>００７３</v>
      </c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0"/>
      <c r="AU26" s="294" t="s">
        <v>47</v>
      </c>
      <c r="AV26" s="299"/>
      <c r="AW26" s="299"/>
      <c r="AX26" s="17" t="s">
        <v>74</v>
      </c>
      <c r="AY26" s="299" t="str">
        <f>IF(入力!AL11="","",入力!AL11)</f>
        <v>０９０</v>
      </c>
      <c r="AZ26" s="299"/>
      <c r="BA26" s="299"/>
      <c r="BB26" s="299"/>
      <c r="BC26" s="299"/>
      <c r="BD26" s="299"/>
      <c r="BE26" s="299"/>
      <c r="BF26" s="18" t="s">
        <v>75</v>
      </c>
    </row>
    <row r="27" spans="3:58" ht="19.5" customHeight="1">
      <c r="C27" s="382" t="s">
        <v>79</v>
      </c>
      <c r="D27" s="308"/>
      <c r="E27" s="308"/>
      <c r="F27" s="308"/>
      <c r="G27" s="328"/>
      <c r="H27" s="357" t="str">
        <f>IF(入力!C12="","",入力!C12&amp;"　"&amp;入力!E12)</f>
        <v>石塚　良子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8"/>
      <c r="S27" s="308"/>
      <c r="T27" s="304"/>
      <c r="U27" s="305"/>
      <c r="V27" s="306"/>
      <c r="W27" s="295"/>
      <c r="X27" s="295"/>
      <c r="Y27" s="295"/>
      <c r="Z27" s="341" t="str">
        <f>IF(入力!P12="","",入力!P12)</f>
        <v>船橋市田喜野井７－２６－３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92"/>
      <c r="AU27" s="308"/>
      <c r="AV27" s="308"/>
      <c r="AW27" s="308"/>
      <c r="AX27" s="309" t="str">
        <f>IF(入力!AK12="","",入力!AK12)</f>
        <v>１７６９</v>
      </c>
      <c r="AY27" s="308"/>
      <c r="AZ27" s="308"/>
      <c r="BA27" s="308"/>
      <c r="BB27" s="19" t="s">
        <v>76</v>
      </c>
      <c r="BC27" s="308" t="str">
        <f>IF(入力!AP12="","",入力!AP12)</f>
        <v>７７００</v>
      </c>
      <c r="BD27" s="308"/>
      <c r="BE27" s="308"/>
      <c r="BF27" s="310"/>
    </row>
    <row r="28" spans="3:58" ht="12" customHeight="1">
      <c r="C28" s="388" t="s">
        <v>71</v>
      </c>
      <c r="D28" s="389"/>
      <c r="E28" s="389"/>
      <c r="F28" s="389"/>
      <c r="G28" s="390"/>
      <c r="H28" s="391" t="str">
        <f>IF(入力!C15="","",入力!C15&amp;"　"&amp;入力!E15)</f>
        <v>オオクマ　ヨウコ</v>
      </c>
      <c r="I28" s="299"/>
      <c r="J28" s="299"/>
      <c r="K28" s="299"/>
      <c r="L28" s="299"/>
      <c r="M28" s="299"/>
      <c r="N28" s="299"/>
      <c r="O28" s="299"/>
      <c r="P28" s="299"/>
      <c r="Q28" s="300"/>
      <c r="R28" s="294" t="s">
        <v>45</v>
      </c>
      <c r="S28" s="299"/>
      <c r="T28" s="301">
        <f>IF(入力!AT15="","",入力!AT15)</f>
        <v>28</v>
      </c>
      <c r="U28" s="302"/>
      <c r="V28" s="303"/>
      <c r="W28" s="294" t="s">
        <v>46</v>
      </c>
      <c r="X28" s="294"/>
      <c r="Y28" s="294"/>
      <c r="Z28" s="14" t="s">
        <v>72</v>
      </c>
      <c r="AA28" s="15"/>
      <c r="AB28" s="299" t="str">
        <f>IF(入力!R15="","",入力!R15)</f>
        <v>２７４</v>
      </c>
      <c r="AC28" s="299"/>
      <c r="AD28" s="299"/>
      <c r="AE28" s="299"/>
      <c r="AF28" s="16" t="s">
        <v>73</v>
      </c>
      <c r="AG28" s="299" t="str">
        <f>IF(入力!W15="","",入力!W15)</f>
        <v>００６５</v>
      </c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300"/>
      <c r="AU28" s="294" t="s">
        <v>47</v>
      </c>
      <c r="AV28" s="299"/>
      <c r="AW28" s="299"/>
      <c r="AX28" s="17" t="s">
        <v>74</v>
      </c>
      <c r="AY28" s="299" t="str">
        <f>IF(入力!AL15="","",入力!AL15)</f>
        <v>０９０</v>
      </c>
      <c r="AZ28" s="299"/>
      <c r="BA28" s="299"/>
      <c r="BB28" s="299"/>
      <c r="BC28" s="299"/>
      <c r="BD28" s="299"/>
      <c r="BE28" s="299"/>
      <c r="BF28" s="18" t="s">
        <v>75</v>
      </c>
    </row>
    <row r="29" spans="3:58" ht="19.5" customHeight="1" thickBot="1">
      <c r="C29" s="385" t="s">
        <v>49</v>
      </c>
      <c r="D29" s="386"/>
      <c r="E29" s="386"/>
      <c r="F29" s="386"/>
      <c r="G29" s="387"/>
      <c r="H29" s="397" t="str">
        <f>IF(入力!C16="","",入力!C16&amp;"　"&amp;入力!E16)</f>
        <v>大熊　陽子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86"/>
      <c r="S29" s="386"/>
      <c r="T29" s="394"/>
      <c r="U29" s="395"/>
      <c r="V29" s="396"/>
      <c r="W29" s="393"/>
      <c r="X29" s="393"/>
      <c r="Y29" s="393"/>
      <c r="Z29" s="410" t="str">
        <f>IF(入力!P16="","",入力!P16)</f>
        <v>船橋市高根台１ー８ー２５ー１０３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86"/>
      <c r="AV29" s="386"/>
      <c r="AW29" s="386"/>
      <c r="AX29" s="413" t="str">
        <f>IF(入力!AK16="","",入力!AK16)</f>
        <v>６７９３</v>
      </c>
      <c r="AY29" s="386"/>
      <c r="AZ29" s="386"/>
      <c r="BA29" s="386"/>
      <c r="BB29" s="73" t="s">
        <v>76</v>
      </c>
      <c r="BC29" s="386" t="str">
        <f>IF(入力!AP16="","",入力!AP16)</f>
        <v>１７８８</v>
      </c>
      <c r="BD29" s="386"/>
      <c r="BE29" s="386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マキド　シズク
牧戸　静空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>
        <f>IF(入力!G25="","",入力!G25)</f>
        <v>6</v>
      </c>
      <c r="R34" s="403"/>
      <c r="S34" s="404"/>
      <c r="T34" s="421" t="str">
        <f>IF(入力!I25="","",入力!I25)</f>
        <v>薬円台南小学校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512380720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151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タカハシ　ユキナ
髙橋　幸奈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>
        <f>IF(入力!G27="","",入力!G27)</f>
        <v>6</v>
      </c>
      <c r="R36" s="403"/>
      <c r="S36" s="404"/>
      <c r="T36" s="421" t="str">
        <f>IF(入力!I27="","",入力!I27)</f>
        <v>薬円台南小学校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512385486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153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イトウ　アオイ
伊藤　碧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>
        <f>IF(入力!G29="","",入力!G29)</f>
        <v>5</v>
      </c>
      <c r="R38" s="403"/>
      <c r="S38" s="404"/>
      <c r="T38" s="421" t="str">
        <f>IF(入力!I29="","",入力!I29)</f>
        <v>薬円台南小学校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512602965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150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ウエハラ　ユイ
上原　優依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>
        <f>IF(入力!G31="","",入力!G31)</f>
        <v>5</v>
      </c>
      <c r="R40" s="403"/>
      <c r="S40" s="404"/>
      <c r="T40" s="421" t="str">
        <f>IF(入力!I31="","",入力!I31)</f>
        <v>薬円台南小学校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512602976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150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ゴトウ　キホ
後藤　希歩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>
        <f>IF(入力!G33="","",入力!G33)</f>
        <v>5</v>
      </c>
      <c r="R42" s="403"/>
      <c r="S42" s="404"/>
      <c r="T42" s="421" t="str">
        <f>IF(入力!I33="","",入力!I33)</f>
        <v>薬円台南小学校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512602941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140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マキノ　アオイ
牧野　葵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>
        <f>IF(入力!G35="","",入力!G35)</f>
        <v>5</v>
      </c>
      <c r="R44" s="403"/>
      <c r="S44" s="404"/>
      <c r="T44" s="421" t="str">
        <f>IF(入力!I35="","",入力!I35)</f>
        <v>薬円台南小学校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513738904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149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カトウ　ユウナ
加藤　優奈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>
        <f>IF(入力!G37="","",入力!G37)</f>
        <v>5</v>
      </c>
      <c r="R46" s="403"/>
      <c r="S46" s="404"/>
      <c r="T46" s="421" t="str">
        <f>IF(入力!I37="","",入力!I37)</f>
        <v>薬円台南小学校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513738890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134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デグチ　カリン
出口　果鈴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>
        <f>IF(入力!G39="","",入力!G39)</f>
        <v>5</v>
      </c>
      <c r="R48" s="403"/>
      <c r="S48" s="404"/>
      <c r="T48" s="421" t="str">
        <f>IF(入力!I39="","",入力!I39)</f>
        <v>薬円台南小学校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513738880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139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>
        <f>IF(入力!B41="","",入力!B41)</f>
        <v>9</v>
      </c>
      <c r="D50" s="429"/>
      <c r="E50" s="430"/>
      <c r="F50" s="415" t="str">
        <f>IF(入力!C42="","",入力!C41&amp;"　"&amp;入力!E41&amp;"
"&amp;入力!C42&amp;"　"&amp;入力!E42)</f>
        <v>カナヤマ　メイア
金山　明愛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>
        <f>IF(入力!G41="","",入力!G41)</f>
        <v>4</v>
      </c>
      <c r="R50" s="403"/>
      <c r="S50" s="404"/>
      <c r="T50" s="421" t="str">
        <f>IF(入力!I41="","",入力!I41)</f>
        <v>薬円台南小学校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>
        <f>IF(入力!M41="","",入力!M41)</f>
        <v>513738904</v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>
        <f>IF(入力!P41="","",入力!P41)</f>
        <v>146</v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>
        <f>IF(入力!B43="","",入力!B43)</f>
        <v>10</v>
      </c>
      <c r="D52" s="429"/>
      <c r="E52" s="430"/>
      <c r="F52" s="415" t="str">
        <f>IF(入力!C44="","",入力!C43&amp;"　"&amp;入力!E43&amp;"
"&amp;入力!C44&amp;"　"&amp;入力!E44)</f>
        <v>モリ　ミウ
森　美羽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>
        <f>IF(入力!G43="","",入力!G43)</f>
        <v>4</v>
      </c>
      <c r="R52" s="403"/>
      <c r="S52" s="404"/>
      <c r="T52" s="421" t="str">
        <f>IF(入力!I43="","",入力!I43)</f>
        <v>薬円台南小学校</v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>
        <f>IF(入力!M43="","",入力!M43)</f>
        <v>513738890</v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>
        <f>IF(入力!P43="","",入力!P43)</f>
        <v>138</v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>
        <f>IF(入力!B45="","",入力!B45)</f>
        <v>11</v>
      </c>
      <c r="D54" s="429"/>
      <c r="E54" s="430"/>
      <c r="F54" s="415" t="str">
        <f>IF(入力!C46="","",入力!C45&amp;"　"&amp;入力!E45&amp;"
"&amp;入力!C46&amp;"　"&amp;入力!E46)</f>
        <v>コトウダ　ナミ
小藤田　七海</v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>
        <f>IF(入力!G45="","",入力!G45)</f>
        <v>4</v>
      </c>
      <c r="R54" s="403"/>
      <c r="S54" s="404"/>
      <c r="T54" s="421" t="str">
        <f>IF(入力!I45="","",入力!I45)</f>
        <v>薬円台南小学校</v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>
        <f>IF(入力!M45="","",入力!M45)</f>
        <v>513738880</v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>
        <f>IF(入力!P45="","",入力!P45)</f>
        <v>126</v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>
        <f>IF(入力!B47="","",入力!B47)</f>
        <v>12</v>
      </c>
      <c r="D56" s="429"/>
      <c r="E56" s="430"/>
      <c r="F56" s="415" t="str">
        <f>IF(入力!C48="","",入力!C47&amp;"　"&amp;入力!E47&amp;"
"&amp;入力!C48&amp;"　"&amp;入力!E48)</f>
        <v>サトウ　セイ
佐藤　星</v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>
        <f>IF(入力!G47="","",入力!G47)</f>
        <v>3</v>
      </c>
      <c r="R56" s="403"/>
      <c r="S56" s="404"/>
      <c r="T56" s="421" t="str">
        <f>IF(入力!I47="","",入力!I47)</f>
        <v>薬円台南小学校</v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>
        <f>IF(入力!M47="","",入力!M47)</f>
        <v>515302145</v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>
        <f>IF(入力!P47="","",入力!P47)</f>
        <v>126</v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>薬円台南小学校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4314623323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大熊　陽子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512603003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387988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稲田　悟</v>
      </c>
      <c r="D9" s="288"/>
      <c r="E9" s="288"/>
      <c r="F9" s="288"/>
      <c r="G9" s="277">
        <f>IF(入力!G9="","",入力!G9)</f>
        <v>514813749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石塚　良子</v>
      </c>
      <c r="D11" s="288"/>
      <c r="E11" s="288"/>
      <c r="F11" s="288"/>
      <c r="G11" s="277">
        <f>IF(入力!G11="","",入力!G11)</f>
        <v>513487045</v>
      </c>
      <c r="H11" s="277"/>
      <c r="I11" s="277"/>
      <c r="J11" s="277">
        <f>IF(入力!J11="","",入力!J11)</f>
        <v>26980</v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大熊　陽子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5" t="s">
        <v>6</v>
      </c>
      <c r="B17" s="275"/>
      <c r="C17" s="278" t="str">
        <f>IF(入力!C17="","",入力!C17&amp;"　"&amp;入力!E17)</f>
        <v>船橋市高根台１ー８ー２５ー１０３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０９０-６７９３-１７８８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090－6793－1788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牧戸　静空</v>
      </c>
      <c r="D25" s="288"/>
      <c r="E25" s="288"/>
      <c r="F25" s="288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薬円台南小学校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512380720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髙橋　幸奈</v>
      </c>
      <c r="D27" s="288"/>
      <c r="E27" s="288"/>
      <c r="F27" s="288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薬円台南小学校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512385486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伊藤　碧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薬円台南小学校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512602965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上原　優依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薬円台南小学校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512602976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後藤　希歩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薬円台南小学校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512602941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牧野　葵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薬円台南小学校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513738904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加藤　優奈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薬円台南小学校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513738890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出口　果鈴</v>
      </c>
      <c r="D39" s="288"/>
      <c r="E39" s="288"/>
      <c r="F39" s="288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薬円台南小学校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513738880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金山　明愛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薬円台南小学校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513738904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森　美羽</v>
      </c>
      <c r="D43" s="288"/>
      <c r="E43" s="288"/>
      <c r="F43" s="288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薬円台南小学校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513738890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小藤田　七海</v>
      </c>
      <c r="D45" s="288"/>
      <c r="E45" s="288"/>
      <c r="F45" s="288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薬円台南小学校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513738880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佐藤　星</v>
      </c>
      <c r="D47" s="288"/>
      <c r="E47" s="288"/>
      <c r="F47" s="288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薬円台南小学校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515302145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>薬円台南小学校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4314623323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大熊　陽子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512603003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387988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稲田　悟</v>
      </c>
      <c r="D9" s="288"/>
      <c r="E9" s="288"/>
      <c r="F9" s="288"/>
      <c r="G9" s="277">
        <f>IF(入力!G9="","",入力!G9)</f>
        <v>514813749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石塚　良子</v>
      </c>
      <c r="D11" s="288"/>
      <c r="E11" s="288"/>
      <c r="F11" s="288"/>
      <c r="G11" s="277">
        <f>IF(入力!G11="","",入力!G11)</f>
        <v>513487045</v>
      </c>
      <c r="H11" s="277"/>
      <c r="I11" s="277"/>
      <c r="J11" s="277">
        <f>IF(入力!J11="","",入力!J11)</f>
        <v>26980</v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大熊　陽子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5" t="s">
        <v>6</v>
      </c>
      <c r="B17" s="275"/>
      <c r="C17" s="278" t="str">
        <f>IF(入力!C17="","",入力!C17&amp;"　"&amp;入力!E17)</f>
        <v>船橋市高根台１ー８ー２５ー１０３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０９０-６７９３-１７８８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090－6793－1788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牧戸　静空</v>
      </c>
      <c r="D25" s="288"/>
      <c r="E25" s="288"/>
      <c r="F25" s="288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薬円台南小学校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512380720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髙橋　幸奈</v>
      </c>
      <c r="D27" s="288"/>
      <c r="E27" s="288"/>
      <c r="F27" s="288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薬円台南小学校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512385486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伊藤　碧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薬円台南小学校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512602965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上原　優依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薬円台南小学校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512602976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後藤　希歩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薬円台南小学校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512602941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牧野　葵</v>
      </c>
      <c r="D35" s="288"/>
      <c r="E35" s="288"/>
      <c r="F35" s="288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薬円台南小学校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513738904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加藤　優奈</v>
      </c>
      <c r="D37" s="288"/>
      <c r="E37" s="288"/>
      <c r="F37" s="288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薬円台南小学校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513738890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出口　果鈴</v>
      </c>
      <c r="D39" s="288"/>
      <c r="E39" s="288"/>
      <c r="F39" s="288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薬円台南小学校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513738880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金山　明愛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薬円台南小学校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513738904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森　美羽</v>
      </c>
      <c r="D43" s="288"/>
      <c r="E43" s="288"/>
      <c r="F43" s="288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薬円台南小学校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513738890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小藤田　七海</v>
      </c>
      <c r="D45" s="288"/>
      <c r="E45" s="288"/>
      <c r="F45" s="288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薬円台南小学校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513738880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佐藤　星</v>
      </c>
      <c r="D47" s="288"/>
      <c r="E47" s="288"/>
      <c r="F47" s="288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薬円台南小学校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515302145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18</v>
      </c>
      <c r="J5" s="456" t="str">
        <f>IF(入力!A55="","",入力!A55)</f>
        <v>自分を信じて、仲間を信じて一生懸命ボールを追いかけ、ひたすらに練習に励んできました。子どもたちの思いがボールに届き、笑顔で勝利をつかむため、チーム一丸となって全力で戦います。元気な「チーム薬南」をコートの中で十分に発揮してほしいです。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大熊</v>
      </c>
      <c r="D16" s="33" t="str">
        <f>IF(入力!E8="","",入力!E8)</f>
        <v>陽子</v>
      </c>
      <c r="E16" s="33" t="str">
        <f>IF(入力!C7="","",入力!C7)</f>
        <v>オオクマ</v>
      </c>
      <c r="F16" s="33" t="str">
        <f>IF(入力!E7="","",入力!E7)</f>
        <v>ヨウコ</v>
      </c>
      <c r="G16" s="33">
        <f>IF(入力!G7="","",入力!G7)</f>
        <v>512603003</v>
      </c>
      <c r="H16" s="33" t="str">
        <f>IF(入力!J7="","",入力!J7)</f>
        <v/>
      </c>
      <c r="I16" s="33">
        <f>IF(入力!M7="","",入力!M7)</f>
        <v>387988</v>
      </c>
      <c r="J16" s="33"/>
      <c r="K16" s="33"/>
      <c r="L16" s="33">
        <f>IF(入力!AT7="","",入力!AT7)</f>
        <v>28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００６５</v>
      </c>
      <c r="T16" s="33" t="str">
        <f>IF(入力!P8="","",入力!P8)</f>
        <v>船橋市高根台１ー８ー２５ー１０３</v>
      </c>
      <c r="U16" s="33" t="str">
        <f>IF(入力!AL7="","",入力!AL7)</f>
        <v>０９０</v>
      </c>
      <c r="V16" s="33" t="str">
        <f>IF(入力!AK8="","",入力!AK8)</f>
        <v>６７９３</v>
      </c>
      <c r="W16" s="33" t="str">
        <f>IF(入力!AP8="","",入力!AP8)</f>
        <v>１７８８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稲田</v>
      </c>
      <c r="D17" s="33" t="str">
        <f>IF(入力!E10="","",入力!E10)</f>
        <v>悟</v>
      </c>
      <c r="E17" s="33" t="str">
        <f>IF(入力!C9="","",入力!C9)</f>
        <v>イナダ</v>
      </c>
      <c r="F17" s="33" t="str">
        <f>IF(入力!E9="","",入力!E9)</f>
        <v>サトル</v>
      </c>
      <c r="G17" s="33">
        <f>IF(入力!G9="","",入力!G9)</f>
        <v>514813749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29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０８１５</v>
      </c>
      <c r="T17" s="33" t="str">
        <f>IF(入力!P10="","",入力!P10)</f>
        <v>船橋市西習志野１－９－５０－２０５</v>
      </c>
      <c r="U17" s="33" t="str">
        <f>IF(入力!AL9="","",入力!AL9)</f>
        <v>０９０</v>
      </c>
      <c r="V17" s="33" t="str">
        <f>IF(入力!AK10="","",入力!AK10)</f>
        <v>７１１５</v>
      </c>
      <c r="W17" s="33" t="str">
        <f>IF(入力!AP10="","",入力!AP10)</f>
        <v>００３３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石塚</v>
      </c>
      <c r="D20" s="33" t="str">
        <f>IF(入力!E12="","",入力!E12)</f>
        <v>良子</v>
      </c>
      <c r="E20" s="33" t="str">
        <f>IF(入力!C11="","",入力!C11)</f>
        <v>イシヅカ</v>
      </c>
      <c r="F20" s="33" t="str">
        <f>IF(入力!E11="","",入力!E11)</f>
        <v>リョウコ</v>
      </c>
      <c r="G20" s="33">
        <f>IF(入力!G11="","",入力!G11)</f>
        <v>513487045</v>
      </c>
      <c r="H20" s="33">
        <f>IF(入力!J11="","",入力!J11)</f>
        <v>26980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００７３</v>
      </c>
      <c r="T20" s="33" t="str">
        <f>IF(入力!P12="","",入力!P12)</f>
        <v>船橋市田喜野井７－２６－３</v>
      </c>
      <c r="U20" s="33" t="str">
        <f>IF(入力!AL11="","",入力!AL11)</f>
        <v>０９０</v>
      </c>
      <c r="V20" s="33" t="str">
        <f>IF(入力!AK12="","",入力!AK12)</f>
        <v>１７６９</v>
      </c>
      <c r="W20" s="33" t="str">
        <f>IF(入力!AP12="","",入力!AP12)</f>
        <v>７７００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大熊</v>
      </c>
      <c r="D22" s="33" t="str">
        <f>IF(入力!E16="","",入力!E16)</f>
        <v>陽子</v>
      </c>
      <c r="E22" s="33" t="str">
        <f>IF(入力!C15="","",入力!C15)</f>
        <v>オオクマ</v>
      </c>
      <c r="F22" s="33" t="str">
        <f>IF(入力!E15="","",入力!E15)</f>
        <v>ヨウコ</v>
      </c>
      <c r="G22" s="33"/>
      <c r="H22" s="33"/>
      <c r="I22" s="33"/>
      <c r="J22" s="33"/>
      <c r="K22" s="33"/>
      <c r="L22" s="33">
        <f>IF(入力!AT15="","",入力!AT15)</f>
        <v>28</v>
      </c>
      <c r="M22" s="33"/>
      <c r="N22" s="33" t="str">
        <f>IF(入力!C21="","",入力!C21)</f>
        <v>090</v>
      </c>
      <c r="O22" s="33">
        <f>IF(入力!E21="","",入力!E21)</f>
        <v>6793</v>
      </c>
      <c r="P22" s="33">
        <f>IF(入力!G21="","",入力!G21)</f>
        <v>1788</v>
      </c>
      <c r="Q22" s="33"/>
      <c r="R22" s="33" t="str">
        <f>IF(入力!R15="","",入力!R15)</f>
        <v>２７４</v>
      </c>
      <c r="S22" s="33" t="str">
        <f>IF(入力!W15="","",入力!W15)</f>
        <v>００６５</v>
      </c>
      <c r="T22" s="33" t="str">
        <f>IF(入力!P16="","",入力!P16)</f>
        <v>船橋市高根台１ー８ー２５ー１０３</v>
      </c>
      <c r="U22" s="33" t="str">
        <f>IF(入力!AL15="","",入力!AL15)</f>
        <v>０９０</v>
      </c>
      <c r="V22" s="33" t="str">
        <f>IF(入力!AK16="","",入力!AK16)</f>
        <v>６７９３</v>
      </c>
      <c r="W22" s="33" t="str">
        <f>IF(入力!AP16="","",入力!AP16)</f>
        <v>１７８８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牧戸</v>
      </c>
      <c r="D24" s="75" t="str">
        <f>VLOOKUP($B$51,$A$53:$F$352,4)</f>
        <v>静空</v>
      </c>
      <c r="E24" s="75" t="str">
        <f>VLOOKUP($B$51,$A$53:$F$352,5)</f>
        <v>マキド</v>
      </c>
      <c r="F24" s="75" t="str">
        <f>VLOOKUP($B$51,$A$53:$F$352,6)</f>
        <v>シズク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牧戸</v>
      </c>
      <c r="D53" s="33" t="str">
        <f>IF(入力!E26="","",入力!E26)</f>
        <v>静空</v>
      </c>
      <c r="E53" s="33" t="str">
        <f>IF(入力!C25="","",入力!C25)</f>
        <v>マキド</v>
      </c>
      <c r="F53" s="33" t="str">
        <f>IF(入力!E25="","",入力!E25)</f>
        <v>シズク</v>
      </c>
      <c r="G53" s="33">
        <f>IF(入力!M25="","",入力!M25)</f>
        <v>512380720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髙橋</v>
      </c>
      <c r="D54" s="33" t="str">
        <f>IF(入力!E28="","",入力!E28)</f>
        <v>幸奈</v>
      </c>
      <c r="E54" s="33" t="str">
        <f>IF(入力!C27="","",入力!C27)</f>
        <v>タカハシ</v>
      </c>
      <c r="F54" s="33" t="str">
        <f>IF(入力!E27="","",入力!E27)</f>
        <v>ユキナ</v>
      </c>
      <c r="G54" s="33">
        <f>IF(入力!M27="","",入力!M27)</f>
        <v>512385486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伊藤</v>
      </c>
      <c r="D55" s="33" t="str">
        <f>IF(入力!E30="","",入力!E30)</f>
        <v>碧</v>
      </c>
      <c r="E55" s="33" t="str">
        <f>IF(入力!C29="","",入力!C29)</f>
        <v>イトウ</v>
      </c>
      <c r="F55" s="33" t="str">
        <f>IF(入力!E29="","",入力!E29)</f>
        <v>アオイ</v>
      </c>
      <c r="G55" s="33">
        <f>IF(入力!M29="","",入力!M29)</f>
        <v>512602965</v>
      </c>
      <c r="H55" s="33" t="str">
        <f>IF(入力!I29="","",入力!I29)</f>
        <v>薬円台南小学校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上原</v>
      </c>
      <c r="D56" s="33" t="str">
        <f>IF(入力!E32="","",入力!E32)</f>
        <v>優依</v>
      </c>
      <c r="E56" s="33" t="str">
        <f>IF(入力!C31="","",入力!C31)</f>
        <v>ウエハラ</v>
      </c>
      <c r="F56" s="33" t="str">
        <f>IF(入力!E31="","",入力!E31)</f>
        <v>ユイ</v>
      </c>
      <c r="G56" s="33">
        <f>IF(入力!M31="","",入力!M31)</f>
        <v>512602976</v>
      </c>
      <c r="H56" s="33" t="str">
        <f>IF(入力!I31="","",入力!I31)</f>
        <v>薬円台南小学校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後藤</v>
      </c>
      <c r="D57" s="33" t="str">
        <f>IF(入力!E34="","",入力!E34)</f>
        <v>希歩</v>
      </c>
      <c r="E57" s="33" t="str">
        <f>IF(入力!C33="","",入力!C33)</f>
        <v>ゴトウ</v>
      </c>
      <c r="F57" s="33" t="str">
        <f>IF(入力!E33="","",入力!E33)</f>
        <v>キホ</v>
      </c>
      <c r="G57" s="33">
        <f>IF(入力!M33="","",入力!M33)</f>
        <v>512602941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牧野</v>
      </c>
      <c r="D58" s="33" t="str">
        <f>IF(入力!E36="","",入力!E36)</f>
        <v>葵</v>
      </c>
      <c r="E58" s="33" t="str">
        <f>IF(入力!C35="","",入力!C35)</f>
        <v>マキノ</v>
      </c>
      <c r="F58" s="33" t="str">
        <f>IF(入力!E35="","",入力!E35)</f>
        <v>アオイ</v>
      </c>
      <c r="G58" s="33">
        <f>IF(入力!M35="","",入力!M35)</f>
        <v>513738904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加藤</v>
      </c>
      <c r="D59" s="33" t="str">
        <f>IF(入力!E38="","",入力!E38)</f>
        <v>優奈</v>
      </c>
      <c r="E59" s="33" t="str">
        <f>IF(入力!C37="","",入力!C37)</f>
        <v>カトウ</v>
      </c>
      <c r="F59" s="33" t="str">
        <f>IF(入力!E37="","",入力!E37)</f>
        <v>ユウナ</v>
      </c>
      <c r="G59" s="33">
        <f>IF(入力!M37="","",入力!M37)</f>
        <v>513738890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出口</v>
      </c>
      <c r="D60" s="33" t="str">
        <f>IF(入力!E40="","",入力!E40)</f>
        <v>果鈴</v>
      </c>
      <c r="E60" s="33" t="str">
        <f>IF(入力!C39="","",入力!C39)</f>
        <v>デグチ</v>
      </c>
      <c r="F60" s="33" t="str">
        <f>IF(入力!E39="","",入力!E39)</f>
        <v>カリン</v>
      </c>
      <c r="G60" s="33">
        <f>IF(入力!M39="","",入力!M39)</f>
        <v>513738880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金山</v>
      </c>
      <c r="D61" s="33" t="str">
        <f>IF(入力!E42="","",入力!E42)</f>
        <v>明愛</v>
      </c>
      <c r="E61" s="33" t="str">
        <f>IF(入力!C41="","",入力!C41)</f>
        <v>カナヤマ</v>
      </c>
      <c r="F61" s="33" t="str">
        <f>IF(入力!E41="","",入力!E41)</f>
        <v>メイア</v>
      </c>
      <c r="G61" s="33">
        <f>IF(入力!M41="","",入力!M41)</f>
        <v>513738904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森</v>
      </c>
      <c r="D62" s="33" t="str">
        <f>IF(入力!E44="","",入力!E44)</f>
        <v>美羽</v>
      </c>
      <c r="E62" s="33" t="str">
        <f>IF(入力!C43="","",入力!C43)</f>
        <v>モリ</v>
      </c>
      <c r="F62" s="33" t="str">
        <f>IF(入力!E43="","",入力!E43)</f>
        <v>ミウ</v>
      </c>
      <c r="G62" s="33">
        <f>IF(入力!M43="","",入力!M43)</f>
        <v>513738890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小藤田</v>
      </c>
      <c r="D63" s="33" t="str">
        <f>IF(入力!E46="","",入力!E46)</f>
        <v>七海</v>
      </c>
      <c r="E63" s="33" t="str">
        <f>IF(入力!C45="","",入力!C45)</f>
        <v>コトウダ</v>
      </c>
      <c r="F63" s="33" t="str">
        <f>IF(入力!E45="","",入力!E45)</f>
        <v>ナミ</v>
      </c>
      <c r="G63" s="33">
        <f>IF(入力!M45="","",入力!M45)</f>
        <v>513738880</v>
      </c>
      <c r="H63" s="33" t="str">
        <f>IF(入力!I45="","",入力!I45)</f>
        <v>薬円台南小学校</v>
      </c>
      <c r="I63" s="33">
        <f>IF(入力!G45="","",入力!G45)</f>
        <v>4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佐藤</v>
      </c>
      <c r="D64" s="33" t="str">
        <f>IF(入力!E48="","",入力!E48)</f>
        <v>星</v>
      </c>
      <c r="E64" s="33" t="str">
        <f>IF(入力!C47="","",入力!C47)</f>
        <v>サトウ</v>
      </c>
      <c r="F64" s="33" t="str">
        <f>IF(入力!E47="","",入力!E47)</f>
        <v>セイ</v>
      </c>
      <c r="G64" s="33">
        <f>IF(入力!M47="","",入力!M47)</f>
        <v>515302145</v>
      </c>
      <c r="H64" s="33" t="str">
        <f>IF(入力!I47="","",入力!I47)</f>
        <v>薬円台南小学校</v>
      </c>
      <c r="I64" s="33">
        <f>IF(入力!G47="","",入力!G47)</f>
        <v>3</v>
      </c>
      <c r="J64" s="33">
        <f>IF(入力!P47="","",入力!P47)</f>
        <v>126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2016-09-25T09:45:44Z</cp:lastPrinted>
  <dcterms:created xsi:type="dcterms:W3CDTF">2014-04-05T09:56:00Z</dcterms:created>
  <dcterms:modified xsi:type="dcterms:W3CDTF">2016-09-26T10:59:50Z</dcterms:modified>
</cp:coreProperties>
</file>