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<sst xmlns="http://schemas.openxmlformats.org/spreadsheetml/2006/main" count="413" uniqueCount="279">
  <si>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</si>
  <si>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</si>
  <si>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</si>
  <si>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</si>
  <si>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</si>
  <si>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</si>
  <si>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</si>
  <si>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</si>
  <si>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</si>
  <si>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</si>
  <si>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</si>
  <si>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</si>
  <si>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</si>
  <si>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</si>
  <si>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</si>
  <si>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</si>
  <si>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</si>
  <si>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</si>
  <si>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</si>
  <si>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</si>
  <si>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</si>
  <si>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</si>
  <si>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</si>
  <si>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</si>
  <si>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</si>
  <si>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</si>
  <si>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</si>
  <si>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</si>
  <si>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</si>
  <si>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</si>
  <si>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</si>
  <si>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</si>
  <si>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</si>
  <si>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</si>
  <si>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</si>
  <si>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</si>
  <si>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</si>
  <si>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</si>
  <si>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</si>
  <si>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</si>
  <si>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</si>
  <si>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</si>
  <si>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</si>
  <si>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</si>
  <si>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</si>
  <si>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</si>
  <si>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</si>
  <si>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</si>
  <si>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</si>
  <si>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</si>
  <si>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</si>
  <si>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</si>
  <si>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</si>
  <si>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</si>
  <si>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</si>
  <si>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</si>
  <si>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</si>
  <si>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</si>
  <si>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</si>
  <si>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</si>
  <si>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</si>
  <si>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</si>
  <si>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</si>
  <si>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</si>
  <si>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</si>
  <si>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</si>
  <si>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</si>
  <si>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</si>
  <si>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</si>
  <si>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</si>
  <si>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</si>
  <si>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</si>
  <si>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</si>
  <si>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</si>
  <si>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</si>
  <si>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</si>
  <si>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</si>
  <si>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</si>
  <si>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</si>
  <si>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</si>
  <si>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</si>
  <si>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</si>
  <si>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</si>
  <si>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</si>
  <si>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</si>
  <si>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</si>
  <si>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</si>
  <si>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</si>
  <si>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</si>
  <si>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</si>
  <si>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</si>
  <si>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</si>
  <si>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</si>
  <si>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</si>
  <si>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</si>
  <si>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</si>
  <si>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</si>
  <si>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</si>
  <si>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</si>
  <si>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</si>
  <si>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</si>
  <si>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</si>
  <si>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</si>
  <si>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</si>
  <si>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</si>
  <si>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</si>
  <si>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</si>
  <si>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</si>
  <si>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</si>
  <si>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</si>
  <si>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</si>
  <si>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</si>
  <si>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</si>
  <si>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</si>
  <si>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</si>
  <si>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</si>
  <si>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</si>
  <si>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</si>
  <si>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</si>
  <si>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</si>
  <si>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</si>
  <si>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</si>
  <si>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</si>
  <si>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</si>
  <si>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</si>
  <si>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</si>
  <si>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</si>
  <si>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</si>
  <si>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</si>
  <si>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</si>
  <si>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</si>
  <si>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</si>
  <si>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</si>
  <si>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</si>
  <si>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</si>
  <si>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</si>
  <si>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</si>
  <si>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</si>
  <si>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</si>
  <si>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</si>
  <si>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</si>
  <si>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</si>
  <si>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</si>
  <si>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</si>
  <si>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</si>
  <si>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</si>
  <si>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</si>
  <si>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</si>
  <si>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</si>
  <si>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</si>
  <si>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</si>
  <si>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</si>
  <si>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</si>
  <si>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</si>
  <si>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</si>
  <si>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</si>
  <si>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</si>
  <si>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</si>
  <si>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</si>
  <si>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</si>
  <si>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</si>
  <si>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</si>
  <si>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</si>
  <si>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</si>
  <si>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</si>
  <si>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</si>
  <si>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</si>
  <si>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</si>
  <si>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</si>
  <si>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</si>
  <si>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</si>
  <si>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</si>
  <si>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</si>
  <si>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</si>
  <si>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</si>
  <si>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</si>
  <si>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</si>
  <si>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</si>
  <si>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</si>
  <si>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</si>
  <si>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</si>
  <si>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</si>
  <si>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</si>
  <si>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</si>
  <si>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</si>
  <si>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</si>
  <si>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</si>
  <si>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</si>
  <si>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</si>
  <si>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</si>
  <si>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</si>
  <si>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</si>
  <si>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</si>
  <si>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</si>
  <si>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</si>
  <si>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</si>
  <si>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</si>
  <si>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</si>
  <si>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</si>
  <si>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</si>
  <si>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</si>
  <si>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歩夢</t>
    <rPh sb="0" eb="2">
      <t>アユム</t>
    </rPh>
    <phoneticPr fontId="2"/>
  </si>
  <si>
    <t>エガワ</t>
    <phoneticPr fontId="2"/>
  </si>
  <si>
    <t>アユム</t>
    <phoneticPr fontId="2"/>
  </si>
  <si>
    <t>江川　</t>
    <rPh sb="0" eb="2">
      <t>エガワ</t>
    </rPh>
    <phoneticPr fontId="2"/>
  </si>
  <si>
    <t>オオヒナタ</t>
    <phoneticPr fontId="2"/>
  </si>
  <si>
    <t>トモハル</t>
    <phoneticPr fontId="2"/>
  </si>
  <si>
    <t>大日方</t>
    <rPh sb="0" eb="3">
      <t>オオヒナタ</t>
    </rPh>
    <phoneticPr fontId="2"/>
  </si>
  <si>
    <t>智治</t>
    <rPh sb="0" eb="2">
      <t>トモハル</t>
    </rPh>
    <phoneticPr fontId="2"/>
  </si>
  <si>
    <t>ヒラノ　</t>
    <phoneticPr fontId="2"/>
  </si>
  <si>
    <t>トシカズ</t>
    <phoneticPr fontId="2"/>
  </si>
  <si>
    <t>平野　</t>
    <rPh sb="0" eb="2">
      <t>ヒラノ</t>
    </rPh>
    <phoneticPr fontId="2"/>
  </si>
  <si>
    <t>利一</t>
    <rPh sb="0" eb="2">
      <t>リイチ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</si>
  <si>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</si>
  <si>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</si>
  <si>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</si>
  <si>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</si>
  <si>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ホウデンヒガシスポーツクラブ</t>
    <phoneticPr fontId="2"/>
  </si>
  <si>
    <t>①</t>
    <phoneticPr fontId="2"/>
  </si>
  <si>
    <t>ワタナベ</t>
    <phoneticPr fontId="2"/>
  </si>
  <si>
    <t>ユイ</t>
    <phoneticPr fontId="2"/>
  </si>
  <si>
    <t>渡邉</t>
    <rPh sb="0" eb="2">
      <t>ワタナベ</t>
    </rPh>
    <phoneticPr fontId="2"/>
  </si>
  <si>
    <t>結衣</t>
    <rPh sb="0" eb="2">
      <t>ユイ</t>
    </rPh>
    <phoneticPr fontId="2"/>
  </si>
  <si>
    <t>由菜</t>
    <rPh sb="0" eb="2">
      <t>ユナ</t>
    </rPh>
    <phoneticPr fontId="2"/>
  </si>
  <si>
    <t>野村</t>
    <rPh sb="0" eb="2">
      <t>ノムラ</t>
    </rPh>
    <phoneticPr fontId="2"/>
  </si>
  <si>
    <t>スズキ</t>
    <phoneticPr fontId="2"/>
  </si>
  <si>
    <t>ノノカ</t>
    <phoneticPr fontId="2"/>
  </si>
  <si>
    <t>鈴木</t>
    <rPh sb="0" eb="2">
      <t>スズキ</t>
    </rPh>
    <phoneticPr fontId="2"/>
  </si>
  <si>
    <t>希佳</t>
    <rPh sb="0" eb="1">
      <t>キ</t>
    </rPh>
    <rPh sb="1" eb="2">
      <t>カ</t>
    </rPh>
    <phoneticPr fontId="2"/>
  </si>
  <si>
    <t>コマツ</t>
    <phoneticPr fontId="2"/>
  </si>
  <si>
    <t>ヒメカ</t>
    <phoneticPr fontId="2"/>
  </si>
  <si>
    <t>小松</t>
    <rPh sb="0" eb="2">
      <t>コマツ</t>
    </rPh>
    <phoneticPr fontId="2"/>
  </si>
  <si>
    <t>媛華</t>
    <rPh sb="0" eb="1">
      <t>ヒメ</t>
    </rPh>
    <rPh sb="1" eb="2">
      <t>ハナ</t>
    </rPh>
    <phoneticPr fontId="2"/>
  </si>
  <si>
    <t>クヌギ</t>
    <phoneticPr fontId="2"/>
  </si>
  <si>
    <t>アユミ</t>
    <phoneticPr fontId="2"/>
  </si>
  <si>
    <t>功刀</t>
    <rPh sb="0" eb="2">
      <t>クヌギ</t>
    </rPh>
    <phoneticPr fontId="2"/>
  </si>
  <si>
    <t>歩</t>
    <rPh sb="0" eb="1">
      <t>アユミ</t>
    </rPh>
    <phoneticPr fontId="2"/>
  </si>
  <si>
    <t>シブヤ</t>
    <phoneticPr fontId="2"/>
  </si>
  <si>
    <t>アミ</t>
    <phoneticPr fontId="2"/>
  </si>
  <si>
    <t>渋谷</t>
    <rPh sb="0" eb="2">
      <t>シブヤ</t>
    </rPh>
    <phoneticPr fontId="2"/>
  </si>
  <si>
    <t>亜未</t>
    <rPh sb="0" eb="2">
      <t>アミ</t>
    </rPh>
    <phoneticPr fontId="2"/>
  </si>
  <si>
    <t>アヤカ</t>
    <phoneticPr fontId="2"/>
  </si>
  <si>
    <t>奈良</t>
    <rPh sb="0" eb="2">
      <t>ナラ</t>
    </rPh>
    <phoneticPr fontId="2"/>
  </si>
  <si>
    <t>綾夏</t>
    <rPh sb="0" eb="1">
      <t>アヤ</t>
    </rPh>
    <rPh sb="1" eb="2">
      <t>ナツ</t>
    </rPh>
    <phoneticPr fontId="2"/>
  </si>
  <si>
    <t>石田</t>
    <rPh sb="0" eb="2">
      <t>イシダ</t>
    </rPh>
    <phoneticPr fontId="2"/>
  </si>
  <si>
    <t>深雪</t>
    <rPh sb="0" eb="2">
      <t>ミユキ</t>
    </rPh>
    <phoneticPr fontId="2"/>
  </si>
  <si>
    <t>コウダ</t>
    <phoneticPr fontId="2"/>
  </si>
  <si>
    <t>シュリ</t>
    <phoneticPr fontId="2"/>
  </si>
  <si>
    <t>幸田</t>
    <rPh sb="0" eb="2">
      <t>コウダ</t>
    </rPh>
    <phoneticPr fontId="2"/>
  </si>
  <si>
    <t>朱莉</t>
    <rPh sb="0" eb="1">
      <t>シュ</t>
    </rPh>
    <rPh sb="1" eb="2">
      <t>リ</t>
    </rPh>
    <phoneticPr fontId="2"/>
  </si>
  <si>
    <t>ナラ</t>
    <phoneticPr fontId="2"/>
  </si>
  <si>
    <t>イシダ</t>
    <phoneticPr fontId="2"/>
  </si>
  <si>
    <t>ミユキ</t>
    <phoneticPr fontId="2"/>
  </si>
  <si>
    <t>コウダ</t>
    <phoneticPr fontId="2"/>
  </si>
  <si>
    <t>ヒマリ</t>
    <phoneticPr fontId="2"/>
  </si>
  <si>
    <t>妃莉</t>
    <rPh sb="0" eb="1">
      <t>キサキ</t>
    </rPh>
    <rPh sb="1" eb="2">
      <t>リ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</si>
  <si>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</si>
  <si>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船橋市立法典東小学校</t>
    <rPh sb="0" eb="10">
      <t>フナバシシリツホウテンヒガシショウガッコウ</t>
    </rPh>
    <phoneticPr fontId="2"/>
  </si>
  <si>
    <t>船橋市立塚田小学校</t>
    <rPh sb="0" eb="9">
      <t>フナバシシリツツカダショウガッコウ</t>
    </rPh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</si>
  <si>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</si>
  <si>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</si>
  <si>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</si>
  <si>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仙田</t>
    <rPh sb="0" eb="2">
      <t>センダ</t>
    </rPh>
    <phoneticPr fontId="2"/>
  </si>
  <si>
    <t>つばさ</t>
    <phoneticPr fontId="2"/>
  </si>
  <si>
    <t>センダ　</t>
    <phoneticPr fontId="2"/>
  </si>
  <si>
    <t>ツバサ</t>
    <phoneticPr fontId="2"/>
  </si>
  <si>
    <t>ユナ</t>
    <phoneticPr fontId="2"/>
  </si>
  <si>
    <t>ノムラ</t>
    <phoneticPr fontId="2"/>
  </si>
  <si>
    <t>ヒジリ</t>
    <phoneticPr fontId="2"/>
  </si>
  <si>
    <t>ひじり</t>
    <phoneticPr fontId="2"/>
  </si>
  <si>
    <t>横田</t>
    <rPh sb="0" eb="2">
      <t>ヨコタ</t>
    </rPh>
    <phoneticPr fontId="2"/>
  </si>
  <si>
    <t>七海</t>
    <rPh sb="0" eb="2">
      <t>ナナミ</t>
    </rPh>
    <phoneticPr fontId="2"/>
  </si>
  <si>
    <t>鈴木</t>
    <rPh sb="0" eb="2">
      <t>スズキ</t>
    </rPh>
    <phoneticPr fontId="2"/>
  </si>
  <si>
    <t>百合愛</t>
    <rPh sb="0" eb="3">
      <t>ユリア</t>
    </rPh>
    <phoneticPr fontId="2"/>
  </si>
  <si>
    <t>ヨコタ</t>
    <phoneticPr fontId="2"/>
  </si>
  <si>
    <t>ナナミ</t>
    <phoneticPr fontId="2"/>
  </si>
  <si>
    <t>船橋市立法典東小学校</t>
    <rPh sb="0" eb="10">
      <t>フナバシシリツホウテンヒガシショウガッコウ</t>
    </rPh>
    <phoneticPr fontId="2"/>
  </si>
  <si>
    <t>スズキ</t>
    <phoneticPr fontId="2"/>
  </si>
  <si>
    <t>ユリア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</si>
</sst>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7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0" xfId="0" applyNumberFormat="1" applyBorder="1" applyAlignment="1" applyProtection="1">
      <alignment horizontal="left" vertical="top" wrapText="1"/>
      <protection locked="0"/>
    </xf>
    <xf numFmtId="49" fontId="6" fillId="0" borderId="71" xfId="0" applyNumberFormat="1" applyFon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3" xfId="0" applyFont="1" applyFill="1" applyBorder="1" applyAlignment="1">
      <alignment horizontal="center" vertical="center" wrapText="1"/>
    </xf>
    <xf numFmtId="0" fontId="6" fillId="5" borderId="74" xfId="0" applyFont="1" applyFill="1" applyBorder="1" applyAlignment="1">
      <alignment horizontal="center" vertical="center" wrapText="1"/>
    </xf>
    <xf numFmtId="0" fontId="10" fillId="0" borderId="75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0" fillId="5" borderId="65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1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0" borderId="7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2" xfId="0" applyFont="1" applyBorder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8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1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B36" zoomScaleNormal="100" workbookViewId="0">
      <selection activeCell="B53" sqref="B5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217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259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431606335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21018</v>
      </c>
      <c r="K5" s="145"/>
      <c r="L5" s="145"/>
      <c r="M5" s="145"/>
      <c r="N5" s="145"/>
      <c r="O5" s="145"/>
      <c r="P5" s="198" t="s">
        <v>260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261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202</v>
      </c>
      <c r="D7" s="110"/>
      <c r="E7" s="132" t="s">
        <v>203</v>
      </c>
      <c r="F7" s="111"/>
      <c r="G7" s="92">
        <v>507213475</v>
      </c>
      <c r="H7" s="92"/>
      <c r="I7" s="92"/>
      <c r="J7" s="92">
        <v>282185</v>
      </c>
      <c r="K7" s="92"/>
      <c r="L7" s="92"/>
      <c r="M7" s="92">
        <v>412415</v>
      </c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/>
      <c r="AM7" s="146"/>
      <c r="AN7" s="146"/>
      <c r="AO7" s="146"/>
      <c r="AP7" s="146"/>
      <c r="AQ7" s="146"/>
      <c r="AR7" s="146"/>
      <c r="AS7" s="59" t="s">
        <v>75</v>
      </c>
      <c r="AT7" s="258"/>
    </row>
    <row r="8" spans="1:51" ht="18" customHeight="1">
      <c r="A8" s="99"/>
      <c r="B8" s="100"/>
      <c r="C8" s="134" t="s">
        <v>204</v>
      </c>
      <c r="D8" s="135"/>
      <c r="E8" s="136" t="s">
        <v>201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/>
      <c r="AL8" s="150"/>
      <c r="AM8" s="150"/>
      <c r="AN8" s="150"/>
      <c r="AO8" s="60" t="s">
        <v>76</v>
      </c>
      <c r="AP8" s="150"/>
      <c r="AQ8" s="150"/>
      <c r="AR8" s="150"/>
      <c r="AS8" s="151"/>
      <c r="AT8" s="258"/>
    </row>
    <row r="9" spans="1:51" ht="14.45" customHeight="1">
      <c r="A9" s="99" t="s">
        <v>150</v>
      </c>
      <c r="B9" s="100"/>
      <c r="C9" s="131" t="s">
        <v>205</v>
      </c>
      <c r="D9" s="110"/>
      <c r="E9" s="132" t="s">
        <v>206</v>
      </c>
      <c r="F9" s="111"/>
      <c r="G9" s="92">
        <v>515919867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/>
      <c r="AM9" s="146"/>
      <c r="AN9" s="146"/>
      <c r="AO9" s="146"/>
      <c r="AP9" s="146"/>
      <c r="AQ9" s="146"/>
      <c r="AR9" s="146"/>
      <c r="AS9" s="59" t="s">
        <v>194</v>
      </c>
      <c r="AT9" s="259"/>
    </row>
    <row r="10" spans="1:51" ht="18" customHeight="1">
      <c r="A10" s="99"/>
      <c r="B10" s="100"/>
      <c r="C10" s="134" t="s">
        <v>207</v>
      </c>
      <c r="D10" s="135"/>
      <c r="E10" s="136" t="s">
        <v>208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/>
      <c r="AL10" s="150"/>
      <c r="AM10" s="150"/>
      <c r="AN10" s="150"/>
      <c r="AO10" s="60" t="s">
        <v>195</v>
      </c>
      <c r="AP10" s="150"/>
      <c r="AQ10" s="150"/>
      <c r="AR10" s="150"/>
      <c r="AS10" s="151"/>
      <c r="AT10" s="259"/>
    </row>
    <row r="11" spans="1:51" ht="14.45" customHeight="1">
      <c r="A11" s="99" t="s">
        <v>151</v>
      </c>
      <c r="B11" s="100"/>
      <c r="C11" s="131" t="s">
        <v>209</v>
      </c>
      <c r="D11" s="110"/>
      <c r="E11" s="132" t="s">
        <v>210</v>
      </c>
      <c r="F11" s="111"/>
      <c r="G11" s="92">
        <v>506435354</v>
      </c>
      <c r="H11" s="92"/>
      <c r="I11" s="92"/>
      <c r="J11" s="92">
        <v>10067</v>
      </c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/>
      <c r="AM11" s="146"/>
      <c r="AN11" s="146"/>
      <c r="AO11" s="146"/>
      <c r="AP11" s="146"/>
      <c r="AQ11" s="146"/>
      <c r="AR11" s="146"/>
      <c r="AS11" s="59" t="s">
        <v>194</v>
      </c>
      <c r="AT11" s="259"/>
    </row>
    <row r="12" spans="1:51" ht="18" customHeight="1">
      <c r="A12" s="99"/>
      <c r="B12" s="100"/>
      <c r="C12" s="134" t="s">
        <v>211</v>
      </c>
      <c r="D12" s="135"/>
      <c r="E12" s="136" t="s">
        <v>212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/>
      <c r="AL12" s="150"/>
      <c r="AM12" s="150"/>
      <c r="AN12" s="150"/>
      <c r="AO12" s="60" t="s">
        <v>195</v>
      </c>
      <c r="AP12" s="150"/>
      <c r="AQ12" s="150"/>
      <c r="AR12" s="150"/>
      <c r="AS12" s="151"/>
      <c r="AT12" s="259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0"/>
    </row>
    <row r="14" spans="1:51" ht="18" customHeight="1">
      <c r="A14" s="99"/>
      <c r="B14" s="100"/>
      <c r="C14" s="152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0"/>
    </row>
    <row r="15" spans="1:51" ht="15" customHeight="1">
      <c r="A15" s="141" t="s">
        <v>166</v>
      </c>
      <c r="B15" s="100"/>
      <c r="C15" s="131" t="s">
        <v>215</v>
      </c>
      <c r="D15" s="110"/>
      <c r="E15" s="132" t="s">
        <v>216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/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/>
      <c r="AM15" s="146"/>
      <c r="AN15" s="146"/>
      <c r="AO15" s="146"/>
      <c r="AP15" s="146"/>
      <c r="AQ15" s="146"/>
      <c r="AR15" s="146"/>
      <c r="AS15" s="59" t="s">
        <v>194</v>
      </c>
      <c r="AT15" s="259"/>
    </row>
    <row r="16" spans="1:51" ht="18" customHeight="1">
      <c r="A16" s="99"/>
      <c r="B16" s="100"/>
      <c r="C16" s="134" t="s">
        <v>213</v>
      </c>
      <c r="D16" s="135"/>
      <c r="E16" s="136" t="s">
        <v>214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/>
      <c r="AL16" s="150"/>
      <c r="AM16" s="150"/>
      <c r="AN16" s="150"/>
      <c r="AO16" s="60" t="s">
        <v>195</v>
      </c>
      <c r="AP16" s="150"/>
      <c r="AQ16" s="150"/>
      <c r="AR16" s="150"/>
      <c r="AS16" s="151"/>
      <c r="AT16" s="259"/>
    </row>
    <row r="17" spans="1:46">
      <c r="A17" s="99" t="s">
        <v>6</v>
      </c>
      <c r="B17" s="100"/>
      <c r="C17" s="157" t="str">
        <f>IF(P16="","",P16)</f>
        <v/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/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8" t="s">
        <v>173</v>
      </c>
      <c r="D23" s="159"/>
      <c r="E23" s="160" t="s">
        <v>174</v>
      </c>
      <c r="F23" s="161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6" t="s">
        <v>218</v>
      </c>
      <c r="C25" s="131" t="s">
        <v>219</v>
      </c>
      <c r="D25" s="110"/>
      <c r="E25" s="132" t="s">
        <v>220</v>
      </c>
      <c r="F25" s="111"/>
      <c r="G25" s="118">
        <v>5</v>
      </c>
      <c r="H25" s="114"/>
      <c r="I25" s="112" t="s">
        <v>256</v>
      </c>
      <c r="J25" s="113"/>
      <c r="K25" s="113"/>
      <c r="L25" s="114"/>
      <c r="M25" s="118">
        <v>513147047</v>
      </c>
      <c r="N25" s="113"/>
      <c r="O25" s="114"/>
      <c r="P25" s="118">
        <v>136</v>
      </c>
      <c r="Q25" s="113"/>
      <c r="R25" s="113"/>
      <c r="S25" s="113"/>
      <c r="T25" s="119"/>
      <c r="U25" s="1"/>
      <c r="V25" s="1"/>
      <c r="W25" s="1"/>
      <c r="X25" s="1"/>
      <c r="Y25" s="121">
        <v>19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221</v>
      </c>
      <c r="D26" s="135"/>
      <c r="E26" s="136" t="s">
        <v>222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264</v>
      </c>
      <c r="D27" s="110"/>
      <c r="E27" s="132" t="s">
        <v>265</v>
      </c>
      <c r="F27" s="111"/>
      <c r="G27" s="118">
        <v>5</v>
      </c>
      <c r="H27" s="114"/>
      <c r="I27" s="112" t="s">
        <v>256</v>
      </c>
      <c r="J27" s="113"/>
      <c r="K27" s="113"/>
      <c r="L27" s="114"/>
      <c r="M27" s="118">
        <v>514752658</v>
      </c>
      <c r="N27" s="113"/>
      <c r="O27" s="114"/>
      <c r="P27" s="118">
        <v>157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262</v>
      </c>
      <c r="D28" s="135"/>
      <c r="E28" s="136" t="s">
        <v>263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205</v>
      </c>
      <c r="D29" s="110"/>
      <c r="E29" s="132" t="s">
        <v>266</v>
      </c>
      <c r="F29" s="111"/>
      <c r="G29" s="118">
        <v>5</v>
      </c>
      <c r="H29" s="114"/>
      <c r="I29" s="112" t="s">
        <v>257</v>
      </c>
      <c r="J29" s="113"/>
      <c r="K29" s="113"/>
      <c r="L29" s="114"/>
      <c r="M29" s="118">
        <v>513490675</v>
      </c>
      <c r="N29" s="113"/>
      <c r="O29" s="114"/>
      <c r="P29" s="118">
        <v>146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207</v>
      </c>
      <c r="D30" s="135"/>
      <c r="E30" s="136" t="s">
        <v>223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267</v>
      </c>
      <c r="D31" s="110"/>
      <c r="E31" s="132" t="s">
        <v>268</v>
      </c>
      <c r="F31" s="111"/>
      <c r="G31" s="118">
        <v>5</v>
      </c>
      <c r="H31" s="114"/>
      <c r="I31" s="112" t="s">
        <v>257</v>
      </c>
      <c r="J31" s="113"/>
      <c r="K31" s="113"/>
      <c r="L31" s="114"/>
      <c r="M31" s="118">
        <v>514716268</v>
      </c>
      <c r="N31" s="113"/>
      <c r="O31" s="114"/>
      <c r="P31" s="118">
        <v>143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224</v>
      </c>
      <c r="D32" s="135"/>
      <c r="E32" s="136" t="s">
        <v>269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225</v>
      </c>
      <c r="D33" s="110"/>
      <c r="E33" s="132" t="s">
        <v>226</v>
      </c>
      <c r="F33" s="111"/>
      <c r="G33" s="118">
        <v>5</v>
      </c>
      <c r="H33" s="114"/>
      <c r="I33" s="112" t="s">
        <v>257</v>
      </c>
      <c r="J33" s="113"/>
      <c r="K33" s="113"/>
      <c r="L33" s="114"/>
      <c r="M33" s="118">
        <v>517004300</v>
      </c>
      <c r="N33" s="113"/>
      <c r="O33" s="114"/>
      <c r="P33" s="118">
        <v>138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227</v>
      </c>
      <c r="D34" s="135"/>
      <c r="E34" s="136" t="s">
        <v>228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229</v>
      </c>
      <c r="D35" s="110"/>
      <c r="E35" s="132" t="s">
        <v>230</v>
      </c>
      <c r="F35" s="111"/>
      <c r="G35" s="118">
        <v>5</v>
      </c>
      <c r="H35" s="114"/>
      <c r="I35" s="112" t="s">
        <v>257</v>
      </c>
      <c r="J35" s="113"/>
      <c r="K35" s="113"/>
      <c r="L35" s="114"/>
      <c r="M35" s="118">
        <v>517004315</v>
      </c>
      <c r="N35" s="113"/>
      <c r="O35" s="114"/>
      <c r="P35" s="118">
        <v>145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231</v>
      </c>
      <c r="D36" s="135"/>
      <c r="E36" s="136" t="s">
        <v>232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233</v>
      </c>
      <c r="D37" s="110"/>
      <c r="E37" s="132" t="s">
        <v>234</v>
      </c>
      <c r="F37" s="111"/>
      <c r="G37" s="118">
        <v>5</v>
      </c>
      <c r="H37" s="114"/>
      <c r="I37" s="112" t="s">
        <v>257</v>
      </c>
      <c r="J37" s="113"/>
      <c r="K37" s="113"/>
      <c r="L37" s="114"/>
      <c r="M37" s="118">
        <v>518537661</v>
      </c>
      <c r="N37" s="113"/>
      <c r="O37" s="114"/>
      <c r="P37" s="118">
        <v>150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235</v>
      </c>
      <c r="D38" s="135"/>
      <c r="E38" s="136" t="s">
        <v>236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237</v>
      </c>
      <c r="D39" s="110"/>
      <c r="E39" s="132" t="s">
        <v>238</v>
      </c>
      <c r="F39" s="111"/>
      <c r="G39" s="118">
        <v>5</v>
      </c>
      <c r="H39" s="114"/>
      <c r="I39" s="112" t="s">
        <v>257</v>
      </c>
      <c r="J39" s="113"/>
      <c r="K39" s="113"/>
      <c r="L39" s="114"/>
      <c r="M39" s="118">
        <v>518622961</v>
      </c>
      <c r="N39" s="113"/>
      <c r="O39" s="114"/>
      <c r="P39" s="118">
        <v>138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239</v>
      </c>
      <c r="D40" s="135"/>
      <c r="E40" s="136" t="s">
        <v>240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246</v>
      </c>
      <c r="D41" s="110"/>
      <c r="E41" s="132" t="s">
        <v>247</v>
      </c>
      <c r="F41" s="111"/>
      <c r="G41" s="118">
        <v>4</v>
      </c>
      <c r="H41" s="114"/>
      <c r="I41" s="112" t="s">
        <v>257</v>
      </c>
      <c r="J41" s="113"/>
      <c r="K41" s="113"/>
      <c r="L41" s="114"/>
      <c r="M41" s="118">
        <v>515859873</v>
      </c>
      <c r="N41" s="113"/>
      <c r="O41" s="114"/>
      <c r="P41" s="118">
        <v>135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248</v>
      </c>
      <c r="D42" s="135"/>
      <c r="E42" s="136" t="s">
        <v>249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250</v>
      </c>
      <c r="D43" s="110"/>
      <c r="E43" s="132" t="s">
        <v>241</v>
      </c>
      <c r="F43" s="111"/>
      <c r="G43" s="118">
        <v>3</v>
      </c>
      <c r="H43" s="114"/>
      <c r="I43" s="112" t="s">
        <v>257</v>
      </c>
      <c r="J43" s="113"/>
      <c r="K43" s="113"/>
      <c r="L43" s="114"/>
      <c r="M43" s="118">
        <v>518044978</v>
      </c>
      <c r="N43" s="113"/>
      <c r="O43" s="114"/>
      <c r="P43" s="118">
        <v>139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242</v>
      </c>
      <c r="D44" s="135"/>
      <c r="E44" s="136" t="s">
        <v>243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251</v>
      </c>
      <c r="D45" s="110"/>
      <c r="E45" s="132" t="s">
        <v>252</v>
      </c>
      <c r="F45" s="111"/>
      <c r="G45" s="118">
        <v>3</v>
      </c>
      <c r="H45" s="114"/>
      <c r="I45" s="112" t="s">
        <v>258</v>
      </c>
      <c r="J45" s="113"/>
      <c r="K45" s="113"/>
      <c r="L45" s="114"/>
      <c r="M45" s="118">
        <v>518109912</v>
      </c>
      <c r="N45" s="113"/>
      <c r="O45" s="114"/>
      <c r="P45" s="118">
        <v>134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244</v>
      </c>
      <c r="D46" s="135"/>
      <c r="E46" s="136" t="s">
        <v>245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253</v>
      </c>
      <c r="D47" s="110"/>
      <c r="E47" s="132" t="s">
        <v>254</v>
      </c>
      <c r="F47" s="111"/>
      <c r="G47" s="118">
        <v>2</v>
      </c>
      <c r="H47" s="114"/>
      <c r="I47" s="112" t="s">
        <v>257</v>
      </c>
      <c r="J47" s="113"/>
      <c r="K47" s="113"/>
      <c r="L47" s="114"/>
      <c r="M47" s="118">
        <v>516649251</v>
      </c>
      <c r="N47" s="113"/>
      <c r="O47" s="114"/>
      <c r="P47" s="118">
        <v>121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30"/>
      <c r="C48" s="177" t="s">
        <v>248</v>
      </c>
      <c r="D48" s="178"/>
      <c r="E48" s="179" t="s">
        <v>255</v>
      </c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129">
        <v>13</v>
      </c>
      <c r="C49" s="241" t="s">
        <v>274</v>
      </c>
      <c r="D49" s="242"/>
      <c r="E49" s="243" t="s">
        <v>275</v>
      </c>
      <c r="F49" s="244"/>
      <c r="G49" s="232">
        <v>4</v>
      </c>
      <c r="H49" s="234"/>
      <c r="I49" s="251" t="s">
        <v>276</v>
      </c>
      <c r="J49" s="233"/>
      <c r="K49" s="233"/>
      <c r="L49" s="234"/>
      <c r="M49" s="232">
        <v>518910051</v>
      </c>
      <c r="N49" s="233"/>
      <c r="O49" s="234"/>
      <c r="P49" s="232">
        <v>151</v>
      </c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130"/>
      <c r="C50" s="245" t="s">
        <v>270</v>
      </c>
      <c r="D50" s="246"/>
      <c r="E50" s="247" t="s">
        <v>271</v>
      </c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129">
        <v>14</v>
      </c>
      <c r="C51" s="241" t="s">
        <v>277</v>
      </c>
      <c r="D51" s="242"/>
      <c r="E51" s="243" t="s">
        <v>278</v>
      </c>
      <c r="F51" s="244"/>
      <c r="G51" s="232">
        <v>4</v>
      </c>
      <c r="H51" s="234"/>
      <c r="I51" s="251" t="s">
        <v>256</v>
      </c>
      <c r="J51" s="233"/>
      <c r="K51" s="233"/>
      <c r="L51" s="234"/>
      <c r="M51" s="232">
        <v>518923143</v>
      </c>
      <c r="N51" s="233"/>
      <c r="O51" s="234"/>
      <c r="P51" s="232">
        <v>123</v>
      </c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130"/>
      <c r="C52" s="254" t="s">
        <v>272</v>
      </c>
      <c r="D52" s="255"/>
      <c r="E52" s="256" t="s">
        <v>273</v>
      </c>
      <c r="F52" s="257"/>
      <c r="G52" s="249"/>
      <c r="H52" s="250"/>
      <c r="I52" s="249"/>
      <c r="J52" s="252"/>
      <c r="K52" s="252"/>
      <c r="L52" s="250"/>
      <c r="M52" s="249"/>
      <c r="N52" s="252"/>
      <c r="O52" s="250"/>
      <c r="P52" s="249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1">
        <f>LEN(A55)</f>
        <v>0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法典東スポーツクラブ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431606335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江川　　歩夢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507213475</v>
      </c>
      <c r="H7" s="266"/>
      <c r="I7" s="266"/>
      <c r="J7" s="266">
        <f>IF(入力!J7="","",入力!J7)</f>
        <v>282185</v>
      </c>
      <c r="K7" s="266"/>
      <c r="L7" s="266"/>
      <c r="M7" s="266">
        <f>IF(入力!M7="","",入力!M7)</f>
        <v>412415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大日方　智治</v>
      </c>
      <c r="D9" s="277"/>
      <c r="E9" s="277"/>
      <c r="F9" s="277"/>
      <c r="G9" s="266">
        <f>IF(入力!G9="","",入力!G9)</f>
        <v>515919867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平野　　利一</v>
      </c>
      <c r="D11" s="277"/>
      <c r="E11" s="277"/>
      <c r="F11" s="277"/>
      <c r="G11" s="266">
        <f>IF(入力!G11="","",入力!G11)</f>
        <v>506435354</v>
      </c>
      <c r="H11" s="266"/>
      <c r="I11" s="266"/>
      <c r="J11" s="266">
        <f>IF(入力!J11="","",入力!J11)</f>
        <v>10067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田中　辰夫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4" t="s">
        <v>6</v>
      </c>
      <c r="B17" s="264"/>
      <c r="C17" s="267" t="str">
        <f>IF(入力!C17="","",入力!C17&amp;"　"&amp;入力!E17)</f>
        <v/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/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渡邉　結衣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船橋市立法典東小学校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513147047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仙田　つばさ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514752658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大日方　由菜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船橋市立法典東小学校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513490675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野村　ひじり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514716268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鈴木　希佳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船橋市立法典東小学校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517004300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小松　媛華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船橋市立法典東小学校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517004315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功刀　歩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船橋市立法典東小学校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518537661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渋谷　亜未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518622961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幸田　朱莉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船橋市立法典東小学校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515859873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奈良　綾夏</v>
      </c>
      <c r="D43" s="277"/>
      <c r="E43" s="277"/>
      <c r="F43" s="277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船橋市立法典東小学校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518044978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石田　深雪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船橋市立塚田小学校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518109912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幸田　妃莉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船橋市立法典東小学校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516649251</v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3" t="s">
        <v>32</v>
      </c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6"/>
      <c r="D9" s="287"/>
      <c r="E9" s="287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9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6">
        <v>36</v>
      </c>
      <c r="I12" s="347"/>
      <c r="J12" s="348"/>
      <c r="K12" s="4"/>
    </row>
    <row r="13" spans="1:60" ht="13.5" customHeight="1">
      <c r="F13" s="4" t="s">
        <v>35</v>
      </c>
      <c r="G13" s="4"/>
      <c r="H13" s="349"/>
      <c r="I13" s="350"/>
      <c r="J13" s="35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2"/>
      <c r="I14" s="353"/>
      <c r="J14" s="35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2" t="s">
        <v>37</v>
      </c>
      <c r="D16" s="293"/>
      <c r="E16" s="293"/>
      <c r="F16" s="293"/>
      <c r="G16" s="294"/>
      <c r="H16" s="344" t="s">
        <v>66</v>
      </c>
      <c r="I16" s="345"/>
      <c r="J16" s="345"/>
      <c r="K16" s="293" t="str">
        <f>IF(入力!C2="","",入力!C2)</f>
        <v>ホウデンヒガシスポーツクラブ</v>
      </c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4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6" t="s">
        <v>38</v>
      </c>
      <c r="AK16" s="317"/>
      <c r="AL16" s="317"/>
      <c r="AM16" s="318"/>
      <c r="AN16" s="338" t="str">
        <f>IF(入力!P3="","",入力!P3)</f>
        <v>船橋市</v>
      </c>
      <c r="AO16" s="339"/>
      <c r="AP16" s="339"/>
      <c r="AQ16" s="339"/>
      <c r="AR16" s="339"/>
      <c r="AS16" s="339"/>
      <c r="AT16" s="317" t="s">
        <v>68</v>
      </c>
      <c r="AU16" s="318"/>
      <c r="AV16" s="324" t="s">
        <v>39</v>
      </c>
      <c r="AW16" s="293"/>
      <c r="AX16" s="293"/>
      <c r="AY16" s="294"/>
      <c r="AZ16" s="326" t="str">
        <f>IF(入力!P5="","",入力!P5)</f>
        <v>東武アーバンパークライン</v>
      </c>
      <c r="BA16" s="327"/>
      <c r="BB16" s="327"/>
      <c r="BC16" s="327"/>
      <c r="BD16" s="327"/>
      <c r="BE16" s="327"/>
      <c r="BF16" s="301" t="s">
        <v>40</v>
      </c>
    </row>
    <row r="17" spans="3:58" ht="4.5" customHeight="1">
      <c r="C17" s="295"/>
      <c r="D17" s="296"/>
      <c r="E17" s="296"/>
      <c r="F17" s="296"/>
      <c r="G17" s="297"/>
      <c r="H17" s="336" t="str">
        <f>IF(入力!C3="","",入力!C3)</f>
        <v>法典東スポーツクラブ</v>
      </c>
      <c r="I17" s="337"/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2" t="str">
        <f>IF(入力!J3="","","("&amp;入力!J3&amp;")")</f>
        <v>(女子)</v>
      </c>
      <c r="V17" s="332"/>
      <c r="W17" s="332"/>
      <c r="X17" s="333"/>
      <c r="Y17" s="366">
        <f>IF(入力!C4="","",入力!C4)</f>
        <v>431606335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9"/>
      <c r="AK17" s="320"/>
      <c r="AL17" s="320"/>
      <c r="AM17" s="321"/>
      <c r="AN17" s="340"/>
      <c r="AO17" s="341"/>
      <c r="AP17" s="341"/>
      <c r="AQ17" s="341"/>
      <c r="AR17" s="341"/>
      <c r="AS17" s="341"/>
      <c r="AT17" s="320"/>
      <c r="AU17" s="321"/>
      <c r="AV17" s="325"/>
      <c r="AW17" s="296"/>
      <c r="AX17" s="296"/>
      <c r="AY17" s="297"/>
      <c r="AZ17" s="328"/>
      <c r="BA17" s="329"/>
      <c r="BB17" s="329"/>
      <c r="BC17" s="329"/>
      <c r="BD17" s="329"/>
      <c r="BE17" s="329"/>
      <c r="BF17" s="302"/>
    </row>
    <row r="18" spans="3:58" ht="16.5" customHeight="1">
      <c r="C18" s="298"/>
      <c r="D18" s="299"/>
      <c r="E18" s="299"/>
      <c r="F18" s="299"/>
      <c r="G18" s="300"/>
      <c r="H18" s="304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34"/>
      <c r="V18" s="334"/>
      <c r="W18" s="334"/>
      <c r="X18" s="335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2"/>
      <c r="AK18" s="311"/>
      <c r="AL18" s="311"/>
      <c r="AM18" s="323"/>
      <c r="AN18" s="342"/>
      <c r="AO18" s="343"/>
      <c r="AP18" s="343"/>
      <c r="AQ18" s="343"/>
      <c r="AR18" s="343"/>
      <c r="AS18" s="343"/>
      <c r="AT18" s="311"/>
      <c r="AU18" s="323"/>
      <c r="AV18" s="307"/>
      <c r="AW18" s="299"/>
      <c r="AX18" s="299"/>
      <c r="AY18" s="300"/>
      <c r="AZ18" s="330" t="str">
        <f>IF(入力!AE5="","",入力!AE5)</f>
        <v>馬込沢</v>
      </c>
      <c r="BA18" s="331"/>
      <c r="BB18" s="331"/>
      <c r="BC18" s="331"/>
      <c r="BD18" s="331"/>
      <c r="BE18" s="331"/>
      <c r="BF18" s="13" t="s">
        <v>41</v>
      </c>
    </row>
    <row r="19" spans="3:58" ht="15" customHeight="1">
      <c r="C19" s="355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12" t="s">
        <v>42</v>
      </c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312"/>
      <c r="AD19" s="312" t="s">
        <v>69</v>
      </c>
      <c r="AE19" s="312"/>
      <c r="AF19" s="312"/>
      <c r="AG19" s="312"/>
      <c r="AH19" s="312"/>
      <c r="AI19" s="312"/>
      <c r="AJ19" s="312"/>
      <c r="AK19" s="312"/>
      <c r="AL19" s="312"/>
      <c r="AM19" s="312"/>
      <c r="AN19" s="312"/>
      <c r="AO19" s="312"/>
      <c r="AP19" s="312"/>
      <c r="AQ19" s="312"/>
      <c r="AR19" s="312"/>
      <c r="AS19" s="312" t="s">
        <v>70</v>
      </c>
      <c r="AT19" s="312"/>
      <c r="AU19" s="312"/>
      <c r="AV19" s="312"/>
      <c r="AW19" s="312"/>
      <c r="AX19" s="312"/>
      <c r="AY19" s="312"/>
      <c r="AZ19" s="312"/>
      <c r="BA19" s="312"/>
      <c r="BB19" s="312"/>
      <c r="BC19" s="312"/>
      <c r="BD19" s="312"/>
      <c r="BE19" s="312"/>
      <c r="BF19" s="315"/>
    </row>
    <row r="20" spans="3:58" ht="15" customHeight="1">
      <c r="C20" s="373" t="s">
        <v>43</v>
      </c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72">
        <f>IF(入力!J7="","",入力!J7)</f>
        <v>282185</v>
      </c>
      <c r="P20" s="372"/>
      <c r="Q20" s="372"/>
      <c r="R20" s="372"/>
      <c r="S20" s="372"/>
      <c r="T20" s="372"/>
      <c r="U20" s="372"/>
      <c r="V20" s="372"/>
      <c r="W20" s="372"/>
      <c r="X20" s="372"/>
      <c r="Y20" s="372"/>
      <c r="Z20" s="372"/>
      <c r="AA20" s="372"/>
      <c r="AB20" s="372"/>
      <c r="AC20" s="372"/>
      <c r="AD20" s="372" t="str">
        <f>IF(入力!J9="","",入力!J9)</f>
        <v/>
      </c>
      <c r="AE20" s="372"/>
      <c r="AF20" s="372"/>
      <c r="AG20" s="372"/>
      <c r="AH20" s="372"/>
      <c r="AI20" s="372"/>
      <c r="AJ20" s="372"/>
      <c r="AK20" s="372"/>
      <c r="AL20" s="372"/>
      <c r="AM20" s="372"/>
      <c r="AN20" s="372"/>
      <c r="AO20" s="372"/>
      <c r="AP20" s="372"/>
      <c r="AQ20" s="372"/>
      <c r="AR20" s="372"/>
      <c r="AS20" s="372">
        <f>IF(入力!J11="","",入力!J11)</f>
        <v>10067</v>
      </c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80"/>
    </row>
    <row r="21" spans="3:58" ht="15" customHeight="1">
      <c r="C21" s="373" t="s">
        <v>44</v>
      </c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72">
        <f>IF(入力!M7="","",入力!M7)</f>
        <v>412415</v>
      </c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2"/>
      <c r="AB21" s="372"/>
      <c r="AC21" s="372"/>
      <c r="AD21" s="372" t="str">
        <f>IF(入力!M9="","",入力!M9)</f>
        <v/>
      </c>
      <c r="AE21" s="372"/>
      <c r="AF21" s="372"/>
      <c r="AG21" s="372"/>
      <c r="AH21" s="372"/>
      <c r="AI21" s="372"/>
      <c r="AJ21" s="372"/>
      <c r="AK21" s="372"/>
      <c r="AL21" s="372"/>
      <c r="AM21" s="372"/>
      <c r="AN21" s="372"/>
      <c r="AO21" s="372"/>
      <c r="AP21" s="372"/>
      <c r="AQ21" s="372"/>
      <c r="AR21" s="372"/>
      <c r="AS21" s="372" t="str">
        <f>IF(入力!M11="","",入力!M11)</f>
        <v/>
      </c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  <c r="BE21" s="372"/>
      <c r="BF21" s="380"/>
    </row>
    <row r="22" spans="3:58" ht="12" customHeight="1">
      <c r="C22" s="360" t="s">
        <v>71</v>
      </c>
      <c r="D22" s="361"/>
      <c r="E22" s="361"/>
      <c r="F22" s="361"/>
      <c r="G22" s="362"/>
      <c r="H22" s="308" t="str">
        <f>IF(入力!C7="","",入力!C7&amp;"　"&amp;入力!E7)</f>
        <v>エガワ　アユム</v>
      </c>
      <c r="I22" s="303"/>
      <c r="J22" s="303"/>
      <c r="K22" s="303"/>
      <c r="L22" s="303"/>
      <c r="M22" s="303"/>
      <c r="N22" s="303"/>
      <c r="O22" s="303"/>
      <c r="P22" s="303"/>
      <c r="Q22" s="309"/>
      <c r="R22" s="310" t="s">
        <v>45</v>
      </c>
      <c r="S22" s="303"/>
      <c r="T22" s="374" t="str">
        <f>IF(入力!AT7="","",入力!AT7)</f>
        <v/>
      </c>
      <c r="U22" s="375"/>
      <c r="V22" s="376"/>
      <c r="W22" s="310" t="s">
        <v>46</v>
      </c>
      <c r="X22" s="310"/>
      <c r="Y22" s="310"/>
      <c r="Z22" s="14" t="s">
        <v>72</v>
      </c>
      <c r="AA22" s="15"/>
      <c r="AB22" s="303" t="str">
        <f>IF(入力!R7="","",入力!R7)</f>
        <v/>
      </c>
      <c r="AC22" s="303"/>
      <c r="AD22" s="303"/>
      <c r="AE22" s="303"/>
      <c r="AF22" s="16" t="s">
        <v>73</v>
      </c>
      <c r="AG22" s="303" t="str">
        <f>IF(入力!W7="","",入力!W7)</f>
        <v/>
      </c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9"/>
      <c r="AU22" s="310" t="s">
        <v>47</v>
      </c>
      <c r="AV22" s="303"/>
      <c r="AW22" s="303"/>
      <c r="AX22" s="17" t="s">
        <v>74</v>
      </c>
      <c r="AY22" s="303" t="str">
        <f>IF(入力!AL7="","",入力!AL7)</f>
        <v/>
      </c>
      <c r="AZ22" s="303"/>
      <c r="BA22" s="303"/>
      <c r="BB22" s="303"/>
      <c r="BC22" s="303"/>
      <c r="BD22" s="303"/>
      <c r="BE22" s="303"/>
      <c r="BF22" s="18" t="s">
        <v>75</v>
      </c>
    </row>
    <row r="23" spans="3:58" ht="19.5" customHeight="1">
      <c r="C23" s="298" t="s">
        <v>48</v>
      </c>
      <c r="D23" s="299"/>
      <c r="E23" s="299"/>
      <c r="F23" s="299"/>
      <c r="G23" s="300"/>
      <c r="H23" s="352" t="str">
        <f>IF(入力!C8="","",入力!C8&amp;"　"&amp;入力!E8)</f>
        <v>江川　　歩夢</v>
      </c>
      <c r="I23" s="353"/>
      <c r="J23" s="353"/>
      <c r="K23" s="353"/>
      <c r="L23" s="353"/>
      <c r="M23" s="353"/>
      <c r="N23" s="353"/>
      <c r="O23" s="353"/>
      <c r="P23" s="353"/>
      <c r="Q23" s="354"/>
      <c r="R23" s="299"/>
      <c r="S23" s="299"/>
      <c r="T23" s="377"/>
      <c r="U23" s="378"/>
      <c r="V23" s="379"/>
      <c r="W23" s="311"/>
      <c r="X23" s="311"/>
      <c r="Y23" s="311"/>
      <c r="Z23" s="304" t="str">
        <f>IF(入力!P8="","",入力!P8)</f>
        <v/>
      </c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6"/>
      <c r="AU23" s="299"/>
      <c r="AV23" s="299"/>
      <c r="AW23" s="299"/>
      <c r="AX23" s="307" t="str">
        <f>IF(入力!AK8="","",入力!AK8)</f>
        <v/>
      </c>
      <c r="AY23" s="299"/>
      <c r="AZ23" s="299"/>
      <c r="BA23" s="299"/>
      <c r="BB23" s="19" t="s">
        <v>76</v>
      </c>
      <c r="BC23" s="299" t="str">
        <f>IF(入力!AP8="","",入力!AP8)</f>
        <v/>
      </c>
      <c r="BD23" s="299"/>
      <c r="BE23" s="299"/>
      <c r="BF23" s="381"/>
    </row>
    <row r="24" spans="3:58" ht="12" customHeight="1">
      <c r="C24" s="360" t="s">
        <v>77</v>
      </c>
      <c r="D24" s="361"/>
      <c r="E24" s="361"/>
      <c r="F24" s="361"/>
      <c r="G24" s="362"/>
      <c r="H24" s="308" t="str">
        <f>IF(入力!C9="","",入力!C9&amp;"　"&amp;入力!E9)</f>
        <v>オオヒナタ　トモハル</v>
      </c>
      <c r="I24" s="303"/>
      <c r="J24" s="303"/>
      <c r="K24" s="303"/>
      <c r="L24" s="303"/>
      <c r="M24" s="303"/>
      <c r="N24" s="303"/>
      <c r="O24" s="303"/>
      <c r="P24" s="303"/>
      <c r="Q24" s="309"/>
      <c r="R24" s="310" t="s">
        <v>45</v>
      </c>
      <c r="S24" s="303"/>
      <c r="T24" s="374" t="str">
        <f>IF(入力!AT9="","",入力!AT9)</f>
        <v/>
      </c>
      <c r="U24" s="375"/>
      <c r="V24" s="376"/>
      <c r="W24" s="310" t="s">
        <v>46</v>
      </c>
      <c r="X24" s="310"/>
      <c r="Y24" s="310"/>
      <c r="Z24" s="14" t="s">
        <v>72</v>
      </c>
      <c r="AA24" s="15"/>
      <c r="AB24" s="303" t="str">
        <f>IF(入力!R9="","",入力!R9)</f>
        <v/>
      </c>
      <c r="AC24" s="303"/>
      <c r="AD24" s="303"/>
      <c r="AE24" s="303"/>
      <c r="AF24" s="16" t="s">
        <v>73</v>
      </c>
      <c r="AG24" s="303" t="str">
        <f>IF(入力!W9="","",入力!W9)</f>
        <v/>
      </c>
      <c r="AH24" s="303"/>
      <c r="AI24" s="303"/>
      <c r="AJ24" s="303"/>
      <c r="AK24" s="303"/>
      <c r="AL24" s="303"/>
      <c r="AM24" s="303"/>
      <c r="AN24" s="303"/>
      <c r="AO24" s="303"/>
      <c r="AP24" s="303"/>
      <c r="AQ24" s="303"/>
      <c r="AR24" s="303"/>
      <c r="AS24" s="303"/>
      <c r="AT24" s="309"/>
      <c r="AU24" s="310" t="s">
        <v>47</v>
      </c>
      <c r="AV24" s="303"/>
      <c r="AW24" s="303"/>
      <c r="AX24" s="17" t="s">
        <v>74</v>
      </c>
      <c r="AY24" s="303" t="str">
        <f>IF(入力!AL9="","",入力!AL9)</f>
        <v/>
      </c>
      <c r="AZ24" s="303"/>
      <c r="BA24" s="303"/>
      <c r="BB24" s="303"/>
      <c r="BC24" s="303"/>
      <c r="BD24" s="303"/>
      <c r="BE24" s="303"/>
      <c r="BF24" s="18" t="s">
        <v>75</v>
      </c>
    </row>
    <row r="25" spans="3:58" ht="19.5" customHeight="1">
      <c r="C25" s="298" t="s">
        <v>78</v>
      </c>
      <c r="D25" s="299"/>
      <c r="E25" s="299"/>
      <c r="F25" s="299"/>
      <c r="G25" s="300"/>
      <c r="H25" s="352" t="str">
        <f>IF(入力!C10="","",入力!C10&amp;"　"&amp;入力!E10)</f>
        <v>大日方　智治</v>
      </c>
      <c r="I25" s="353"/>
      <c r="J25" s="353"/>
      <c r="K25" s="353"/>
      <c r="L25" s="353"/>
      <c r="M25" s="353"/>
      <c r="N25" s="353"/>
      <c r="O25" s="353"/>
      <c r="P25" s="353"/>
      <c r="Q25" s="354"/>
      <c r="R25" s="299"/>
      <c r="S25" s="299"/>
      <c r="T25" s="377"/>
      <c r="U25" s="378"/>
      <c r="V25" s="379"/>
      <c r="W25" s="311"/>
      <c r="X25" s="311"/>
      <c r="Y25" s="311"/>
      <c r="Z25" s="304" t="str">
        <f>IF(入力!P10="","",入力!P10)</f>
        <v/>
      </c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6"/>
      <c r="AU25" s="299"/>
      <c r="AV25" s="299"/>
      <c r="AW25" s="299"/>
      <c r="AX25" s="307" t="str">
        <f>IF(入力!AK10="","",入力!AK10)</f>
        <v/>
      </c>
      <c r="AY25" s="299"/>
      <c r="AZ25" s="299"/>
      <c r="BA25" s="299"/>
      <c r="BB25" s="19" t="s">
        <v>76</v>
      </c>
      <c r="BC25" s="299" t="str">
        <f>IF(入力!AP10="","",入力!AP10)</f>
        <v/>
      </c>
      <c r="BD25" s="299"/>
      <c r="BE25" s="299"/>
      <c r="BF25" s="381"/>
    </row>
    <row r="26" spans="3:58" ht="12" customHeight="1">
      <c r="C26" s="360" t="s">
        <v>71</v>
      </c>
      <c r="D26" s="361"/>
      <c r="E26" s="361"/>
      <c r="F26" s="361"/>
      <c r="G26" s="362"/>
      <c r="H26" s="308" t="str">
        <f>IF(入力!C11="","",入力!C11&amp;"　"&amp;入力!E11)</f>
        <v>ヒラノ　　トシカズ</v>
      </c>
      <c r="I26" s="303"/>
      <c r="J26" s="303"/>
      <c r="K26" s="303"/>
      <c r="L26" s="303"/>
      <c r="M26" s="303"/>
      <c r="N26" s="303"/>
      <c r="O26" s="303"/>
      <c r="P26" s="303"/>
      <c r="Q26" s="309"/>
      <c r="R26" s="310" t="s">
        <v>45</v>
      </c>
      <c r="S26" s="303"/>
      <c r="T26" s="374" t="str">
        <f>IF(入力!AT11="","",入力!AT11)</f>
        <v/>
      </c>
      <c r="U26" s="375"/>
      <c r="V26" s="376"/>
      <c r="W26" s="310" t="s">
        <v>46</v>
      </c>
      <c r="X26" s="310"/>
      <c r="Y26" s="310"/>
      <c r="Z26" s="14" t="s">
        <v>72</v>
      </c>
      <c r="AA26" s="15"/>
      <c r="AB26" s="303" t="str">
        <f>IF(入力!R11="","",入力!R11)</f>
        <v/>
      </c>
      <c r="AC26" s="303"/>
      <c r="AD26" s="303"/>
      <c r="AE26" s="303"/>
      <c r="AF26" s="16" t="s">
        <v>73</v>
      </c>
      <c r="AG26" s="303" t="str">
        <f>IF(入力!W11="","",入力!W11)</f>
        <v/>
      </c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9"/>
      <c r="AU26" s="310" t="s">
        <v>47</v>
      </c>
      <c r="AV26" s="303"/>
      <c r="AW26" s="303"/>
      <c r="AX26" s="17" t="s">
        <v>74</v>
      </c>
      <c r="AY26" s="303" t="str">
        <f>IF(入力!AL11="","",入力!AL11)</f>
        <v/>
      </c>
      <c r="AZ26" s="303"/>
      <c r="BA26" s="303"/>
      <c r="BB26" s="303"/>
      <c r="BC26" s="303"/>
      <c r="BD26" s="303"/>
      <c r="BE26" s="303"/>
      <c r="BF26" s="18" t="s">
        <v>75</v>
      </c>
    </row>
    <row r="27" spans="3:58" ht="19.5" customHeight="1">
      <c r="C27" s="298" t="s">
        <v>79</v>
      </c>
      <c r="D27" s="299"/>
      <c r="E27" s="299"/>
      <c r="F27" s="299"/>
      <c r="G27" s="300"/>
      <c r="H27" s="352" t="str">
        <f>IF(入力!C12="","",入力!C12&amp;"　"&amp;入力!E12)</f>
        <v>平野　　利一</v>
      </c>
      <c r="I27" s="353"/>
      <c r="J27" s="353"/>
      <c r="K27" s="353"/>
      <c r="L27" s="353"/>
      <c r="M27" s="353"/>
      <c r="N27" s="353"/>
      <c r="O27" s="353"/>
      <c r="P27" s="353"/>
      <c r="Q27" s="354"/>
      <c r="R27" s="299"/>
      <c r="S27" s="299"/>
      <c r="T27" s="377"/>
      <c r="U27" s="378"/>
      <c r="V27" s="379"/>
      <c r="W27" s="311"/>
      <c r="X27" s="311"/>
      <c r="Y27" s="311"/>
      <c r="Z27" s="304" t="str">
        <f>IF(入力!P12="","",入力!P12)</f>
        <v/>
      </c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6"/>
      <c r="AU27" s="299"/>
      <c r="AV27" s="299"/>
      <c r="AW27" s="299"/>
      <c r="AX27" s="307" t="str">
        <f>IF(入力!AK12="","",入力!AK12)</f>
        <v/>
      </c>
      <c r="AY27" s="299"/>
      <c r="AZ27" s="299"/>
      <c r="BA27" s="299"/>
      <c r="BB27" s="19" t="s">
        <v>76</v>
      </c>
      <c r="BC27" s="299" t="str">
        <f>IF(入力!AP12="","",入力!AP12)</f>
        <v/>
      </c>
      <c r="BD27" s="299"/>
      <c r="BE27" s="299"/>
      <c r="BF27" s="381"/>
    </row>
    <row r="28" spans="3:58" ht="12" customHeight="1">
      <c r="C28" s="360" t="s">
        <v>71</v>
      </c>
      <c r="D28" s="361"/>
      <c r="E28" s="361"/>
      <c r="F28" s="361"/>
      <c r="G28" s="362"/>
      <c r="H28" s="308" t="str">
        <f>IF(入力!C15="","",入力!C15&amp;"　"&amp;入力!E15)</f>
        <v>タナカ　タツオ</v>
      </c>
      <c r="I28" s="303"/>
      <c r="J28" s="303"/>
      <c r="K28" s="303"/>
      <c r="L28" s="303"/>
      <c r="M28" s="303"/>
      <c r="N28" s="303"/>
      <c r="O28" s="303"/>
      <c r="P28" s="303"/>
      <c r="Q28" s="309"/>
      <c r="R28" s="310" t="s">
        <v>45</v>
      </c>
      <c r="S28" s="303"/>
      <c r="T28" s="374" t="str">
        <f>IF(入力!AT15="","",入力!AT15)</f>
        <v/>
      </c>
      <c r="U28" s="375"/>
      <c r="V28" s="376"/>
      <c r="W28" s="310" t="s">
        <v>46</v>
      </c>
      <c r="X28" s="310"/>
      <c r="Y28" s="310"/>
      <c r="Z28" s="14" t="s">
        <v>72</v>
      </c>
      <c r="AA28" s="15"/>
      <c r="AB28" s="303" t="str">
        <f>IF(入力!R15="","",入力!R15)</f>
        <v/>
      </c>
      <c r="AC28" s="303"/>
      <c r="AD28" s="303"/>
      <c r="AE28" s="303"/>
      <c r="AF28" s="16" t="s">
        <v>73</v>
      </c>
      <c r="AG28" s="303" t="str">
        <f>IF(入力!W15="","",入力!W15)</f>
        <v/>
      </c>
      <c r="AH28" s="303"/>
      <c r="AI28" s="303"/>
      <c r="AJ28" s="303"/>
      <c r="AK28" s="303"/>
      <c r="AL28" s="303"/>
      <c r="AM28" s="303"/>
      <c r="AN28" s="303"/>
      <c r="AO28" s="303"/>
      <c r="AP28" s="303"/>
      <c r="AQ28" s="303"/>
      <c r="AR28" s="303"/>
      <c r="AS28" s="303"/>
      <c r="AT28" s="309"/>
      <c r="AU28" s="310" t="s">
        <v>47</v>
      </c>
      <c r="AV28" s="303"/>
      <c r="AW28" s="303"/>
      <c r="AX28" s="17" t="s">
        <v>74</v>
      </c>
      <c r="AY28" s="303" t="str">
        <f>IF(入力!AL15="","",入力!AL15)</f>
        <v/>
      </c>
      <c r="AZ28" s="303"/>
      <c r="BA28" s="303"/>
      <c r="BB28" s="303"/>
      <c r="BC28" s="303"/>
      <c r="BD28" s="303"/>
      <c r="BE28" s="303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86" t="str">
        <f>IF(入力!C16="","",入力!C16&amp;"　"&amp;入力!E16)</f>
        <v>田中　辰夫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58"/>
      <c r="S29" s="358"/>
      <c r="T29" s="383"/>
      <c r="U29" s="384"/>
      <c r="V29" s="385"/>
      <c r="W29" s="382"/>
      <c r="X29" s="382"/>
      <c r="Y29" s="382"/>
      <c r="Z29" s="399" t="str">
        <f>IF(入力!P16="","",入力!P16)</f>
        <v/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58"/>
      <c r="AV29" s="358"/>
      <c r="AW29" s="358"/>
      <c r="AX29" s="402" t="str">
        <f>IF(入力!AK16="","",入力!AK16)</f>
        <v/>
      </c>
      <c r="AY29" s="358"/>
      <c r="AZ29" s="358"/>
      <c r="BA29" s="358"/>
      <c r="BB29" s="73" t="s">
        <v>76</v>
      </c>
      <c r="BC29" s="358" t="str">
        <f>IF(入力!AP16="","",入力!AP16)</f>
        <v/>
      </c>
      <c r="BD29" s="358"/>
      <c r="BE29" s="358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ワタナベ　ユイ
渡邉　結衣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5</v>
      </c>
      <c r="R34" s="392"/>
      <c r="S34" s="393"/>
      <c r="T34" s="410" t="str">
        <f>IF(入力!I25="","",入力!I25)</f>
        <v>船橋市立法典東小学校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513147047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136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センダ　　ツバサ
仙田　つばさ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5</v>
      </c>
      <c r="R36" s="392"/>
      <c r="S36" s="393"/>
      <c r="T36" s="410" t="str">
        <f>IF(入力!I27="","",入力!I27)</f>
        <v>船橋市立法典東小学校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514752658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157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オオヒナタ　ユナ
大日方　由菜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船橋市立法典東小学校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513490675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146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ノムラ　ヒジリ
野村　ひじり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船橋市立法典東小学校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514716268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143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スズキ　ノノカ
鈴木　希佳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5</v>
      </c>
      <c r="R42" s="392"/>
      <c r="S42" s="393"/>
      <c r="T42" s="410" t="str">
        <f>IF(入力!I33="","",入力!I33)</f>
        <v>船橋市立法典東小学校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517004300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138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コマツ　ヒメカ
小松　媛華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5</v>
      </c>
      <c r="R44" s="392"/>
      <c r="S44" s="393"/>
      <c r="T44" s="410" t="str">
        <f>IF(入力!I35="","",入力!I35)</f>
        <v>船橋市立法典東小学校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517004315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145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クヌギ　アユミ
功刀　歩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船橋市立法典東小学校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518537661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150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シブヤ　アミ
渋谷　亜未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5</v>
      </c>
      <c r="R48" s="392"/>
      <c r="S48" s="393"/>
      <c r="T48" s="410" t="str">
        <f>IF(入力!I39="","",入力!I39)</f>
        <v>船橋市立法典東小学校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518622961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138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コウダ　シュリ
幸田　朱莉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4</v>
      </c>
      <c r="R50" s="392"/>
      <c r="S50" s="393"/>
      <c r="T50" s="410" t="str">
        <f>IF(入力!I41="","",入力!I41)</f>
        <v>船橋市立法典東小学校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515859873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135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ナラ　アヤカ
奈良　綾夏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3</v>
      </c>
      <c r="R52" s="392"/>
      <c r="S52" s="393"/>
      <c r="T52" s="410" t="str">
        <f>IF(入力!I43="","",入力!I43)</f>
        <v>船橋市立法典東小学校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518044978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139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イシダ　ミユキ
石田　深雪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3</v>
      </c>
      <c r="R54" s="392"/>
      <c r="S54" s="393"/>
      <c r="T54" s="410" t="str">
        <f>IF(入力!I45="","",入力!I45)</f>
        <v>船橋市立塚田小学校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518109912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134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>コウダ　ヒマリ
幸田　妃莉</v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>
        <f>IF(入力!G47="","",入力!G47)</f>
        <v>2</v>
      </c>
      <c r="R56" s="392"/>
      <c r="S56" s="393"/>
      <c r="T56" s="410" t="str">
        <f>IF(入力!I47="","",入力!I47)</f>
        <v>船橋市立法典東小学校</v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>
        <f>IF(入力!M47="","",入力!M47)</f>
        <v>516649251</v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>
        <f>IF(入力!P47="","",入力!P47)</f>
        <v>121</v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  <c r="BE63" s="296" t="s">
        <v>63</v>
      </c>
      <c r="BF63" s="29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法典東スポーツクラブ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431606335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江川　　歩夢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507213475</v>
      </c>
      <c r="H7" s="266"/>
      <c r="I7" s="266"/>
      <c r="J7" s="266">
        <f>IF(入力!J7="","",入力!J7)</f>
        <v>282185</v>
      </c>
      <c r="K7" s="266"/>
      <c r="L7" s="266"/>
      <c r="M7" s="266">
        <f>IF(入力!M7="","",入力!M7)</f>
        <v>412415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大日方　智治</v>
      </c>
      <c r="D9" s="277"/>
      <c r="E9" s="277"/>
      <c r="F9" s="277"/>
      <c r="G9" s="266">
        <f>IF(入力!G9="","",入力!G9)</f>
        <v>515919867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平野　　利一</v>
      </c>
      <c r="D11" s="277"/>
      <c r="E11" s="277"/>
      <c r="F11" s="277"/>
      <c r="G11" s="266">
        <f>IF(入力!G11="","",入力!G11)</f>
        <v>506435354</v>
      </c>
      <c r="H11" s="266"/>
      <c r="I11" s="266"/>
      <c r="J11" s="266">
        <f>IF(入力!J11="","",入力!J11)</f>
        <v>10067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田中　辰夫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4" t="s">
        <v>6</v>
      </c>
      <c r="B17" s="264"/>
      <c r="C17" s="267" t="str">
        <f>IF(入力!C17="","",入力!C17&amp;"　"&amp;入力!E17)</f>
        <v/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/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渡邉　結衣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船橋市立法典東小学校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513147047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仙田　つばさ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514752658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大日方　由菜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船橋市立法典東小学校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513490675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野村　ひじり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514716268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鈴木　希佳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船橋市立法典東小学校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517004300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小松　媛華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船橋市立法典東小学校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517004315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功刀　歩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船橋市立法典東小学校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518537661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渋谷　亜未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518622961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幸田　朱莉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船橋市立法典東小学校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515859873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奈良　綾夏</v>
      </c>
      <c r="D43" s="277"/>
      <c r="E43" s="277"/>
      <c r="F43" s="277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船橋市立法典東小学校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518044978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石田　深雪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船橋市立塚田小学校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518109912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幸田　妃莉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船橋市立法典東小学校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516649251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>
        <f>IF(入力!B49="","",入力!B49)</f>
        <v>13</v>
      </c>
      <c r="C49" s="276" t="str">
        <f>IF(入力!C50="","",入力!C50&amp;"　"&amp;入力!E50)</f>
        <v>横田　七海</v>
      </c>
      <c r="D49" s="277"/>
      <c r="E49" s="277"/>
      <c r="F49" s="277"/>
      <c r="G49" s="264">
        <f>IF(入力!G49="","",入力!G49)</f>
        <v>4</v>
      </c>
      <c r="H49" s="264" t="str">
        <f>IF(入力!H49="","",入力!H49)</f>
        <v/>
      </c>
      <c r="I49" s="264" t="str">
        <f>IF(入力!I49="","",入力!I49)</f>
        <v>船橋市立法典東小学校</v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>
        <f>IF(入力!M49="","",入力!M49)</f>
        <v>518910051</v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>
        <f>IF(入力!B51="","",入力!B51)</f>
        <v>14</v>
      </c>
      <c r="C51" s="276" t="str">
        <f>IF(入力!C52="","",入力!C52&amp;"　"&amp;入力!E52)</f>
        <v>鈴木　百合愛</v>
      </c>
      <c r="D51" s="277"/>
      <c r="E51" s="277"/>
      <c r="F51" s="277"/>
      <c r="G51" s="264">
        <f>IF(入力!G51="","",入力!G51)</f>
        <v>4</v>
      </c>
      <c r="H51" s="264" t="str">
        <f>IF(入力!H51="","",入力!H51)</f>
        <v/>
      </c>
      <c r="I51" s="264" t="str">
        <f>IF(入力!I51="","",入力!I51)</f>
        <v>船橋市立法典東小学校</v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>
        <f>IF(入力!M51="","",入力!M51)</f>
        <v>518923143</v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法典東スポーツクラブ</v>
      </c>
      <c r="D2" s="267"/>
      <c r="E2" s="267"/>
      <c r="F2" s="267"/>
      <c r="G2" s="267"/>
      <c r="H2" s="267"/>
      <c r="I2" s="267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431606335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江川　　歩夢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507213475</v>
      </c>
      <c r="H7" s="266"/>
      <c r="I7" s="266"/>
      <c r="J7" s="266">
        <f>IF(入力!J7="","",入力!J7)</f>
        <v>282185</v>
      </c>
      <c r="K7" s="266"/>
      <c r="L7" s="266"/>
      <c r="M7" s="266">
        <f>IF(入力!M7="","",入力!M7)</f>
        <v>412415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大日方　智治</v>
      </c>
      <c r="D9" s="277"/>
      <c r="E9" s="277"/>
      <c r="F9" s="277"/>
      <c r="G9" s="266">
        <f>IF(入力!G9="","",入力!G9)</f>
        <v>515919867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平野　　利一</v>
      </c>
      <c r="D11" s="277"/>
      <c r="E11" s="277"/>
      <c r="F11" s="277"/>
      <c r="G11" s="266">
        <f>IF(入力!G11="","",入力!G11)</f>
        <v>506435354</v>
      </c>
      <c r="H11" s="266"/>
      <c r="I11" s="266"/>
      <c r="J11" s="266">
        <f>IF(入力!J11="","",入力!J11)</f>
        <v>10067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/>
      </c>
      <c r="D13" s="277"/>
      <c r="E13" s="277"/>
      <c r="F13" s="277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4"/>
      <c r="B14" s="264"/>
      <c r="C14" s="278"/>
      <c r="D14" s="279"/>
      <c r="E14" s="279"/>
      <c r="F14" s="279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4" t="s">
        <v>5</v>
      </c>
      <c r="B15" s="264"/>
      <c r="C15" s="276" t="str">
        <f>IF(入力!C16="","",入力!C16&amp;"　"&amp;入力!E16)</f>
        <v>田中　辰夫</v>
      </c>
      <c r="D15" s="277"/>
      <c r="E15" s="277"/>
      <c r="F15" s="274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4"/>
      <c r="B16" s="264"/>
      <c r="C16" s="278"/>
      <c r="D16" s="279"/>
      <c r="E16" s="279"/>
      <c r="F16" s="275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4" t="s">
        <v>6</v>
      </c>
      <c r="B17" s="264"/>
      <c r="C17" s="267" t="str">
        <f>IF(入力!C17="","",入力!C17&amp;"　"&amp;入力!E17)</f>
        <v/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/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/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渡邉　結衣</v>
      </c>
      <c r="D25" s="277"/>
      <c r="E25" s="277"/>
      <c r="F25" s="277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船橋市立法典東小学校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513147047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仙田　つばさ</v>
      </c>
      <c r="D27" s="277"/>
      <c r="E27" s="277"/>
      <c r="F27" s="277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船橋市立法典東小学校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514752658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大日方　由菜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船橋市立法典東小学校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513490675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野村　ひじり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船橋市立法典東小学校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514716268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鈴木　希佳</v>
      </c>
      <c r="D33" s="277"/>
      <c r="E33" s="277"/>
      <c r="F33" s="277"/>
      <c r="G33" s="264">
        <f>IF(入力!G33="","",入力!G33)</f>
        <v>5</v>
      </c>
      <c r="H33" s="264" t="str">
        <f>IF(入力!H33="","",入力!H33)</f>
        <v/>
      </c>
      <c r="I33" s="264" t="str">
        <f>IF(入力!I33="","",入力!I33)</f>
        <v>船橋市立法典東小学校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517004300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小松　媛華</v>
      </c>
      <c r="D35" s="277"/>
      <c r="E35" s="277"/>
      <c r="F35" s="277"/>
      <c r="G35" s="264">
        <f>IF(入力!G35="","",入力!G35)</f>
        <v>5</v>
      </c>
      <c r="H35" s="264" t="str">
        <f>IF(入力!H35="","",入力!H35)</f>
        <v/>
      </c>
      <c r="I35" s="264" t="str">
        <f>IF(入力!I35="","",入力!I35)</f>
        <v>船橋市立法典東小学校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517004315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功刀　歩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船橋市立法典東小学校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518537661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渋谷　亜未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船橋市立法典東小学校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518622961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幸田　朱莉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船橋市立法典東小学校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515859873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奈良　綾夏</v>
      </c>
      <c r="D43" s="277"/>
      <c r="E43" s="277"/>
      <c r="F43" s="277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船橋市立法典東小学校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518044978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石田　深雪</v>
      </c>
      <c r="D45" s="277"/>
      <c r="E45" s="277"/>
      <c r="F45" s="277"/>
      <c r="G45" s="264">
        <f>IF(入力!G45="","",入力!G45)</f>
        <v>3</v>
      </c>
      <c r="H45" s="264" t="str">
        <f>IF(入力!H45="","",入力!H45)</f>
        <v/>
      </c>
      <c r="I45" s="264" t="str">
        <f>IF(入力!I45="","",入力!I45)</f>
        <v>船橋市立塚田小学校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518109912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>幸田　妃莉</v>
      </c>
      <c r="D47" s="277"/>
      <c r="E47" s="277"/>
      <c r="F47" s="277"/>
      <c r="G47" s="264">
        <f>IF(入力!G47="","",入力!G47)</f>
        <v>2</v>
      </c>
      <c r="H47" s="264" t="str">
        <f>IF(入力!H47="","",入力!H47)</f>
        <v/>
      </c>
      <c r="I47" s="264" t="str">
        <f>IF(入力!I47="","",入力!I47)</f>
        <v>船橋市立法典東小学校</v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>
        <f>IF(入力!M47="","",入力!M47)</f>
        <v>516649251</v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>
        <f>IF(入力!B49="","",入力!B49)</f>
        <v>13</v>
      </c>
      <c r="C49" s="276" t="str">
        <f>IF(入力!C50="","",入力!C50&amp;"　"&amp;入力!E50)</f>
        <v>横田　七海</v>
      </c>
      <c r="D49" s="277"/>
      <c r="E49" s="277"/>
      <c r="F49" s="277"/>
      <c r="G49" s="264">
        <f>IF(入力!G49="","",入力!G49)</f>
        <v>4</v>
      </c>
      <c r="H49" s="264" t="str">
        <f>IF(入力!H49="","",入力!H49)</f>
        <v/>
      </c>
      <c r="I49" s="264" t="str">
        <f>IF(入力!I49="","",入力!I49)</f>
        <v>船橋市立法典東小学校</v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>
        <f>IF(入力!M49="","",入力!M49)</f>
        <v>518910051</v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>
        <f>IF(入力!B51="","",入力!B51)</f>
        <v>14</v>
      </c>
      <c r="C51" s="276" t="str">
        <f>IF(入力!C52="","",入力!C52&amp;"　"&amp;入力!E52)</f>
        <v>鈴木　百合愛</v>
      </c>
      <c r="D51" s="277"/>
      <c r="E51" s="277"/>
      <c r="F51" s="277"/>
      <c r="G51" s="264">
        <f>IF(入力!G51="","",入力!G51)</f>
        <v>4</v>
      </c>
      <c r="H51" s="264" t="str">
        <f>IF(入力!H51="","",入力!H51)</f>
        <v/>
      </c>
      <c r="I51" s="264" t="str">
        <f>IF(入力!I51="","",入力!I51)</f>
        <v>船橋市立法典東小学校</v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>
        <f>IF(入力!M51="","",入力!M51)</f>
        <v>518923143</v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19</v>
      </c>
      <c r="J5" s="445" t="str">
        <f>IF(入力!A55="","",入力!A55)</f>
        <v/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江川　</v>
      </c>
      <c r="D16" s="33" t="str">
        <f>IF(入力!E8="","",入力!E8)</f>
        <v>歩夢</v>
      </c>
      <c r="E16" s="33" t="str">
        <f>IF(入力!C7="","",入力!C7)</f>
        <v>エガワ</v>
      </c>
      <c r="F16" s="33" t="str">
        <f>IF(入力!E7="","",入力!E7)</f>
        <v>アユム</v>
      </c>
      <c r="G16" s="33">
        <f>IF(入力!G7="","",入力!G7)</f>
        <v>507213475</v>
      </c>
      <c r="H16" s="33">
        <f>IF(入力!J7="","",入力!J7)</f>
        <v>282185</v>
      </c>
      <c r="I16" s="33">
        <f>IF(入力!M7="","",入力!M7)</f>
        <v>412415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大日方</v>
      </c>
      <c r="D17" s="33" t="str">
        <f>IF(入力!E10="","",入力!E10)</f>
        <v>智治</v>
      </c>
      <c r="E17" s="33" t="str">
        <f>IF(入力!C9="","",入力!C9)</f>
        <v>オオヒナタ</v>
      </c>
      <c r="F17" s="33" t="str">
        <f>IF(入力!E9="","",入力!E9)</f>
        <v>トモハル</v>
      </c>
      <c r="G17" s="33">
        <f>IF(入力!G9="","",入力!G9)</f>
        <v>515919867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　</v>
      </c>
      <c r="D20" s="33" t="str">
        <f>IF(入力!E12="","",入力!E12)</f>
        <v>利一</v>
      </c>
      <c r="E20" s="33" t="str">
        <f>IF(入力!C11="","",入力!C11)</f>
        <v>ヒラノ　</v>
      </c>
      <c r="F20" s="33" t="str">
        <f>IF(入力!E11="","",入力!E11)</f>
        <v>トシカズ</v>
      </c>
      <c r="G20" s="33">
        <f>IF(入力!G11="","",入力!G11)</f>
        <v>506435354</v>
      </c>
      <c r="H20" s="33">
        <f>IF(入力!J11="","",入力!J11)</f>
        <v>10067</v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渡邉</v>
      </c>
      <c r="D24" s="75" t="str">
        <f>VLOOKUP($B$51,$A$53:$F$352,4)</f>
        <v>結衣</v>
      </c>
      <c r="E24" s="75" t="str">
        <f>VLOOKUP($B$51,$A$53:$F$352,5)</f>
        <v>ワタナベ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渡邉</v>
      </c>
      <c r="D53" s="33" t="str">
        <f>IF(入力!E26="","",入力!E26)</f>
        <v>結衣</v>
      </c>
      <c r="E53" s="33" t="str">
        <f>IF(入力!C25="","",入力!C25)</f>
        <v>ワタナベ</v>
      </c>
      <c r="F53" s="33" t="str">
        <f>IF(入力!E25="","",入力!E25)</f>
        <v>ユイ</v>
      </c>
      <c r="G53" s="33">
        <f>IF(入力!M25="","",入力!M25)</f>
        <v>513147047</v>
      </c>
      <c r="H53" s="33" t="str">
        <f>IF(入力!I25="","",入力!I25)</f>
        <v>船橋市立法典東小学校</v>
      </c>
      <c r="I53" s="33">
        <f>IF(入力!G25="","",入力!G25)</f>
        <v>5</v>
      </c>
      <c r="J53" s="33">
        <f>IF(入力!P25="","",入力!P25)</f>
        <v>136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仙田</v>
      </c>
      <c r="D54" s="33" t="str">
        <f>IF(入力!E28="","",入力!E28)</f>
        <v>つばさ</v>
      </c>
      <c r="E54" s="33" t="str">
        <f>IF(入力!C27="","",入力!C27)</f>
        <v>センダ　</v>
      </c>
      <c r="F54" s="33" t="str">
        <f>IF(入力!E27="","",入力!E27)</f>
        <v>ツバサ</v>
      </c>
      <c r="G54" s="33">
        <f>IF(入力!M27="","",入力!M27)</f>
        <v>514752658</v>
      </c>
      <c r="H54" s="33" t="str">
        <f>IF(入力!I27="","",入力!I27)</f>
        <v>船橋市立法典東小学校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大日方</v>
      </c>
      <c r="D55" s="33" t="str">
        <f>IF(入力!E30="","",入力!E30)</f>
        <v>由菜</v>
      </c>
      <c r="E55" s="33" t="str">
        <f>IF(入力!C29="","",入力!C29)</f>
        <v>オオヒナタ</v>
      </c>
      <c r="F55" s="33" t="str">
        <f>IF(入力!E29="","",入力!E29)</f>
        <v>ユナ</v>
      </c>
      <c r="G55" s="33">
        <f>IF(入力!M29="","",入力!M29)</f>
        <v>513490675</v>
      </c>
      <c r="H55" s="33" t="str">
        <f>IF(入力!I29="","",入力!I29)</f>
        <v>船橋市立法典東小学校</v>
      </c>
      <c r="I55" s="33">
        <f>IF(入力!G29="","",入力!G29)</f>
        <v>5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野村</v>
      </c>
      <c r="D56" s="33" t="str">
        <f>IF(入力!E32="","",入力!E32)</f>
        <v>ひじり</v>
      </c>
      <c r="E56" s="33" t="str">
        <f>IF(入力!C31="","",入力!C31)</f>
        <v>ノムラ</v>
      </c>
      <c r="F56" s="33" t="str">
        <f>IF(入力!E31="","",入力!E31)</f>
        <v>ヒジリ</v>
      </c>
      <c r="G56" s="33">
        <f>IF(入力!M31="","",入力!M31)</f>
        <v>514716268</v>
      </c>
      <c r="H56" s="33" t="str">
        <f>IF(入力!I31="","",入力!I31)</f>
        <v>船橋市立法典東小学校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希佳</v>
      </c>
      <c r="E57" s="33" t="str">
        <f>IF(入力!C33="","",入力!C33)</f>
        <v>スズキ</v>
      </c>
      <c r="F57" s="33" t="str">
        <f>IF(入力!E33="","",入力!E33)</f>
        <v>ノノカ</v>
      </c>
      <c r="G57" s="33">
        <f>IF(入力!M33="","",入力!M33)</f>
        <v>517004300</v>
      </c>
      <c r="H57" s="33" t="str">
        <f>IF(入力!I33="","",入力!I33)</f>
        <v>船橋市立法典東小学校</v>
      </c>
      <c r="I57" s="33">
        <f>IF(入力!G33="","",入力!G33)</f>
        <v>5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小松</v>
      </c>
      <c r="D58" s="33" t="str">
        <f>IF(入力!E36="","",入力!E36)</f>
        <v>媛華</v>
      </c>
      <c r="E58" s="33" t="str">
        <f>IF(入力!C35="","",入力!C35)</f>
        <v>コマツ</v>
      </c>
      <c r="F58" s="33" t="str">
        <f>IF(入力!E35="","",入力!E35)</f>
        <v>ヒメカ</v>
      </c>
      <c r="G58" s="33">
        <f>IF(入力!M35="","",入力!M35)</f>
        <v>517004315</v>
      </c>
      <c r="H58" s="33" t="str">
        <f>IF(入力!I35="","",入力!I35)</f>
        <v>船橋市立法典東小学校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功刀</v>
      </c>
      <c r="D59" s="33" t="str">
        <f>IF(入力!E38="","",入力!E38)</f>
        <v>歩</v>
      </c>
      <c r="E59" s="33" t="str">
        <f>IF(入力!C37="","",入力!C37)</f>
        <v>クヌギ</v>
      </c>
      <c r="F59" s="33" t="str">
        <f>IF(入力!E37="","",入力!E37)</f>
        <v>アユミ</v>
      </c>
      <c r="G59" s="33">
        <f>IF(入力!M37="","",入力!M37)</f>
        <v>518537661</v>
      </c>
      <c r="H59" s="33" t="str">
        <f>IF(入力!I37="","",入力!I37)</f>
        <v>船橋市立法典東小学校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渋谷</v>
      </c>
      <c r="D60" s="33" t="str">
        <f>IF(入力!E40="","",入力!E40)</f>
        <v>亜未</v>
      </c>
      <c r="E60" s="33" t="str">
        <f>IF(入力!C39="","",入力!C39)</f>
        <v>シブヤ</v>
      </c>
      <c r="F60" s="33" t="str">
        <f>IF(入力!E39="","",入力!E39)</f>
        <v>アミ</v>
      </c>
      <c r="G60" s="33">
        <f>IF(入力!M39="","",入力!M39)</f>
        <v>518622961</v>
      </c>
      <c r="H60" s="33" t="str">
        <f>IF(入力!I39="","",入力!I39)</f>
        <v>船橋市立法典東小学校</v>
      </c>
      <c r="I60" s="33">
        <f>IF(入力!G39="","",入力!G39)</f>
        <v>5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幸田</v>
      </c>
      <c r="D61" s="33" t="str">
        <f>IF(入力!E42="","",入力!E42)</f>
        <v>朱莉</v>
      </c>
      <c r="E61" s="33" t="str">
        <f>IF(入力!C41="","",入力!C41)</f>
        <v>コウダ</v>
      </c>
      <c r="F61" s="33" t="str">
        <f>IF(入力!E41="","",入力!E41)</f>
        <v>シュリ</v>
      </c>
      <c r="G61" s="33">
        <f>IF(入力!M41="","",入力!M41)</f>
        <v>515859873</v>
      </c>
      <c r="H61" s="33" t="str">
        <f>IF(入力!I41="","",入力!I41)</f>
        <v>船橋市立法典東小学校</v>
      </c>
      <c r="I61" s="33">
        <f>IF(入力!G41="","",入力!G41)</f>
        <v>4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奈良</v>
      </c>
      <c r="D62" s="33" t="str">
        <f>IF(入力!E44="","",入力!E44)</f>
        <v>綾夏</v>
      </c>
      <c r="E62" s="33" t="str">
        <f>IF(入力!C43="","",入力!C43)</f>
        <v>ナラ</v>
      </c>
      <c r="F62" s="33" t="str">
        <f>IF(入力!E43="","",入力!E43)</f>
        <v>アヤカ</v>
      </c>
      <c r="G62" s="33">
        <f>IF(入力!M43="","",入力!M43)</f>
        <v>518044978</v>
      </c>
      <c r="H62" s="33" t="str">
        <f>IF(入力!I43="","",入力!I43)</f>
        <v>船橋市立法典東小学校</v>
      </c>
      <c r="I62" s="33">
        <f>IF(入力!G43="","",入力!G43)</f>
        <v>3</v>
      </c>
      <c r="J62" s="33">
        <f>IF(入力!P43="","",入力!P43)</f>
        <v>139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石田</v>
      </c>
      <c r="D63" s="33" t="str">
        <f>IF(入力!E46="","",入力!E46)</f>
        <v>深雪</v>
      </c>
      <c r="E63" s="33" t="str">
        <f>IF(入力!C45="","",入力!C45)</f>
        <v>イシダ</v>
      </c>
      <c r="F63" s="33" t="str">
        <f>IF(入力!E45="","",入力!E45)</f>
        <v>ミユキ</v>
      </c>
      <c r="G63" s="33">
        <f>IF(入力!M45="","",入力!M45)</f>
        <v>518109912</v>
      </c>
      <c r="H63" s="33" t="str">
        <f>IF(入力!I45="","",入力!I45)</f>
        <v>船橋市立塚田小学校</v>
      </c>
      <c r="I63" s="33">
        <f>IF(入力!G45="","",入力!G45)</f>
        <v>3</v>
      </c>
      <c r="J63" s="33">
        <f>IF(入力!P45="","",入力!P45)</f>
        <v>134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幸田</v>
      </c>
      <c r="D64" s="33" t="str">
        <f>IF(入力!E48="","",入力!E48)</f>
        <v>妃莉</v>
      </c>
      <c r="E64" s="33" t="str">
        <f>IF(入力!C47="","",入力!C47)</f>
        <v>コウダ</v>
      </c>
      <c r="F64" s="33" t="str">
        <f>IF(入力!E47="","",入力!E47)</f>
        <v>ヒマリ</v>
      </c>
      <c r="G64" s="33">
        <f>IF(入力!M47="","",入力!M47)</f>
        <v>516649251</v>
      </c>
      <c r="H64" s="33" t="str">
        <f>IF(入力!I47="","",入力!I47)</f>
        <v>船橋市立法典東小学校</v>
      </c>
      <c r="I64" s="33">
        <f>IF(入力!G47="","",入力!G47)</f>
        <v>2</v>
      </c>
      <c r="J64" s="33">
        <f>IF(入力!P47="","",入力!P47)</f>
        <v>121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横田</v>
      </c>
      <c r="D65" s="33" t="str">
        <f>IF(入力!E50="","",入力!E50)</f>
        <v>七海</v>
      </c>
      <c r="E65" s="33" t="str">
        <f>IF(入力!C49="","",入力!C49)</f>
        <v>ヨコタ</v>
      </c>
      <c r="F65" s="33" t="str">
        <f>IF(入力!E49="","",入力!E49)</f>
        <v>ナナミ</v>
      </c>
      <c r="G65" s="33">
        <f>IF(入力!M49="","",入力!M49)</f>
        <v>518910051</v>
      </c>
      <c r="H65" s="33" t="str">
        <f>IF(入力!I49="","",入力!I49)</f>
        <v>船橋市立法典東小学校</v>
      </c>
      <c r="I65" s="33">
        <f>IF(入力!G49="","",入力!G49)</f>
        <v>4</v>
      </c>
      <c r="J65" s="33">
        <f>IF(入力!P49="","",入力!P49)</f>
        <v>151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鈴木</v>
      </c>
      <c r="D66" s="33" t="str">
        <f>IF(入力!E52="","",入力!E52)</f>
        <v>百合愛</v>
      </c>
      <c r="E66" s="33" t="str">
        <f>IF(入力!C51="","",入力!C51)</f>
        <v>スズキ</v>
      </c>
      <c r="F66" s="33" t="str">
        <f>IF(入力!E51="","",入力!E51)</f>
        <v>ユリア</v>
      </c>
      <c r="G66" s="33">
        <f>IF(入力!M51="","",入力!M51)</f>
        <v>518923143</v>
      </c>
      <c r="H66" s="33" t="str">
        <f>IF(入力!I51="","",入力!I51)</f>
        <v>船橋市立法典東小学校</v>
      </c>
      <c r="I66" s="33">
        <f>IF(入力!G51="","",入力!G51)</f>
        <v>4</v>
      </c>
      <c r="J66" s="33">
        <f>IF(入力!P51="","",入力!P51)</f>
        <v>123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矢萩寛子</cp:lastModifiedBy>
  <cp:lastPrinted>2016-05-09T15:17:35Z</cp:lastPrinted>
  <dcterms:created xsi:type="dcterms:W3CDTF">2014-04-05T09:56:00Z</dcterms:created>
  <dcterms:modified xsi:type="dcterms:W3CDTF">2019-02-03T07:26:40Z</dcterms:modified>
</cp:coreProperties>
</file>