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da\Desktop\"/>
    </mc:Choice>
  </mc:AlternateContent>
  <xr:revisionPtr revIDLastSave="0" documentId="13_ncr:1_{F082FC56-E5B7-44A6-8CB7-4653A36BE66D}" xr6:coauthVersionLast="45" xr6:coauthVersionMax="45" xr10:uidLastSave="{00000000-0000-0000-0000-000000000000}"/>
  <workbookProtection lockStructure="1"/>
  <bookViews>
    <workbookView xWindow="-108" yWindow="-108" windowWidth="22080" windowHeight="131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<sst xmlns="http://schemas.openxmlformats.org/spreadsheetml/2006/main" count="420" uniqueCount="287">
  <si>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</si>
  <si>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</si>
  <si>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</si>
  <si>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</si>
  <si>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</si>
  <si>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</si>
  <si>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</si>
  <si>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</si>
  <si>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</si>
  <si>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</si>
  <si>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</si>
  <si>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</si>
  <si>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</si>
  <si>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</si>
  <si>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</si>
  <si>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</si>
  <si>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</si>
  <si>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</si>
  <si>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</si>
  <si>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</si>
  <si>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</si>
  <si>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</si>
  <si>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</si>
  <si>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</si>
  <si>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</si>
  <si>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</si>
  <si>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</si>
  <si>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</si>
  <si>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</si>
  <si>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</si>
  <si>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</si>
  <si>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</si>
  <si>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</si>
  <si>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</si>
  <si>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</si>
  <si>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</si>
  <si>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</si>
  <si>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</si>
  <si>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</si>
  <si>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</si>
  <si>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</si>
  <si>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</si>
  <si>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</si>
  <si>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</si>
  <si>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</si>
  <si>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</si>
  <si>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</si>
  <si>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</si>
  <si>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</si>
  <si>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</si>
  <si>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</si>
  <si>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</si>
  <si>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</si>
  <si>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</si>
  <si>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</si>
  <si>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</si>
  <si>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</si>
  <si>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</si>
  <si>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</si>
  <si>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</si>
  <si>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</si>
  <si>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</si>
  <si>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</si>
  <si>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</si>
  <si>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</si>
  <si>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</si>
  <si>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</si>
  <si>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</si>
  <si>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</si>
  <si>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</si>
  <si>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</si>
  <si>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</si>
  <si>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</si>
  <si>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</si>
  <si>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</si>
  <si>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</si>
  <si>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</si>
  <si>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</si>
  <si>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</si>
  <si>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</si>
  <si>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</si>
  <si>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</si>
  <si>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</si>
  <si>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</si>
  <si>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</si>
  <si>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</si>
  <si>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</si>
  <si>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</si>
  <si>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</si>
  <si>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</si>
  <si>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</si>
  <si>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</si>
  <si>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</si>
  <si>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</si>
  <si>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</si>
  <si>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</si>
  <si>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</si>
  <si>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</si>
  <si>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</si>
  <si>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</si>
  <si>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</si>
  <si>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</si>
  <si>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</si>
  <si>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</si>
  <si>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</si>
  <si>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</si>
  <si>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</si>
  <si>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</si>
  <si>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</si>
  <si>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</si>
  <si>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</si>
  <si>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</si>
  <si>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</si>
  <si>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</si>
  <si>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</si>
  <si>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</si>
  <si>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</si>
  <si>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</si>
  <si>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</si>
  <si>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</si>
  <si>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</si>
  <si>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</si>
  <si>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</si>
  <si>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</si>
  <si>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</si>
  <si>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</si>
  <si>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</si>
  <si>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</si>
  <si>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</si>
  <si>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</si>
  <si>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</si>
  <si>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</si>
  <si>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</si>
  <si>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</si>
  <si>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</si>
  <si>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</si>
  <si>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</si>
  <si>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</si>
  <si>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</si>
  <si>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</si>
  <si>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</si>
  <si>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</si>
  <si>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</si>
  <si>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</si>
  <si>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</si>
  <si>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</si>
  <si>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</si>
  <si>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</si>
  <si>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</si>
  <si>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</si>
  <si>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</si>
  <si>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</si>
  <si>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</si>
  <si>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</si>
  <si>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</si>
  <si>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</si>
  <si>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</si>
  <si>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</si>
  <si>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</si>
  <si>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</si>
  <si>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</si>
  <si>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</si>
  <si>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</si>
  <si>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</si>
  <si>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</si>
  <si>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</si>
  <si>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</si>
  <si>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</si>
  <si>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</si>
  <si>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</si>
  <si>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</si>
  <si>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</si>
  <si>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</si>
  <si>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</si>
  <si>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</si>
  <si>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</si>
  <si>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</si>
  <si>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</si>
  <si>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</si>
  <si>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</si>
  <si>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</si>
  <si>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</si>
  <si>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</si>
  <si>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</si>
  <si>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</si>
  <si>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</si>
  <si>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</si>
  <si>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</si>
  <si>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</si>
  <si>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</si>
  <si>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</si>
  <si>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</si>
  <si>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</si>
  <si>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</si>
  <si>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</si>
  <si>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</si>
  <si>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</si>
  <si>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</si>
  <si>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</si>
  <si>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</si>
  <si>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</si>
  <si>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　ホウテンヒガシスポーツクラブ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</si>
  <si>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</si>
  <si>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</si>
  <si>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</si>
  <si>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田中</t>
    <rPh sb="0" eb="2">
      <t>タナカ</t>
    </rPh>
    <phoneticPr fontId="2"/>
  </si>
  <si>
    <t>平野</t>
    <rPh sb="0" eb="2">
      <t>ヒラノ</t>
    </rPh>
    <phoneticPr fontId="2"/>
  </si>
  <si>
    <t>利一</t>
    <rPh sb="0" eb="2">
      <t>リイチ</t>
    </rPh>
    <phoneticPr fontId="2"/>
  </si>
  <si>
    <t>辰夫</t>
    <rPh sb="0" eb="2">
      <t>タツオ</t>
    </rPh>
    <phoneticPr fontId="2"/>
  </si>
  <si>
    <t>０９０</t>
    <phoneticPr fontId="2"/>
  </si>
  <si>
    <t>４６２２</t>
    <phoneticPr fontId="2"/>
  </si>
  <si>
    <t>４０７５</t>
    <phoneticPr fontId="2"/>
  </si>
  <si>
    <t>船橋市旭町２－１０－２１</t>
    <rPh sb="0" eb="3">
      <t>フナバシシ</t>
    </rPh>
    <rPh sb="3" eb="5">
      <t>アサヒチョウ</t>
    </rPh>
    <phoneticPr fontId="2"/>
  </si>
  <si>
    <t>０４７</t>
    <phoneticPr fontId="2"/>
  </si>
  <si>
    <t>４３８</t>
    <phoneticPr fontId="2"/>
  </si>
  <si>
    <t>６３５６</t>
    <phoneticPr fontId="2"/>
  </si>
  <si>
    <t>船橋市馬込町９１０</t>
    <rPh sb="0" eb="3">
      <t>フナバシシ</t>
    </rPh>
    <rPh sb="3" eb="6">
      <t>マゴメチョウ</t>
    </rPh>
    <phoneticPr fontId="2"/>
  </si>
  <si>
    <t>２７０６</t>
    <phoneticPr fontId="2"/>
  </si>
  <si>
    <t>６６５７</t>
    <phoneticPr fontId="2"/>
  </si>
  <si>
    <t>幸田</t>
    <rPh sb="0" eb="2">
      <t>コウダ</t>
    </rPh>
    <phoneticPr fontId="2"/>
  </si>
  <si>
    <t>朱莉</t>
    <rPh sb="0" eb="1">
      <t>シュ</t>
    </rPh>
    <rPh sb="1" eb="2">
      <t>リ</t>
    </rPh>
    <phoneticPr fontId="2"/>
  </si>
  <si>
    <t>樋田</t>
    <rPh sb="0" eb="2">
      <t>ヒダ</t>
    </rPh>
    <phoneticPr fontId="2"/>
  </si>
  <si>
    <t>さくら</t>
    <phoneticPr fontId="2"/>
  </si>
  <si>
    <t>①</t>
    <phoneticPr fontId="2"/>
  </si>
  <si>
    <t>奈良</t>
    <rPh sb="0" eb="2">
      <t>ナラ</t>
    </rPh>
    <phoneticPr fontId="2"/>
  </si>
  <si>
    <t>石田</t>
    <rPh sb="0" eb="2">
      <t>イシダ</t>
    </rPh>
    <phoneticPr fontId="2"/>
  </si>
  <si>
    <t>深雪</t>
    <rPh sb="0" eb="2">
      <t>ミユキ</t>
    </rPh>
    <phoneticPr fontId="2"/>
  </si>
  <si>
    <t>妃莉</t>
    <rPh sb="0" eb="1">
      <t>キサキ</t>
    </rPh>
    <rPh sb="1" eb="2">
      <t>リ</t>
    </rPh>
    <phoneticPr fontId="2"/>
  </si>
  <si>
    <t>町田</t>
    <rPh sb="0" eb="2">
      <t>マチダ</t>
    </rPh>
    <phoneticPr fontId="2"/>
  </si>
  <si>
    <t>沙南</t>
    <rPh sb="0" eb="1">
      <t>サ</t>
    </rPh>
    <rPh sb="1" eb="2">
      <t>ミナミ</t>
    </rPh>
    <phoneticPr fontId="2"/>
  </si>
  <si>
    <t>中牟田</t>
    <rPh sb="0" eb="3">
      <t>ナカムタ</t>
    </rPh>
    <phoneticPr fontId="2"/>
  </si>
  <si>
    <t>こまち</t>
    <phoneticPr fontId="2"/>
  </si>
  <si>
    <t>タナカ</t>
    <phoneticPr fontId="2"/>
  </si>
  <si>
    <t>ヒラノ</t>
    <phoneticPr fontId="2"/>
  </si>
  <si>
    <t>トシカズ</t>
    <phoneticPr fontId="2"/>
  </si>
  <si>
    <t>タツオ</t>
    <phoneticPr fontId="2"/>
  </si>
  <si>
    <t>コウダ</t>
    <phoneticPr fontId="2"/>
  </si>
  <si>
    <t>シュリ</t>
    <phoneticPr fontId="2"/>
  </si>
  <si>
    <t>ヒダ</t>
    <phoneticPr fontId="2"/>
  </si>
  <si>
    <t>コトミ</t>
    <phoneticPr fontId="2"/>
  </si>
  <si>
    <t>ヒダカ</t>
    <phoneticPr fontId="2"/>
  </si>
  <si>
    <t>サクラ</t>
    <phoneticPr fontId="2"/>
  </si>
  <si>
    <t>ナラ</t>
    <phoneticPr fontId="2"/>
  </si>
  <si>
    <t>アヤカ</t>
    <phoneticPr fontId="2"/>
  </si>
  <si>
    <t>イシダ</t>
    <phoneticPr fontId="2"/>
  </si>
  <si>
    <t>ミユキ</t>
    <phoneticPr fontId="2"/>
  </si>
  <si>
    <t>ヒマリ</t>
    <phoneticPr fontId="2"/>
  </si>
  <si>
    <t>マチダ</t>
    <phoneticPr fontId="2"/>
  </si>
  <si>
    <t>コマチ</t>
    <phoneticPr fontId="2"/>
  </si>
  <si>
    <t>サナ</t>
    <phoneticPr fontId="2"/>
  </si>
  <si>
    <t>ナカムタ</t>
    <phoneticPr fontId="2"/>
  </si>
  <si>
    <t>琴海</t>
    <rPh sb="0" eb="2">
      <t>コトミ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</si>
  <si>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</si>
  <si>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船橋市立法典東小学校</t>
    <rPh sb="0" eb="4">
      <t>フナバシシリツ</t>
    </rPh>
    <rPh sb="4" eb="10">
      <t>ホウテンヒガシショウガッコウ</t>
    </rPh>
    <phoneticPr fontId="2"/>
  </si>
  <si>
    <t>船橋市立丸山小学校</t>
    <rPh sb="0" eb="4">
      <t>フナバシシリツ</t>
    </rPh>
    <rPh sb="4" eb="6">
      <t>マルヤマ</t>
    </rPh>
    <rPh sb="6" eb="9">
      <t>ショウガッコウ</t>
    </rPh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</si>
  <si>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</si>
  <si>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</si>
  <si>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r>
      <t>091</t>
    </r>
    <r>
      <rPr>
        <sz val="12"/>
        <color indexed="8"/>
        <rFont val="ＭＳ Ｐゴシック"/>
        <family val="3"/>
        <charset val="128"/>
      </rPr>
      <t>A004193</t>
    </r>
    <phoneticPr fontId="2"/>
  </si>
  <si>
    <t>船橋市」旭町２－１０－２１</t>
    <rPh sb="0" eb="3">
      <t>フナバシシ</t>
    </rPh>
    <rPh sb="4" eb="6">
      <t>アサヒチョウ</t>
    </rPh>
    <phoneticPr fontId="2"/>
  </si>
  <si>
    <t>オオヒナタ</t>
    <phoneticPr fontId="2"/>
  </si>
  <si>
    <t>トモハル</t>
    <phoneticPr fontId="2"/>
  </si>
  <si>
    <t>大日方</t>
    <rPh sb="0" eb="3">
      <t>オオヒナタ</t>
    </rPh>
    <phoneticPr fontId="2"/>
  </si>
  <si>
    <t>智治</t>
    <rPh sb="0" eb="2">
      <t>トモハル</t>
    </rPh>
    <phoneticPr fontId="2"/>
  </si>
  <si>
    <t>０９０</t>
  </si>
  <si>
    <t>スズキ</t>
    <phoneticPr fontId="2"/>
  </si>
  <si>
    <t>鈴木</t>
    <rPh sb="0" eb="2">
      <t>スズキ</t>
    </rPh>
    <phoneticPr fontId="2"/>
  </si>
  <si>
    <t>百合愛</t>
    <rPh sb="0" eb="3">
      <t>ユリア</t>
    </rPh>
    <phoneticPr fontId="2"/>
  </si>
  <si>
    <t>ユリア</t>
    <phoneticPr fontId="2"/>
  </si>
  <si>
    <t>綾夏</t>
    <rPh sb="0" eb="1">
      <t>アヤ</t>
    </rPh>
    <rPh sb="1" eb="2">
      <t>ナツ</t>
    </rPh>
    <phoneticPr fontId="2"/>
  </si>
  <si>
    <t>オクヒラ</t>
    <phoneticPr fontId="2"/>
  </si>
  <si>
    <t>サエ</t>
    <phoneticPr fontId="2"/>
  </si>
  <si>
    <t>奥平</t>
    <rPh sb="0" eb="2">
      <t>オクヒラ</t>
    </rPh>
    <phoneticPr fontId="2"/>
  </si>
  <si>
    <t>紗衣</t>
    <rPh sb="0" eb="2">
      <t>サエ</t>
    </rPh>
    <phoneticPr fontId="2"/>
  </si>
  <si>
    <t>ナガハマ</t>
    <phoneticPr fontId="2"/>
  </si>
  <si>
    <t>アカネ</t>
    <phoneticPr fontId="2"/>
  </si>
  <si>
    <t>長濱</t>
    <rPh sb="0" eb="2">
      <t>ナガハマ</t>
    </rPh>
    <phoneticPr fontId="2"/>
  </si>
  <si>
    <t>茜</t>
    <rPh sb="0" eb="1">
      <t>アカネ</t>
    </rPh>
    <phoneticPr fontId="2"/>
  </si>
  <si>
    <t>サクライ</t>
    <phoneticPr fontId="2"/>
  </si>
  <si>
    <t>櫻井</t>
    <rPh sb="0" eb="2">
      <t>サクライ</t>
    </rPh>
    <phoneticPr fontId="2"/>
  </si>
  <si>
    <t>ユイ</t>
    <phoneticPr fontId="2"/>
  </si>
  <si>
    <t>優衣</t>
    <rPh sb="0" eb="2">
      <t>ユイ</t>
    </rPh>
    <phoneticPr fontId="2"/>
  </si>
  <si>
    <t>飛鷹</t>
    <rPh sb="0" eb="2">
      <t>ヒダカ</t>
    </rPh>
    <phoneticPr fontId="2"/>
  </si>
  <si>
    <t>船橋市立法典小学校</t>
    <rPh sb="0" eb="2">
      <t>フナバシ</t>
    </rPh>
    <rPh sb="2" eb="4">
      <t>シリツ</t>
    </rPh>
    <rPh sb="4" eb="6">
      <t>ホウテン</t>
    </rPh>
    <rPh sb="6" eb="9">
      <t>ショウガッコウ</t>
    </rPh>
    <phoneticPr fontId="2"/>
  </si>
  <si>
    <t>船橋市北本町2-5-28</t>
    <rPh sb="0" eb="3">
      <t>フナバシシ</t>
    </rPh>
    <rPh sb="3" eb="6">
      <t>キタホンチョウ</t>
    </rPh>
    <phoneticPr fontId="2"/>
  </si>
  <si>
    <t>090</t>
    <phoneticPr fontId="2"/>
  </si>
  <si>
    <t>4622</t>
    <phoneticPr fontId="2"/>
  </si>
  <si>
    <t>4075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</si>
</sst>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22" zoomScaleNormal="100" workbookViewId="0">
      <selection activeCell="Y35" sqref="Y3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8" t="s">
        <v>189</v>
      </c>
      <c r="B2" s="219"/>
      <c r="C2" s="220" t="s">
        <v>201</v>
      </c>
      <c r="D2" s="221"/>
      <c r="E2" s="221"/>
      <c r="F2" s="221"/>
      <c r="G2" s="221"/>
      <c r="H2" s="221"/>
      <c r="I2" s="222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7" t="s">
        <v>169</v>
      </c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200</v>
      </c>
      <c r="D3" s="226"/>
      <c r="E3" s="226"/>
      <c r="F3" s="226"/>
      <c r="G3" s="226"/>
      <c r="H3" s="226"/>
      <c r="I3" s="227"/>
      <c r="J3" s="83" t="s">
        <v>159</v>
      </c>
      <c r="K3" s="84"/>
      <c r="L3" s="84"/>
      <c r="M3" s="84"/>
      <c r="N3" s="84"/>
      <c r="O3" s="85"/>
      <c r="P3" s="215" t="s">
        <v>202</v>
      </c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188" t="s">
        <v>178</v>
      </c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431606335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203" t="s">
        <v>162</v>
      </c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21018</v>
      </c>
      <c r="K5" s="146"/>
      <c r="L5" s="146"/>
      <c r="M5" s="146"/>
      <c r="N5" s="146"/>
      <c r="O5" s="146"/>
      <c r="P5" s="205" t="s">
        <v>203</v>
      </c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5" t="s">
        <v>204</v>
      </c>
      <c r="AF5" s="206"/>
      <c r="AG5" s="206"/>
      <c r="AH5" s="206"/>
      <c r="AI5" s="206"/>
      <c r="AJ5" s="206"/>
      <c r="AK5" s="207"/>
      <c r="AL5" s="207"/>
      <c r="AM5" s="207"/>
      <c r="AN5" s="207"/>
      <c r="AO5" s="207"/>
      <c r="AP5" s="207"/>
      <c r="AQ5" s="207"/>
      <c r="AR5" s="207"/>
      <c r="AS5" s="208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7" t="s">
        <v>175</v>
      </c>
      <c r="D6" s="238"/>
      <c r="E6" s="210" t="s">
        <v>176</v>
      </c>
      <c r="F6" s="211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4" t="s">
        <v>163</v>
      </c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100"/>
      <c r="B7" s="101"/>
      <c r="C7" s="135" t="s">
        <v>232</v>
      </c>
      <c r="D7" s="111"/>
      <c r="E7" s="136" t="s">
        <v>235</v>
      </c>
      <c r="F7" s="112"/>
      <c r="G7" s="92">
        <v>506095633</v>
      </c>
      <c r="H7" s="92"/>
      <c r="I7" s="92"/>
      <c r="J7" s="92">
        <v>1066</v>
      </c>
      <c r="K7" s="92"/>
      <c r="L7" s="92"/>
      <c r="M7" s="92" t="s">
        <v>257</v>
      </c>
      <c r="N7" s="92"/>
      <c r="O7" s="92"/>
      <c r="P7" s="89" t="s">
        <v>72</v>
      </c>
      <c r="Q7" s="90"/>
      <c r="R7" s="109"/>
      <c r="S7" s="109"/>
      <c r="T7" s="109"/>
      <c r="U7" s="109"/>
      <c r="V7" s="50" t="s">
        <v>73</v>
      </c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209</v>
      </c>
      <c r="AM7" s="147"/>
      <c r="AN7" s="147"/>
      <c r="AO7" s="147"/>
      <c r="AP7" s="147"/>
      <c r="AQ7" s="147"/>
      <c r="AR7" s="147"/>
      <c r="AS7" s="59" t="s">
        <v>75</v>
      </c>
      <c r="AT7" s="264">
        <v>69</v>
      </c>
    </row>
    <row r="8" spans="1:51" ht="18" customHeight="1">
      <c r="A8" s="100"/>
      <c r="B8" s="101"/>
      <c r="C8" s="138" t="s">
        <v>205</v>
      </c>
      <c r="D8" s="139"/>
      <c r="E8" s="140" t="s">
        <v>208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48" t="s">
        <v>258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210</v>
      </c>
      <c r="AL8" s="151"/>
      <c r="AM8" s="151"/>
      <c r="AN8" s="151"/>
      <c r="AO8" s="60" t="s">
        <v>76</v>
      </c>
      <c r="AP8" s="151" t="s">
        <v>211</v>
      </c>
      <c r="AQ8" s="151"/>
      <c r="AR8" s="151"/>
      <c r="AS8" s="152"/>
      <c r="AT8" s="264"/>
    </row>
    <row r="9" spans="1:51" ht="14.4" customHeight="1">
      <c r="A9" s="100" t="s">
        <v>150</v>
      </c>
      <c r="B9" s="101"/>
      <c r="C9" s="135" t="s">
        <v>259</v>
      </c>
      <c r="D9" s="111"/>
      <c r="E9" s="136" t="s">
        <v>260</v>
      </c>
      <c r="F9" s="112"/>
      <c r="G9" s="92">
        <v>515919867</v>
      </c>
      <c r="H9" s="92"/>
      <c r="I9" s="92"/>
      <c r="J9" s="92"/>
      <c r="K9" s="92"/>
      <c r="L9" s="92"/>
      <c r="M9" s="93"/>
      <c r="N9" s="92"/>
      <c r="O9" s="92"/>
      <c r="P9" s="89" t="s">
        <v>72</v>
      </c>
      <c r="Q9" s="90"/>
      <c r="R9" s="109"/>
      <c r="S9" s="109"/>
      <c r="T9" s="109"/>
      <c r="U9" s="109"/>
      <c r="V9" s="50" t="s">
        <v>73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284</v>
      </c>
      <c r="AM9" s="147"/>
      <c r="AN9" s="147"/>
      <c r="AO9" s="147"/>
      <c r="AP9" s="147"/>
      <c r="AQ9" s="147"/>
      <c r="AR9" s="147"/>
      <c r="AS9" s="59" t="s">
        <v>194</v>
      </c>
      <c r="AT9" s="265">
        <v>42</v>
      </c>
    </row>
    <row r="10" spans="1:51" ht="18" customHeight="1">
      <c r="A10" s="100"/>
      <c r="B10" s="101"/>
      <c r="C10" s="138" t="s">
        <v>261</v>
      </c>
      <c r="D10" s="139"/>
      <c r="E10" s="140" t="s">
        <v>262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283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12"/>
      <c r="AK10" s="150" t="s">
        <v>285</v>
      </c>
      <c r="AL10" s="151"/>
      <c r="AM10" s="151"/>
      <c r="AN10" s="151"/>
      <c r="AO10" s="60" t="s">
        <v>195</v>
      </c>
      <c r="AP10" s="151" t="s">
        <v>286</v>
      </c>
      <c r="AQ10" s="151"/>
      <c r="AR10" s="151"/>
      <c r="AS10" s="152"/>
      <c r="AT10" s="265"/>
    </row>
    <row r="11" spans="1:51" ht="14.4" customHeight="1">
      <c r="A11" s="100" t="s">
        <v>151</v>
      </c>
      <c r="B11" s="101"/>
      <c r="C11" s="135" t="s">
        <v>233</v>
      </c>
      <c r="D11" s="111"/>
      <c r="E11" s="136" t="s">
        <v>234</v>
      </c>
      <c r="F11" s="112"/>
      <c r="G11" s="92">
        <v>506435354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263</v>
      </c>
      <c r="AM11" s="147"/>
      <c r="AN11" s="147"/>
      <c r="AO11" s="147"/>
      <c r="AP11" s="147"/>
      <c r="AQ11" s="147"/>
      <c r="AR11" s="147"/>
      <c r="AS11" s="59" t="s">
        <v>194</v>
      </c>
      <c r="AT11" s="265">
        <v>80</v>
      </c>
    </row>
    <row r="12" spans="1:51" ht="18" customHeight="1">
      <c r="A12" s="100"/>
      <c r="B12" s="101"/>
      <c r="C12" s="138" t="s">
        <v>206</v>
      </c>
      <c r="D12" s="139"/>
      <c r="E12" s="140" t="s">
        <v>207</v>
      </c>
      <c r="F12" s="141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216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12"/>
      <c r="AK12" s="150" t="s">
        <v>217</v>
      </c>
      <c r="AL12" s="151"/>
      <c r="AM12" s="151"/>
      <c r="AN12" s="151"/>
      <c r="AO12" s="60" t="s">
        <v>195</v>
      </c>
      <c r="AP12" s="151" t="s">
        <v>218</v>
      </c>
      <c r="AQ12" s="151"/>
      <c r="AR12" s="151"/>
      <c r="AS12" s="152"/>
      <c r="AT12" s="265"/>
    </row>
    <row r="13" spans="1:51" ht="15" customHeight="1">
      <c r="A13" s="100" t="s">
        <v>152</v>
      </c>
      <c r="B13" s="101"/>
      <c r="C13" s="168"/>
      <c r="D13" s="111"/>
      <c r="E13" s="111"/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7"/>
      <c r="S13" s="197"/>
      <c r="T13" s="197"/>
      <c r="U13" s="197"/>
      <c r="V13" s="4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202"/>
      <c r="AK13" s="61"/>
      <c r="AL13" s="190"/>
      <c r="AM13" s="190"/>
      <c r="AN13" s="190"/>
      <c r="AO13" s="190"/>
      <c r="AP13" s="190"/>
      <c r="AQ13" s="190"/>
      <c r="AR13" s="190"/>
      <c r="AS13" s="62"/>
      <c r="AT13" s="266"/>
    </row>
    <row r="14" spans="1:51" ht="18" customHeight="1">
      <c r="A14" s="100"/>
      <c r="B14" s="101"/>
      <c r="C14" s="153"/>
      <c r="D14" s="139"/>
      <c r="E14" s="139"/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91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3"/>
      <c r="AK14" s="194"/>
      <c r="AL14" s="195"/>
      <c r="AM14" s="195"/>
      <c r="AN14" s="195"/>
      <c r="AO14" s="63"/>
      <c r="AP14" s="195"/>
      <c r="AQ14" s="195"/>
      <c r="AR14" s="195"/>
      <c r="AS14" s="196"/>
      <c r="AT14" s="266"/>
    </row>
    <row r="15" spans="1:51" ht="15" customHeight="1">
      <c r="A15" s="145" t="s">
        <v>166</v>
      </c>
      <c r="B15" s="101"/>
      <c r="C15" s="135" t="s">
        <v>232</v>
      </c>
      <c r="D15" s="111"/>
      <c r="E15" s="136" t="s">
        <v>235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/>
      <c r="S15" s="109"/>
      <c r="T15" s="109"/>
      <c r="U15" s="109"/>
      <c r="V15" s="49" t="s">
        <v>73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213</v>
      </c>
      <c r="AM15" s="147"/>
      <c r="AN15" s="147"/>
      <c r="AO15" s="147"/>
      <c r="AP15" s="147"/>
      <c r="AQ15" s="147"/>
      <c r="AR15" s="147"/>
      <c r="AS15" s="59" t="s">
        <v>194</v>
      </c>
      <c r="AT15" s="265">
        <v>68</v>
      </c>
    </row>
    <row r="16" spans="1:51" ht="18" customHeight="1">
      <c r="A16" s="100"/>
      <c r="B16" s="101"/>
      <c r="C16" s="138" t="s">
        <v>205</v>
      </c>
      <c r="D16" s="139"/>
      <c r="E16" s="140" t="s">
        <v>208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 t="s">
        <v>212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12"/>
      <c r="AK16" s="150" t="s">
        <v>214</v>
      </c>
      <c r="AL16" s="151"/>
      <c r="AM16" s="151"/>
      <c r="AN16" s="151"/>
      <c r="AO16" s="60" t="s">
        <v>195</v>
      </c>
      <c r="AP16" s="151" t="s">
        <v>215</v>
      </c>
      <c r="AQ16" s="151"/>
      <c r="AR16" s="151"/>
      <c r="AS16" s="152"/>
      <c r="AT16" s="265"/>
    </row>
    <row r="17" spans="1:46">
      <c r="A17" s="100" t="s">
        <v>6</v>
      </c>
      <c r="B17" s="101"/>
      <c r="C17" s="160" t="str">
        <f>IF(P16="","",P16)</f>
        <v>船橋市旭町２－１０－２１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00" t="s">
        <v>7</v>
      </c>
      <c r="B19" s="101"/>
      <c r="C19" s="160" t="str">
        <f>IF(AL15="","",AL15&amp;"-"&amp;AK16&amp;"-"&amp;AP16)</f>
        <v>０４７-４３８-６３５６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00"/>
      <c r="B20" s="101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00" t="s">
        <v>153</v>
      </c>
      <c r="B21" s="101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61" t="s">
        <v>173</v>
      </c>
      <c r="D23" s="162"/>
      <c r="E23" s="163" t="s">
        <v>174</v>
      </c>
      <c r="F23" s="164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34" t="s">
        <v>167</v>
      </c>
      <c r="Q23" s="142"/>
      <c r="R23" s="142"/>
      <c r="S23" s="142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1"/>
      <c r="C24" s="175" t="s">
        <v>171</v>
      </c>
      <c r="D24" s="176"/>
      <c r="E24" s="177" t="s">
        <v>172</v>
      </c>
      <c r="F24" s="178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6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1">
        <v>1</v>
      </c>
      <c r="B25" s="159" t="s">
        <v>223</v>
      </c>
      <c r="C25" s="135" t="s">
        <v>236</v>
      </c>
      <c r="D25" s="111"/>
      <c r="E25" s="136" t="s">
        <v>237</v>
      </c>
      <c r="F25" s="112"/>
      <c r="G25" s="122">
        <v>6</v>
      </c>
      <c r="H25" s="118"/>
      <c r="I25" s="116" t="s">
        <v>252</v>
      </c>
      <c r="J25" s="117"/>
      <c r="K25" s="117"/>
      <c r="L25" s="118"/>
      <c r="M25" s="122">
        <v>515859873</v>
      </c>
      <c r="N25" s="117"/>
      <c r="O25" s="118"/>
      <c r="P25" s="122"/>
      <c r="Q25" s="117"/>
      <c r="R25" s="117"/>
      <c r="S25" s="117"/>
      <c r="T25" s="123"/>
      <c r="U25" s="1"/>
      <c r="V25" s="1"/>
      <c r="W25" s="1"/>
      <c r="X25" s="1"/>
      <c r="Y25" s="125"/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8" t="s">
        <v>219</v>
      </c>
      <c r="D26" s="139"/>
      <c r="E26" s="140" t="s">
        <v>220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1">
        <v>2</v>
      </c>
      <c r="B27" s="133">
        <v>2</v>
      </c>
      <c r="C27" s="135" t="s">
        <v>264</v>
      </c>
      <c r="D27" s="157"/>
      <c r="E27" s="136" t="s">
        <v>267</v>
      </c>
      <c r="F27" s="158"/>
      <c r="G27" s="122">
        <v>6</v>
      </c>
      <c r="H27" s="118"/>
      <c r="I27" s="116" t="s">
        <v>252</v>
      </c>
      <c r="J27" s="117"/>
      <c r="K27" s="117"/>
      <c r="L27" s="118"/>
      <c r="M27" s="122">
        <v>518923143</v>
      </c>
      <c r="N27" s="117"/>
      <c r="O27" s="118"/>
      <c r="P27" s="122"/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65" t="s">
        <v>265</v>
      </c>
      <c r="D28" s="166"/>
      <c r="E28" s="140" t="s">
        <v>266</v>
      </c>
      <c r="F28" s="167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1">
        <v>3</v>
      </c>
      <c r="B29" s="133">
        <v>3</v>
      </c>
      <c r="C29" s="135" t="s">
        <v>238</v>
      </c>
      <c r="D29" s="111"/>
      <c r="E29" s="136" t="s">
        <v>239</v>
      </c>
      <c r="F29" s="112"/>
      <c r="G29" s="122">
        <v>6</v>
      </c>
      <c r="H29" s="118"/>
      <c r="I29" s="116" t="s">
        <v>253</v>
      </c>
      <c r="J29" s="117"/>
      <c r="K29" s="117"/>
      <c r="L29" s="118"/>
      <c r="M29" s="122">
        <v>519464669</v>
      </c>
      <c r="N29" s="117"/>
      <c r="O29" s="118"/>
      <c r="P29" s="122"/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8" t="s">
        <v>221</v>
      </c>
      <c r="D30" s="139"/>
      <c r="E30" s="140" t="s">
        <v>251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1">
        <v>4</v>
      </c>
      <c r="B31" s="133">
        <v>4</v>
      </c>
      <c r="C31" s="135" t="s">
        <v>240</v>
      </c>
      <c r="D31" s="111"/>
      <c r="E31" s="136" t="s">
        <v>241</v>
      </c>
      <c r="F31" s="112"/>
      <c r="G31" s="122">
        <v>6</v>
      </c>
      <c r="H31" s="118"/>
      <c r="I31" s="116" t="s">
        <v>254</v>
      </c>
      <c r="J31" s="117"/>
      <c r="K31" s="117"/>
      <c r="L31" s="118"/>
      <c r="M31" s="122">
        <v>514312246</v>
      </c>
      <c r="N31" s="117"/>
      <c r="O31" s="118"/>
      <c r="P31" s="122"/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8" t="s">
        <v>281</v>
      </c>
      <c r="D32" s="139"/>
      <c r="E32" s="140" t="s">
        <v>222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1">
        <v>5</v>
      </c>
      <c r="B33" s="133">
        <v>5</v>
      </c>
      <c r="C33" s="135" t="s">
        <v>242</v>
      </c>
      <c r="D33" s="111"/>
      <c r="E33" s="136" t="s">
        <v>243</v>
      </c>
      <c r="F33" s="112"/>
      <c r="G33" s="122">
        <v>5</v>
      </c>
      <c r="H33" s="118"/>
      <c r="I33" s="116" t="s">
        <v>252</v>
      </c>
      <c r="J33" s="117"/>
      <c r="K33" s="117"/>
      <c r="L33" s="118"/>
      <c r="M33" s="122">
        <v>518044978</v>
      </c>
      <c r="N33" s="117"/>
      <c r="O33" s="118"/>
      <c r="P33" s="122"/>
      <c r="Q33" s="117"/>
      <c r="R33" s="117"/>
      <c r="S33" s="117"/>
      <c r="T33" s="123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8" t="s">
        <v>224</v>
      </c>
      <c r="D34" s="139"/>
      <c r="E34" s="140" t="s">
        <v>268</v>
      </c>
      <c r="F34" s="141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1">
        <v>6</v>
      </c>
      <c r="B35" s="133">
        <v>6</v>
      </c>
      <c r="C35" s="135" t="s">
        <v>244</v>
      </c>
      <c r="D35" s="111"/>
      <c r="E35" s="136" t="s">
        <v>245</v>
      </c>
      <c r="F35" s="112"/>
      <c r="G35" s="122">
        <v>5</v>
      </c>
      <c r="H35" s="118"/>
      <c r="I35" s="116" t="s">
        <v>255</v>
      </c>
      <c r="J35" s="117"/>
      <c r="K35" s="117"/>
      <c r="L35" s="118"/>
      <c r="M35" s="122">
        <v>518109912</v>
      </c>
      <c r="N35" s="117"/>
      <c r="O35" s="118"/>
      <c r="P35" s="122"/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8" t="s">
        <v>225</v>
      </c>
      <c r="D36" s="139"/>
      <c r="E36" s="140" t="s">
        <v>226</v>
      </c>
      <c r="F36" s="141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1">
        <v>7</v>
      </c>
      <c r="B37" s="133">
        <v>7</v>
      </c>
      <c r="C37" s="135" t="s">
        <v>236</v>
      </c>
      <c r="D37" s="111"/>
      <c r="E37" s="136" t="s">
        <v>246</v>
      </c>
      <c r="F37" s="112"/>
      <c r="G37" s="122">
        <v>4</v>
      </c>
      <c r="H37" s="118"/>
      <c r="I37" s="116" t="s">
        <v>252</v>
      </c>
      <c r="J37" s="117"/>
      <c r="K37" s="117"/>
      <c r="L37" s="118"/>
      <c r="M37" s="122">
        <v>516649251</v>
      </c>
      <c r="N37" s="117"/>
      <c r="O37" s="118"/>
      <c r="P37" s="122"/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8" t="s">
        <v>219</v>
      </c>
      <c r="D38" s="139"/>
      <c r="E38" s="140" t="s">
        <v>227</v>
      </c>
      <c r="F38" s="141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1">
        <v>8</v>
      </c>
      <c r="B39" s="133">
        <v>8</v>
      </c>
      <c r="C39" s="135" t="s">
        <v>247</v>
      </c>
      <c r="D39" s="111"/>
      <c r="E39" s="136" t="s">
        <v>249</v>
      </c>
      <c r="F39" s="112"/>
      <c r="G39" s="122">
        <v>4</v>
      </c>
      <c r="H39" s="118"/>
      <c r="I39" s="116" t="s">
        <v>256</v>
      </c>
      <c r="J39" s="117"/>
      <c r="K39" s="117"/>
      <c r="L39" s="118"/>
      <c r="M39" s="122">
        <v>518928940</v>
      </c>
      <c r="N39" s="117"/>
      <c r="O39" s="118"/>
      <c r="P39" s="122"/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8" t="s">
        <v>228</v>
      </c>
      <c r="D40" s="139"/>
      <c r="E40" s="140" t="s">
        <v>229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1">
        <v>9</v>
      </c>
      <c r="B41" s="133">
        <v>9</v>
      </c>
      <c r="C41" s="135" t="s">
        <v>250</v>
      </c>
      <c r="D41" s="111"/>
      <c r="E41" s="136" t="s">
        <v>248</v>
      </c>
      <c r="F41" s="112"/>
      <c r="G41" s="122">
        <v>4</v>
      </c>
      <c r="H41" s="118"/>
      <c r="I41" s="116" t="s">
        <v>256</v>
      </c>
      <c r="J41" s="117"/>
      <c r="K41" s="117"/>
      <c r="L41" s="118"/>
      <c r="M41" s="122">
        <v>518928957</v>
      </c>
      <c r="N41" s="117"/>
      <c r="O41" s="118"/>
      <c r="P41" s="122"/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 t="s">
        <v>230</v>
      </c>
      <c r="D42" s="139"/>
      <c r="E42" s="140" t="s">
        <v>231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1">
        <v>10</v>
      </c>
      <c r="B43" s="133">
        <v>10</v>
      </c>
      <c r="C43" s="135" t="s">
        <v>277</v>
      </c>
      <c r="D43" s="111"/>
      <c r="E43" s="136" t="s">
        <v>279</v>
      </c>
      <c r="F43" s="112"/>
      <c r="G43" s="122">
        <v>2</v>
      </c>
      <c r="H43" s="118"/>
      <c r="I43" s="116" t="s">
        <v>252</v>
      </c>
      <c r="J43" s="117"/>
      <c r="K43" s="117"/>
      <c r="L43" s="118"/>
      <c r="M43" s="122">
        <v>519898457</v>
      </c>
      <c r="N43" s="117"/>
      <c r="O43" s="118"/>
      <c r="P43" s="122"/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 t="s">
        <v>278</v>
      </c>
      <c r="D44" s="139"/>
      <c r="E44" s="140" t="s">
        <v>280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1">
        <v>11</v>
      </c>
      <c r="B45" s="133">
        <v>11</v>
      </c>
      <c r="C45" s="135" t="s">
        <v>269</v>
      </c>
      <c r="D45" s="111"/>
      <c r="E45" s="136" t="s">
        <v>270</v>
      </c>
      <c r="F45" s="112"/>
      <c r="G45" s="122">
        <v>4</v>
      </c>
      <c r="H45" s="118"/>
      <c r="I45" s="116" t="s">
        <v>256</v>
      </c>
      <c r="J45" s="117"/>
      <c r="K45" s="117"/>
      <c r="L45" s="118"/>
      <c r="M45" s="122">
        <v>520053814</v>
      </c>
      <c r="N45" s="117"/>
      <c r="O45" s="118"/>
      <c r="P45" s="122"/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 t="s">
        <v>271</v>
      </c>
      <c r="D46" s="139"/>
      <c r="E46" s="140" t="s">
        <v>272</v>
      </c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1">
        <v>12</v>
      </c>
      <c r="B47" s="133">
        <v>12</v>
      </c>
      <c r="C47" s="135" t="s">
        <v>273</v>
      </c>
      <c r="D47" s="111"/>
      <c r="E47" s="136" t="s">
        <v>274</v>
      </c>
      <c r="F47" s="112"/>
      <c r="G47" s="122">
        <v>4</v>
      </c>
      <c r="H47" s="118"/>
      <c r="I47" s="116" t="s">
        <v>282</v>
      </c>
      <c r="J47" s="117"/>
      <c r="K47" s="117"/>
      <c r="L47" s="118"/>
      <c r="M47" s="122">
        <v>520212068</v>
      </c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2"/>
      <c r="B48" s="183"/>
      <c r="C48" s="184" t="s">
        <v>275</v>
      </c>
      <c r="D48" s="185"/>
      <c r="E48" s="186" t="s">
        <v>276</v>
      </c>
      <c r="F48" s="187"/>
      <c r="G48" s="179"/>
      <c r="H48" s="180"/>
      <c r="I48" s="179"/>
      <c r="J48" s="181"/>
      <c r="K48" s="181"/>
      <c r="L48" s="180"/>
      <c r="M48" s="179"/>
      <c r="N48" s="181"/>
      <c r="O48" s="180"/>
      <c r="P48" s="179"/>
      <c r="Q48" s="181"/>
      <c r="R48" s="181"/>
      <c r="S48" s="181"/>
      <c r="T48" s="20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7">
        <v>13</v>
      </c>
      <c r="B49" s="248"/>
      <c r="C49" s="250"/>
      <c r="D49" s="251"/>
      <c r="E49" s="251"/>
      <c r="F49" s="252"/>
      <c r="G49" s="239"/>
      <c r="H49" s="241"/>
      <c r="I49" s="239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9"/>
      <c r="C50" s="253"/>
      <c r="D50" s="254"/>
      <c r="E50" s="254"/>
      <c r="F50" s="255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00">
        <v>14</v>
      </c>
      <c r="B51" s="248"/>
      <c r="C51" s="250"/>
      <c r="D51" s="251"/>
      <c r="E51" s="251"/>
      <c r="F51" s="252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60"/>
      <c r="C52" s="261"/>
      <c r="D52" s="262"/>
      <c r="E52" s="262"/>
      <c r="F52" s="263"/>
      <c r="G52" s="256"/>
      <c r="H52" s="257"/>
      <c r="I52" s="256"/>
      <c r="J52" s="258"/>
      <c r="K52" s="258"/>
      <c r="L52" s="257"/>
      <c r="M52" s="256"/>
      <c r="N52" s="258"/>
      <c r="O52" s="257"/>
      <c r="P52" s="256"/>
      <c r="Q52" s="258"/>
      <c r="R52" s="258"/>
      <c r="S52" s="258"/>
      <c r="T52" s="2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170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8" t="s">
        <v>188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2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67">
        <f>LEN(A55)</f>
        <v>0</v>
      </c>
      <c r="W55" s="268"/>
      <c r="X55" s="268"/>
      <c r="Y55" s="268"/>
      <c r="Z55" s="268"/>
      <c r="AA55" s="268"/>
      <c r="AB55" s="268"/>
      <c r="AC55" s="268"/>
      <c r="AD55" s="268"/>
      <c r="AE55" s="268"/>
      <c r="AF55" s="26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法典東スポーツクラブ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>
        <f>IF(入力!C4="","",IF(入力!C5="",入力!C4,入力!C4&amp;"　　"&amp;入力!C5))</f>
        <v>431606335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田中　辰夫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506095633</v>
      </c>
      <c r="H7" s="272"/>
      <c r="I7" s="272"/>
      <c r="J7" s="272">
        <f>IF(入力!J7="","",入力!J7)</f>
        <v>1066</v>
      </c>
      <c r="K7" s="272"/>
      <c r="L7" s="272"/>
      <c r="M7" s="272" t="str">
        <f>IF(入力!M7="","",入力!M7)</f>
        <v>091A004193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2</v>
      </c>
      <c r="B9" s="270"/>
      <c r="C9" s="282" t="str">
        <f>IF(入力!C10="","",入力!C10&amp;"　"&amp;入力!E10)</f>
        <v>大日方　智治</v>
      </c>
      <c r="D9" s="283"/>
      <c r="E9" s="283"/>
      <c r="F9" s="283"/>
      <c r="G9" s="272">
        <f>IF(入力!G9="","",入力!G9)</f>
        <v>515919867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3</v>
      </c>
      <c r="B11" s="270"/>
      <c r="C11" s="282" t="str">
        <f>IF(入力!C12="","",入力!C12&amp;"　"&amp;入力!E12)</f>
        <v>平野　利一</v>
      </c>
      <c r="D11" s="283"/>
      <c r="E11" s="283"/>
      <c r="F11" s="283"/>
      <c r="G11" s="272">
        <f>IF(入力!G11="","",入力!G11)</f>
        <v>506435354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0"/>
      <c r="B14" s="270"/>
      <c r="C14" s="284"/>
      <c r="D14" s="285"/>
      <c r="E14" s="285"/>
      <c r="F14" s="285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0" t="s">
        <v>5</v>
      </c>
      <c r="B15" s="270"/>
      <c r="C15" s="282" t="str">
        <f>IF(入力!C16="","",入力!C16&amp;"　"&amp;入力!E16)</f>
        <v>田中　辰夫</v>
      </c>
      <c r="D15" s="283"/>
      <c r="E15" s="283"/>
      <c r="F15" s="280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0"/>
      <c r="B16" s="270"/>
      <c r="C16" s="284"/>
      <c r="D16" s="285"/>
      <c r="E16" s="285"/>
      <c r="F16" s="281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70" t="s">
        <v>6</v>
      </c>
      <c r="B17" s="270"/>
      <c r="C17" s="273" t="str">
        <f>IF(入力!C17="","",入力!C17&amp;"　"&amp;入力!E17)</f>
        <v>船橋市旭町２－１０－２１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０４７-４３８-６３５６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幸田　朱莉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船橋市立法典東小学校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515859873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鈴木　百合愛</v>
      </c>
      <c r="D27" s="283"/>
      <c r="E27" s="283"/>
      <c r="F27" s="283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船橋市立法典東小学校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518923143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樋田　琴海</v>
      </c>
      <c r="D29" s="283"/>
      <c r="E29" s="283"/>
      <c r="F29" s="283"/>
      <c r="G29" s="270">
        <f>IF(入力!G29="","",入力!G29)</f>
        <v>6</v>
      </c>
      <c r="H29" s="270" t="str">
        <f>IF(入力!H29="","",入力!H29)</f>
        <v/>
      </c>
      <c r="I29" s="270" t="str">
        <f>IF(入力!I29="","",入力!I29)</f>
        <v>船橋市立法典東小学校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519464669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飛鷹　さくら</v>
      </c>
      <c r="D31" s="283"/>
      <c r="E31" s="283"/>
      <c r="F31" s="283"/>
      <c r="G31" s="270">
        <f>IF(入力!G31="","",入力!G31)</f>
        <v>6</v>
      </c>
      <c r="H31" s="270" t="str">
        <f>IF(入力!H31="","",入力!H31)</f>
        <v/>
      </c>
      <c r="I31" s="270" t="str">
        <f>IF(入力!I31="","",入力!I31)</f>
        <v>船橋市立丸山小学校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514312246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奈良　綾夏</v>
      </c>
      <c r="D33" s="283"/>
      <c r="E33" s="283"/>
      <c r="F33" s="283"/>
      <c r="G33" s="270">
        <f>IF(入力!G33="","",入力!G33)</f>
        <v>5</v>
      </c>
      <c r="H33" s="270" t="str">
        <f>IF(入力!H33="","",入力!H33)</f>
        <v/>
      </c>
      <c r="I33" s="270" t="str">
        <f>IF(入力!I33="","",入力!I33)</f>
        <v>船橋市立法典東小学校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518044978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石田　深雪</v>
      </c>
      <c r="D35" s="283"/>
      <c r="E35" s="283"/>
      <c r="F35" s="283"/>
      <c r="G35" s="270">
        <f>IF(入力!G35="","",入力!G35)</f>
        <v>5</v>
      </c>
      <c r="H35" s="270" t="str">
        <f>IF(入力!H35="","",入力!H35)</f>
        <v/>
      </c>
      <c r="I35" s="270" t="str">
        <f>IF(入力!I35="","",入力!I35)</f>
        <v>船橋市立塚田小学校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518109912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幸田　妃莉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船橋市立法典東小学校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516649251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町田　沙南</v>
      </c>
      <c r="D39" s="283"/>
      <c r="E39" s="283"/>
      <c r="F39" s="283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船橋市立法典小学校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518928940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中牟田　こまち</v>
      </c>
      <c r="D41" s="283"/>
      <c r="E41" s="283"/>
      <c r="F41" s="283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船橋市立法典小学校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518928957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櫻井　優衣</v>
      </c>
      <c r="D43" s="283"/>
      <c r="E43" s="283"/>
      <c r="F43" s="283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船橋市立法典東小学校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519898457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奥平　紗衣</v>
      </c>
      <c r="D45" s="283"/>
      <c r="E45" s="283"/>
      <c r="F45" s="283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船橋市立法典小学校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520053814</v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>長濱　茜</v>
      </c>
      <c r="D47" s="283"/>
      <c r="E47" s="283"/>
      <c r="F47" s="283"/>
      <c r="G47" s="270">
        <f>IF(入力!G47="","",入力!G47)</f>
        <v>4</v>
      </c>
      <c r="H47" s="270" t="str">
        <f>IF(入力!H47="","",入力!H47)</f>
        <v/>
      </c>
      <c r="I47" s="270" t="str">
        <f>IF(入力!I47="","",入力!I47)</f>
        <v>船橋市立法典小学校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520212068</v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09"/>
      <c r="AW1" s="309"/>
      <c r="AX1" s="4" t="s">
        <v>28</v>
      </c>
      <c r="AY1" s="5"/>
      <c r="AZ1" s="309"/>
      <c r="BA1" s="309"/>
      <c r="BB1" s="4" t="s">
        <v>29</v>
      </c>
      <c r="BC1" s="5"/>
      <c r="BD1" s="309"/>
      <c r="BE1" s="30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0" t="s">
        <v>65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7" t="s">
        <v>32</v>
      </c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0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73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6" t="s">
        <v>37</v>
      </c>
      <c r="D16" s="321"/>
      <c r="E16" s="321"/>
      <c r="F16" s="321"/>
      <c r="G16" s="322"/>
      <c r="H16" s="345" t="s">
        <v>66</v>
      </c>
      <c r="I16" s="346"/>
      <c r="J16" s="346"/>
      <c r="K16" s="321" t="str">
        <f>IF(入力!C2="","",入力!C2)</f>
        <v>　ホウテンヒガシスポーツクラブ</v>
      </c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2"/>
      <c r="Y16" s="358" t="s">
        <v>67</v>
      </c>
      <c r="Z16" s="359"/>
      <c r="AA16" s="359"/>
      <c r="AB16" s="359"/>
      <c r="AC16" s="359"/>
      <c r="AD16" s="359"/>
      <c r="AE16" s="359"/>
      <c r="AF16" s="359"/>
      <c r="AG16" s="359"/>
      <c r="AH16" s="359"/>
      <c r="AI16" s="360"/>
      <c r="AJ16" s="312" t="s">
        <v>38</v>
      </c>
      <c r="AK16" s="313"/>
      <c r="AL16" s="313"/>
      <c r="AM16" s="314"/>
      <c r="AN16" s="339" t="str">
        <f>IF(入力!P3="","",入力!P3)</f>
        <v>船橋市</v>
      </c>
      <c r="AO16" s="340"/>
      <c r="AP16" s="340"/>
      <c r="AQ16" s="340"/>
      <c r="AR16" s="340"/>
      <c r="AS16" s="340"/>
      <c r="AT16" s="313" t="s">
        <v>68</v>
      </c>
      <c r="AU16" s="314"/>
      <c r="AV16" s="320" t="s">
        <v>39</v>
      </c>
      <c r="AW16" s="321"/>
      <c r="AX16" s="321"/>
      <c r="AY16" s="322"/>
      <c r="AZ16" s="327" t="str">
        <f>IF(入力!P5="","",入力!P5)</f>
        <v>東武アーバンパークライン</v>
      </c>
      <c r="BA16" s="328"/>
      <c r="BB16" s="328"/>
      <c r="BC16" s="328"/>
      <c r="BD16" s="328"/>
      <c r="BE16" s="328"/>
      <c r="BF16" s="379" t="s">
        <v>40</v>
      </c>
    </row>
    <row r="17" spans="3:58" ht="4.5" customHeight="1">
      <c r="C17" s="377"/>
      <c r="D17" s="324"/>
      <c r="E17" s="324"/>
      <c r="F17" s="324"/>
      <c r="G17" s="325"/>
      <c r="H17" s="337" t="str">
        <f>IF(入力!C3="","",入力!C3)</f>
        <v>法典東スポーツクラブ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1">
        <f>IF(入力!C4="","",入力!C4)</f>
        <v>431606335</v>
      </c>
      <c r="Z17" s="362"/>
      <c r="AA17" s="362"/>
      <c r="AB17" s="362"/>
      <c r="AC17" s="362"/>
      <c r="AD17" s="362"/>
      <c r="AE17" s="362"/>
      <c r="AF17" s="362"/>
      <c r="AG17" s="362"/>
      <c r="AH17" s="362"/>
      <c r="AI17" s="363"/>
      <c r="AJ17" s="315"/>
      <c r="AK17" s="316"/>
      <c r="AL17" s="316"/>
      <c r="AM17" s="317"/>
      <c r="AN17" s="341"/>
      <c r="AO17" s="342"/>
      <c r="AP17" s="342"/>
      <c r="AQ17" s="342"/>
      <c r="AR17" s="342"/>
      <c r="AS17" s="342"/>
      <c r="AT17" s="316"/>
      <c r="AU17" s="317"/>
      <c r="AV17" s="323"/>
      <c r="AW17" s="324"/>
      <c r="AX17" s="324"/>
      <c r="AY17" s="325"/>
      <c r="AZ17" s="329"/>
      <c r="BA17" s="330"/>
      <c r="BB17" s="330"/>
      <c r="BC17" s="330"/>
      <c r="BD17" s="330"/>
      <c r="BE17" s="330"/>
      <c r="BF17" s="380"/>
    </row>
    <row r="18" spans="3:58" ht="16.5" customHeight="1">
      <c r="C18" s="378"/>
      <c r="D18" s="302"/>
      <c r="E18" s="302"/>
      <c r="F18" s="302"/>
      <c r="G18" s="326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64"/>
      <c r="Z18" s="365"/>
      <c r="AA18" s="365"/>
      <c r="AB18" s="365"/>
      <c r="AC18" s="365"/>
      <c r="AD18" s="365"/>
      <c r="AE18" s="365"/>
      <c r="AF18" s="365"/>
      <c r="AG18" s="365"/>
      <c r="AH18" s="365"/>
      <c r="AI18" s="366"/>
      <c r="AJ18" s="318"/>
      <c r="AK18" s="308"/>
      <c r="AL18" s="308"/>
      <c r="AM18" s="319"/>
      <c r="AN18" s="343"/>
      <c r="AO18" s="344"/>
      <c r="AP18" s="344"/>
      <c r="AQ18" s="344"/>
      <c r="AR18" s="344"/>
      <c r="AS18" s="344"/>
      <c r="AT18" s="308"/>
      <c r="AU18" s="319"/>
      <c r="AV18" s="303"/>
      <c r="AW18" s="302"/>
      <c r="AX18" s="302"/>
      <c r="AY18" s="326"/>
      <c r="AZ18" s="331" t="str">
        <f>IF(入力!AE5="","",入力!AE5)</f>
        <v>馬込沢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291" t="s">
        <v>42</v>
      </c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 t="s">
        <v>69</v>
      </c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 t="s">
        <v>70</v>
      </c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311"/>
    </row>
    <row r="20" spans="3:58" ht="15" customHeight="1">
      <c r="C20" s="290" t="s">
        <v>43</v>
      </c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89">
        <f>IF(入力!J7="","",入力!J7)</f>
        <v>1066</v>
      </c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 t="str">
        <f>IF(入力!J9="","",入力!J9)</f>
        <v/>
      </c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 t="str">
        <f>IF(入力!J11="","",入力!J11)</f>
        <v/>
      </c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300"/>
    </row>
    <row r="21" spans="3:58" ht="15" customHeight="1">
      <c r="C21" s="290" t="s">
        <v>44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89" t="str">
        <f>IF(入力!M7="","",入力!M7)</f>
        <v>091A004193</v>
      </c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 t="str">
        <f>IF(入力!M9="","",入力!M9)</f>
        <v/>
      </c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 t="str">
        <f>IF(入力!M11="","",入力!M11)</f>
        <v/>
      </c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300"/>
    </row>
    <row r="22" spans="3:58" ht="12" customHeight="1">
      <c r="C22" s="384" t="s">
        <v>71</v>
      </c>
      <c r="D22" s="385"/>
      <c r="E22" s="385"/>
      <c r="F22" s="385"/>
      <c r="G22" s="386"/>
      <c r="H22" s="387" t="str">
        <f>IF(入力!C7="","",入力!C7&amp;"　"&amp;入力!E7)</f>
        <v>タナカ　タツオ</v>
      </c>
      <c r="I22" s="292"/>
      <c r="J22" s="292"/>
      <c r="K22" s="292"/>
      <c r="L22" s="292"/>
      <c r="M22" s="292"/>
      <c r="N22" s="292"/>
      <c r="O22" s="292"/>
      <c r="P22" s="292"/>
      <c r="Q22" s="293"/>
      <c r="R22" s="301" t="s">
        <v>45</v>
      </c>
      <c r="S22" s="292"/>
      <c r="T22" s="294">
        <f>IF(入力!AT7="","",入力!AT7)</f>
        <v>69</v>
      </c>
      <c r="U22" s="295"/>
      <c r="V22" s="296"/>
      <c r="W22" s="301" t="s">
        <v>46</v>
      </c>
      <c r="X22" s="301"/>
      <c r="Y22" s="301"/>
      <c r="Z22" s="14" t="s">
        <v>72</v>
      </c>
      <c r="AA22" s="15"/>
      <c r="AB22" s="292" t="str">
        <f>IF(入力!R7="","",入力!R7)</f>
        <v/>
      </c>
      <c r="AC22" s="292"/>
      <c r="AD22" s="292"/>
      <c r="AE22" s="292"/>
      <c r="AF22" s="16" t="s">
        <v>73</v>
      </c>
      <c r="AG22" s="292" t="str">
        <f>IF(入力!W7="","",入力!W7)</f>
        <v/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3"/>
      <c r="AU22" s="301" t="s">
        <v>47</v>
      </c>
      <c r="AV22" s="292"/>
      <c r="AW22" s="292"/>
      <c r="AX22" s="17" t="s">
        <v>74</v>
      </c>
      <c r="AY22" s="292" t="str">
        <f>IF(入力!AL7="","",入力!AL7)</f>
        <v>０９０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78" t="s">
        <v>48</v>
      </c>
      <c r="D23" s="302"/>
      <c r="E23" s="302"/>
      <c r="F23" s="302"/>
      <c r="G23" s="326"/>
      <c r="H23" s="353" t="str">
        <f>IF(入力!C8="","",入力!C8&amp;"　"&amp;入力!E8)</f>
        <v>田中　辰夫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2"/>
      <c r="S23" s="302"/>
      <c r="T23" s="297"/>
      <c r="U23" s="298"/>
      <c r="V23" s="299"/>
      <c r="W23" s="308"/>
      <c r="X23" s="308"/>
      <c r="Y23" s="308"/>
      <c r="Z23" s="305" t="str">
        <f>IF(入力!P8="","",入力!P8)</f>
        <v>船橋市」旭町２－１０－２１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2"/>
      <c r="AV23" s="302"/>
      <c r="AW23" s="302"/>
      <c r="AX23" s="303" t="str">
        <f>IF(入力!AK8="","",入力!AK8)</f>
        <v>４６２２</v>
      </c>
      <c r="AY23" s="302"/>
      <c r="AZ23" s="302"/>
      <c r="BA23" s="302"/>
      <c r="BB23" s="19" t="s">
        <v>76</v>
      </c>
      <c r="BC23" s="302" t="str">
        <f>IF(入力!AP8="","",入力!AP8)</f>
        <v>４０７５</v>
      </c>
      <c r="BD23" s="302"/>
      <c r="BE23" s="302"/>
      <c r="BF23" s="304"/>
    </row>
    <row r="24" spans="3:58" ht="12" customHeight="1">
      <c r="C24" s="384" t="s">
        <v>77</v>
      </c>
      <c r="D24" s="385"/>
      <c r="E24" s="385"/>
      <c r="F24" s="385"/>
      <c r="G24" s="386"/>
      <c r="H24" s="387" t="str">
        <f>IF(入力!C9="","",入力!C9&amp;"　"&amp;入力!E9)</f>
        <v>オオヒナタ　トモハル</v>
      </c>
      <c r="I24" s="292"/>
      <c r="J24" s="292"/>
      <c r="K24" s="292"/>
      <c r="L24" s="292"/>
      <c r="M24" s="292"/>
      <c r="N24" s="292"/>
      <c r="O24" s="292"/>
      <c r="P24" s="292"/>
      <c r="Q24" s="293"/>
      <c r="R24" s="301" t="s">
        <v>45</v>
      </c>
      <c r="S24" s="292"/>
      <c r="T24" s="294">
        <f>IF(入力!AT9="","",入力!AT9)</f>
        <v>42</v>
      </c>
      <c r="U24" s="295"/>
      <c r="V24" s="296"/>
      <c r="W24" s="301" t="s">
        <v>46</v>
      </c>
      <c r="X24" s="301"/>
      <c r="Y24" s="301"/>
      <c r="Z24" s="14" t="s">
        <v>72</v>
      </c>
      <c r="AA24" s="15"/>
      <c r="AB24" s="292" t="str">
        <f>IF(入力!R9="","",入力!R9)</f>
        <v/>
      </c>
      <c r="AC24" s="292"/>
      <c r="AD24" s="292"/>
      <c r="AE24" s="292"/>
      <c r="AF24" s="16" t="s">
        <v>73</v>
      </c>
      <c r="AG24" s="292" t="str">
        <f>IF(入力!W9="","",入力!W9)</f>
        <v/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3"/>
      <c r="AU24" s="301" t="s">
        <v>47</v>
      </c>
      <c r="AV24" s="292"/>
      <c r="AW24" s="292"/>
      <c r="AX24" s="17" t="s">
        <v>74</v>
      </c>
      <c r="AY24" s="292" t="str">
        <f>IF(入力!AL9="","",入力!AL9)</f>
        <v>090</v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78" t="s">
        <v>78</v>
      </c>
      <c r="D25" s="302"/>
      <c r="E25" s="302"/>
      <c r="F25" s="302"/>
      <c r="G25" s="326"/>
      <c r="H25" s="353" t="str">
        <f>IF(入力!C10="","",入力!C10&amp;"　"&amp;入力!E10)</f>
        <v>大日方　智治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2"/>
      <c r="S25" s="302"/>
      <c r="T25" s="297"/>
      <c r="U25" s="298"/>
      <c r="V25" s="299"/>
      <c r="W25" s="308"/>
      <c r="X25" s="308"/>
      <c r="Y25" s="308"/>
      <c r="Z25" s="305" t="str">
        <f>IF(入力!P10="","",入力!P10)</f>
        <v>船橋市北本町2-5-28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2"/>
      <c r="AV25" s="302"/>
      <c r="AW25" s="302"/>
      <c r="AX25" s="303" t="str">
        <f>IF(入力!AK10="","",入力!AK10)</f>
        <v>4622</v>
      </c>
      <c r="AY25" s="302"/>
      <c r="AZ25" s="302"/>
      <c r="BA25" s="302"/>
      <c r="BB25" s="19" t="s">
        <v>76</v>
      </c>
      <c r="BC25" s="302" t="str">
        <f>IF(入力!AP10="","",入力!AP10)</f>
        <v>4075</v>
      </c>
      <c r="BD25" s="302"/>
      <c r="BE25" s="302"/>
      <c r="BF25" s="304"/>
    </row>
    <row r="26" spans="3:58" ht="12" customHeight="1">
      <c r="C26" s="384" t="s">
        <v>71</v>
      </c>
      <c r="D26" s="385"/>
      <c r="E26" s="385"/>
      <c r="F26" s="385"/>
      <c r="G26" s="386"/>
      <c r="H26" s="387" t="str">
        <f>IF(入力!C11="","",入力!C11&amp;"　"&amp;入力!E11)</f>
        <v>ヒラノ　トシカズ</v>
      </c>
      <c r="I26" s="292"/>
      <c r="J26" s="292"/>
      <c r="K26" s="292"/>
      <c r="L26" s="292"/>
      <c r="M26" s="292"/>
      <c r="N26" s="292"/>
      <c r="O26" s="292"/>
      <c r="P26" s="292"/>
      <c r="Q26" s="293"/>
      <c r="R26" s="301" t="s">
        <v>45</v>
      </c>
      <c r="S26" s="292"/>
      <c r="T26" s="294">
        <f>IF(入力!AT11="","",入力!AT11)</f>
        <v>80</v>
      </c>
      <c r="U26" s="295"/>
      <c r="V26" s="296"/>
      <c r="W26" s="301" t="s">
        <v>46</v>
      </c>
      <c r="X26" s="301"/>
      <c r="Y26" s="301"/>
      <c r="Z26" s="14" t="s">
        <v>72</v>
      </c>
      <c r="AA26" s="15"/>
      <c r="AB26" s="292" t="str">
        <f>IF(入力!R11="","",入力!R11)</f>
        <v/>
      </c>
      <c r="AC26" s="292"/>
      <c r="AD26" s="292"/>
      <c r="AE26" s="292"/>
      <c r="AF26" s="16" t="s">
        <v>73</v>
      </c>
      <c r="AG26" s="292" t="str">
        <f>IF(入力!W11="","",入力!W11)</f>
        <v/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3"/>
      <c r="AU26" s="301" t="s">
        <v>47</v>
      </c>
      <c r="AV26" s="292"/>
      <c r="AW26" s="292"/>
      <c r="AX26" s="17" t="s">
        <v>74</v>
      </c>
      <c r="AY26" s="292" t="str">
        <f>IF(入力!AL11="","",入力!AL11)</f>
        <v>０９０</v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78" t="s">
        <v>79</v>
      </c>
      <c r="D27" s="302"/>
      <c r="E27" s="302"/>
      <c r="F27" s="302"/>
      <c r="G27" s="326"/>
      <c r="H27" s="353" t="str">
        <f>IF(入力!C12="","",入力!C12&amp;"　"&amp;入力!E12)</f>
        <v>平野　利一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02"/>
      <c r="S27" s="302"/>
      <c r="T27" s="297"/>
      <c r="U27" s="298"/>
      <c r="V27" s="299"/>
      <c r="W27" s="308"/>
      <c r="X27" s="308"/>
      <c r="Y27" s="308"/>
      <c r="Z27" s="305" t="str">
        <f>IF(入力!P12="","",入力!P12)</f>
        <v>船橋市馬込町９１０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2"/>
      <c r="AV27" s="302"/>
      <c r="AW27" s="302"/>
      <c r="AX27" s="303" t="str">
        <f>IF(入力!AK12="","",入力!AK12)</f>
        <v>２７０６</v>
      </c>
      <c r="AY27" s="302"/>
      <c r="AZ27" s="302"/>
      <c r="BA27" s="302"/>
      <c r="BB27" s="19" t="s">
        <v>76</v>
      </c>
      <c r="BC27" s="302" t="str">
        <f>IF(入力!AP12="","",入力!AP12)</f>
        <v>６６５７</v>
      </c>
      <c r="BD27" s="302"/>
      <c r="BE27" s="302"/>
      <c r="BF27" s="304"/>
    </row>
    <row r="28" spans="3:58" ht="12" customHeight="1">
      <c r="C28" s="384" t="s">
        <v>71</v>
      </c>
      <c r="D28" s="385"/>
      <c r="E28" s="385"/>
      <c r="F28" s="385"/>
      <c r="G28" s="386"/>
      <c r="H28" s="387" t="str">
        <f>IF(入力!C15="","",入力!C15&amp;"　"&amp;入力!E15)</f>
        <v>タナカ　タツオ</v>
      </c>
      <c r="I28" s="292"/>
      <c r="J28" s="292"/>
      <c r="K28" s="292"/>
      <c r="L28" s="292"/>
      <c r="M28" s="292"/>
      <c r="N28" s="292"/>
      <c r="O28" s="292"/>
      <c r="P28" s="292"/>
      <c r="Q28" s="293"/>
      <c r="R28" s="301" t="s">
        <v>45</v>
      </c>
      <c r="S28" s="292"/>
      <c r="T28" s="294">
        <f>IF(入力!AT15="","",入力!AT15)</f>
        <v>68</v>
      </c>
      <c r="U28" s="295"/>
      <c r="V28" s="296"/>
      <c r="W28" s="301" t="s">
        <v>46</v>
      </c>
      <c r="X28" s="301"/>
      <c r="Y28" s="301"/>
      <c r="Z28" s="14" t="s">
        <v>72</v>
      </c>
      <c r="AA28" s="15"/>
      <c r="AB28" s="292" t="str">
        <f>IF(入力!R15="","",入力!R15)</f>
        <v/>
      </c>
      <c r="AC28" s="292"/>
      <c r="AD28" s="292"/>
      <c r="AE28" s="292"/>
      <c r="AF28" s="16" t="s">
        <v>73</v>
      </c>
      <c r="AG28" s="292" t="str">
        <f>IF(入力!W15="","",入力!W15)</f>
        <v/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3"/>
      <c r="AU28" s="301" t="s">
        <v>47</v>
      </c>
      <c r="AV28" s="292"/>
      <c r="AW28" s="292"/>
      <c r="AX28" s="17" t="s">
        <v>74</v>
      </c>
      <c r="AY28" s="292" t="str">
        <f>IF(入力!AL15="","",入力!AL15)</f>
        <v>０４７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81" t="s">
        <v>49</v>
      </c>
      <c r="D29" s="382"/>
      <c r="E29" s="382"/>
      <c r="F29" s="382"/>
      <c r="G29" s="383"/>
      <c r="H29" s="392" t="str">
        <f>IF(入力!C16="","",入力!C16&amp;"　"&amp;入力!E16)</f>
        <v>田中　辰夫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82"/>
      <c r="S29" s="382"/>
      <c r="T29" s="389"/>
      <c r="U29" s="390"/>
      <c r="V29" s="391"/>
      <c r="W29" s="388"/>
      <c r="X29" s="388"/>
      <c r="Y29" s="388"/>
      <c r="Z29" s="405" t="str">
        <f>IF(入力!P16="","",入力!P16)</f>
        <v>船橋市旭町２－１０－２１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82"/>
      <c r="AV29" s="382"/>
      <c r="AW29" s="382"/>
      <c r="AX29" s="408" t="str">
        <f>IF(入力!AK16="","",入力!AK16)</f>
        <v>４３８</v>
      </c>
      <c r="AY29" s="382"/>
      <c r="AZ29" s="382"/>
      <c r="BA29" s="382"/>
      <c r="BB29" s="73" t="s">
        <v>76</v>
      </c>
      <c r="BC29" s="382" t="str">
        <f>IF(入力!AP16="","",入力!AP16)</f>
        <v>６３５６</v>
      </c>
      <c r="BD29" s="382"/>
      <c r="BE29" s="382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 t="str">
        <f>IF(入力!B25="","",入力!B25)</f>
        <v>①</v>
      </c>
      <c r="D34" s="424"/>
      <c r="E34" s="425"/>
      <c r="F34" s="410" t="str">
        <f>IF(入力!C26="","",入力!C25&amp;"　"&amp;入力!E25&amp;"
"&amp;入力!C26&amp;"　"&amp;入力!E26)</f>
        <v>コウダ　シュリ
幸田　朱莉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>
        <f>IF(入力!G25="","",入力!G25)</f>
        <v>6</v>
      </c>
      <c r="R34" s="398"/>
      <c r="S34" s="399"/>
      <c r="T34" s="416" t="str">
        <f>IF(入力!I25="","",入力!I25)</f>
        <v>船橋市立法典東小学校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515859873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 t="str">
        <f>IF(入力!P25="","",入力!P25)</f>
        <v/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スズキ　ユリア
鈴木　百合愛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>
        <f>IF(入力!G27="","",入力!G27)</f>
        <v>6</v>
      </c>
      <c r="R36" s="398"/>
      <c r="S36" s="399"/>
      <c r="T36" s="416" t="str">
        <f>IF(入力!I27="","",入力!I27)</f>
        <v>船橋市立法典東小学校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518923143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 t="str">
        <f>IF(入力!P27="","",入力!P27)</f>
        <v/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ヒダ　コトミ
樋田　琴海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>
        <f>IF(入力!G29="","",入力!G29)</f>
        <v>6</v>
      </c>
      <c r="R38" s="398"/>
      <c r="S38" s="399"/>
      <c r="T38" s="416" t="str">
        <f>IF(入力!I29="","",入力!I29)</f>
        <v>船橋市立法典東小学校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519464669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 t="str">
        <f>IF(入力!P29="","",入力!P29)</f>
        <v/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ヒダカ　サクラ
飛鷹　さくら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>
        <f>IF(入力!G31="","",入力!G31)</f>
        <v>6</v>
      </c>
      <c r="R40" s="398"/>
      <c r="S40" s="399"/>
      <c r="T40" s="416" t="str">
        <f>IF(入力!I31="","",入力!I31)</f>
        <v>船橋市立丸山小学校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514312246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 t="str">
        <f>IF(入力!P31="","",入力!P31)</f>
        <v/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ナラ　アヤカ
奈良　綾夏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>
        <f>IF(入力!G33="","",入力!G33)</f>
        <v>5</v>
      </c>
      <c r="R42" s="398"/>
      <c r="S42" s="399"/>
      <c r="T42" s="416" t="str">
        <f>IF(入力!I33="","",入力!I33)</f>
        <v>船橋市立法典東小学校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518044978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 t="str">
        <f>IF(入力!P33="","",入力!P33)</f>
        <v/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イシダ　ミユキ
石田　深雪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>
        <f>IF(入力!G35="","",入力!G35)</f>
        <v>5</v>
      </c>
      <c r="R44" s="398"/>
      <c r="S44" s="399"/>
      <c r="T44" s="416" t="str">
        <f>IF(入力!I35="","",入力!I35)</f>
        <v>船橋市立塚田小学校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518109912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 t="str">
        <f>IF(入力!P35="","",入力!P35)</f>
        <v/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コウダ　ヒマリ
幸田　妃莉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>
        <f>IF(入力!G37="","",入力!G37)</f>
        <v>4</v>
      </c>
      <c r="R46" s="398"/>
      <c r="S46" s="399"/>
      <c r="T46" s="416" t="str">
        <f>IF(入力!I37="","",入力!I37)</f>
        <v>船橋市立法典東小学校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516649251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 t="str">
        <f>IF(入力!P37="","",入力!P37)</f>
        <v/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マチダ　サナ
町田　沙南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>
        <f>IF(入力!G39="","",入力!G39)</f>
        <v>4</v>
      </c>
      <c r="R48" s="398"/>
      <c r="S48" s="399"/>
      <c r="T48" s="416" t="str">
        <f>IF(入力!I39="","",入力!I39)</f>
        <v>船橋市立法典小学校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518928940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 t="str">
        <f>IF(入力!P39="","",入力!P39)</f>
        <v/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>
        <f>IF(入力!B41="","",入力!B41)</f>
        <v>9</v>
      </c>
      <c r="D50" s="424"/>
      <c r="E50" s="425"/>
      <c r="F50" s="410" t="str">
        <f>IF(入力!C42="","",入力!C41&amp;"　"&amp;入力!E41&amp;"
"&amp;入力!C42&amp;"　"&amp;入力!E42)</f>
        <v>ナカムタ　コマチ
中牟田　こまち</v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>
        <f>IF(入力!G41="","",入力!G41)</f>
        <v>4</v>
      </c>
      <c r="R50" s="398"/>
      <c r="S50" s="399"/>
      <c r="T50" s="416" t="str">
        <f>IF(入力!I41="","",入力!I41)</f>
        <v>船橋市立法典小学校</v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>
        <f>IF(入力!M41="","",入力!M41)</f>
        <v>518928957</v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 t="str">
        <f>IF(入力!P41="","",入力!P41)</f>
        <v/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>
        <f>IF(入力!B43="","",入力!B43)</f>
        <v>10</v>
      </c>
      <c r="D52" s="424"/>
      <c r="E52" s="425"/>
      <c r="F52" s="410" t="str">
        <f>IF(入力!C44="","",入力!C43&amp;"　"&amp;入力!E43&amp;"
"&amp;入力!C44&amp;"　"&amp;入力!E44)</f>
        <v>サクライ　ユイ
櫻井　優衣</v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>
        <f>IF(入力!G43="","",入力!G43)</f>
        <v>2</v>
      </c>
      <c r="R52" s="398"/>
      <c r="S52" s="399"/>
      <c r="T52" s="416" t="str">
        <f>IF(入力!I43="","",入力!I43)</f>
        <v>船橋市立法典東小学校</v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>
        <f>IF(入力!M43="","",入力!M43)</f>
        <v>519898457</v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 t="str">
        <f>IF(入力!P43="","",入力!P43)</f>
        <v/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>
        <f>IF(入力!B45="","",入力!B45)</f>
        <v>11</v>
      </c>
      <c r="D54" s="424"/>
      <c r="E54" s="425"/>
      <c r="F54" s="410" t="str">
        <f>IF(入力!C46="","",入力!C45&amp;"　"&amp;入力!E45&amp;"
"&amp;入力!C46&amp;"　"&amp;入力!E46)</f>
        <v>オクヒラ　サエ
奥平　紗衣</v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>
        <f>IF(入力!G45="","",入力!G45)</f>
        <v>4</v>
      </c>
      <c r="R54" s="398"/>
      <c r="S54" s="399"/>
      <c r="T54" s="416" t="str">
        <f>IF(入力!I45="","",入力!I45)</f>
        <v>船橋市立法典小学校</v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>
        <f>IF(入力!M45="","",入力!M45)</f>
        <v>520053814</v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 t="str">
        <f>IF(入力!P45="","",入力!P45)</f>
        <v/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>
        <f>IF(入力!B47="","",入力!B47)</f>
        <v>12</v>
      </c>
      <c r="D56" s="424"/>
      <c r="E56" s="425"/>
      <c r="F56" s="410" t="str">
        <f>IF(入力!C48="","",入力!C47&amp;"　"&amp;入力!E47&amp;"
"&amp;入力!C48&amp;"　"&amp;入力!E48)</f>
        <v>ナガハマ　アカネ
長濱　茜</v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>
        <f>IF(入力!G47="","",入力!G47)</f>
        <v>4</v>
      </c>
      <c r="R56" s="398"/>
      <c r="S56" s="399"/>
      <c r="T56" s="416" t="str">
        <f>IF(入力!I47="","",入力!I47)</f>
        <v>船橋市立法典小学校</v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>
        <f>IF(入力!M47="","",入力!M47)</f>
        <v>520212068</v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 t="str">
        <f>IF(入力!P47="","",入力!P47)</f>
        <v/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0" t="s">
        <v>0</v>
      </c>
      <c r="B2" s="270"/>
      <c r="C2" s="273" t="str">
        <f>IF(入力!C3="","",入力!C3)</f>
        <v>法典東スポーツクラブ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431606335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田中　辰夫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506095633</v>
      </c>
      <c r="H7" s="272"/>
      <c r="I7" s="272"/>
      <c r="J7" s="272">
        <f>IF(入力!J7="","",入力!J7)</f>
        <v>1066</v>
      </c>
      <c r="K7" s="272"/>
      <c r="L7" s="272"/>
      <c r="M7" s="272" t="str">
        <f>IF(入力!M7="","",入力!M7)</f>
        <v>091A004193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19</v>
      </c>
      <c r="B9" s="270"/>
      <c r="C9" s="282" t="str">
        <f>IF(入力!C10="","",入力!C10&amp;"　"&amp;入力!E10)</f>
        <v>大日方　智治</v>
      </c>
      <c r="D9" s="283"/>
      <c r="E9" s="283"/>
      <c r="F9" s="283"/>
      <c r="G9" s="272">
        <f>IF(入力!G9="","",入力!G9)</f>
        <v>515919867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20</v>
      </c>
      <c r="B11" s="270"/>
      <c r="C11" s="282" t="str">
        <f>IF(入力!C12="","",入力!C12&amp;"　"&amp;入力!E12)</f>
        <v>平野　利一</v>
      </c>
      <c r="D11" s="283"/>
      <c r="E11" s="283"/>
      <c r="F11" s="283"/>
      <c r="G11" s="272">
        <f>IF(入力!G11="","",入力!G11)</f>
        <v>506435354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0"/>
      <c r="B14" s="270"/>
      <c r="C14" s="284"/>
      <c r="D14" s="285"/>
      <c r="E14" s="285"/>
      <c r="F14" s="285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0" t="s">
        <v>5</v>
      </c>
      <c r="B15" s="270"/>
      <c r="C15" s="282" t="str">
        <f>IF(入力!C16="","",入力!C16&amp;"　"&amp;入力!E16)</f>
        <v>田中　辰夫</v>
      </c>
      <c r="D15" s="283"/>
      <c r="E15" s="283"/>
      <c r="F15" s="280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0"/>
      <c r="B16" s="270"/>
      <c r="C16" s="284"/>
      <c r="D16" s="285"/>
      <c r="E16" s="285"/>
      <c r="F16" s="281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" customHeight="1">
      <c r="A17" s="270" t="s">
        <v>6</v>
      </c>
      <c r="B17" s="270"/>
      <c r="C17" s="273" t="str">
        <f>IF(入力!C17="","",入力!C17&amp;"　"&amp;入力!E17)</f>
        <v>船橋市旭町２－１０－２１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０４７-４３８-６３５６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幸田　朱莉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船橋市立法典東小学校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515859873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鈴木　百合愛</v>
      </c>
      <c r="D27" s="283"/>
      <c r="E27" s="283"/>
      <c r="F27" s="283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船橋市立法典東小学校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518923143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樋田　琴海</v>
      </c>
      <c r="D29" s="283"/>
      <c r="E29" s="283"/>
      <c r="F29" s="283"/>
      <c r="G29" s="270">
        <f>IF(入力!G29="","",入力!G29)</f>
        <v>6</v>
      </c>
      <c r="H29" s="270" t="str">
        <f>IF(入力!H29="","",入力!H29)</f>
        <v/>
      </c>
      <c r="I29" s="270" t="str">
        <f>IF(入力!I29="","",入力!I29)</f>
        <v>船橋市立法典東小学校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519464669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飛鷹　さくら</v>
      </c>
      <c r="D31" s="283"/>
      <c r="E31" s="283"/>
      <c r="F31" s="283"/>
      <c r="G31" s="270">
        <f>IF(入力!G31="","",入力!G31)</f>
        <v>6</v>
      </c>
      <c r="H31" s="270" t="str">
        <f>IF(入力!H31="","",入力!H31)</f>
        <v/>
      </c>
      <c r="I31" s="270" t="str">
        <f>IF(入力!I31="","",入力!I31)</f>
        <v>船橋市立丸山小学校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514312246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奈良　綾夏</v>
      </c>
      <c r="D33" s="283"/>
      <c r="E33" s="283"/>
      <c r="F33" s="283"/>
      <c r="G33" s="270">
        <f>IF(入力!G33="","",入力!G33)</f>
        <v>5</v>
      </c>
      <c r="H33" s="270" t="str">
        <f>IF(入力!H33="","",入力!H33)</f>
        <v/>
      </c>
      <c r="I33" s="270" t="str">
        <f>IF(入力!I33="","",入力!I33)</f>
        <v>船橋市立法典東小学校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518044978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石田　深雪</v>
      </c>
      <c r="D35" s="283"/>
      <c r="E35" s="283"/>
      <c r="F35" s="283"/>
      <c r="G35" s="270">
        <f>IF(入力!G35="","",入力!G35)</f>
        <v>5</v>
      </c>
      <c r="H35" s="270" t="str">
        <f>IF(入力!H35="","",入力!H35)</f>
        <v/>
      </c>
      <c r="I35" s="270" t="str">
        <f>IF(入力!I35="","",入力!I35)</f>
        <v>船橋市立塚田小学校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518109912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幸田　妃莉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船橋市立法典東小学校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516649251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町田　沙南</v>
      </c>
      <c r="D39" s="283"/>
      <c r="E39" s="283"/>
      <c r="F39" s="283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船橋市立法典小学校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518928940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中牟田　こまち</v>
      </c>
      <c r="D41" s="283"/>
      <c r="E41" s="283"/>
      <c r="F41" s="283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船橋市立法典小学校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518928957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櫻井　優衣</v>
      </c>
      <c r="D43" s="283"/>
      <c r="E43" s="283"/>
      <c r="F43" s="283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船橋市立法典東小学校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519898457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奥平　紗衣</v>
      </c>
      <c r="D45" s="283"/>
      <c r="E45" s="283"/>
      <c r="F45" s="283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船橋市立法典小学校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520053814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>長濱　茜</v>
      </c>
      <c r="D47" s="283"/>
      <c r="E47" s="283"/>
      <c r="F47" s="283"/>
      <c r="G47" s="270">
        <f>IF(入力!G47="","",入力!G47)</f>
        <v>4</v>
      </c>
      <c r="H47" s="270" t="str">
        <f>IF(入力!H47="","",入力!H47)</f>
        <v/>
      </c>
      <c r="I47" s="270" t="str">
        <f>IF(入力!I47="","",入力!I47)</f>
        <v>船橋市立法典小学校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520212068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0" t="s">
        <v>0</v>
      </c>
      <c r="B2" s="270"/>
      <c r="C2" s="273" t="str">
        <f>IF(入力!C3="","",入力!C3)</f>
        <v>法典東スポーツクラブ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431606335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田中　辰夫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506095633</v>
      </c>
      <c r="H7" s="272"/>
      <c r="I7" s="272"/>
      <c r="J7" s="272">
        <f>IF(入力!J7="","",入力!J7)</f>
        <v>1066</v>
      </c>
      <c r="K7" s="272"/>
      <c r="L7" s="272"/>
      <c r="M7" s="272" t="str">
        <f>IF(入力!M7="","",入力!M7)</f>
        <v>091A004193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19</v>
      </c>
      <c r="B9" s="270"/>
      <c r="C9" s="282" t="str">
        <f>IF(入力!C10="","",入力!C10&amp;"　"&amp;入力!E10)</f>
        <v>大日方　智治</v>
      </c>
      <c r="D9" s="283"/>
      <c r="E9" s="283"/>
      <c r="F9" s="283"/>
      <c r="G9" s="272">
        <f>IF(入力!G9="","",入力!G9)</f>
        <v>515919867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20</v>
      </c>
      <c r="B11" s="270"/>
      <c r="C11" s="282" t="str">
        <f>IF(入力!C12="","",入力!C12&amp;"　"&amp;入力!E12)</f>
        <v>平野　利一</v>
      </c>
      <c r="D11" s="283"/>
      <c r="E11" s="283"/>
      <c r="F11" s="283"/>
      <c r="G11" s="272">
        <f>IF(入力!G11="","",入力!G11)</f>
        <v>506435354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0"/>
      <c r="B14" s="270"/>
      <c r="C14" s="284"/>
      <c r="D14" s="285"/>
      <c r="E14" s="285"/>
      <c r="F14" s="285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0" t="s">
        <v>5</v>
      </c>
      <c r="B15" s="270"/>
      <c r="C15" s="282" t="str">
        <f>IF(入力!C16="","",入力!C16&amp;"　"&amp;入力!E16)</f>
        <v>田中　辰夫</v>
      </c>
      <c r="D15" s="283"/>
      <c r="E15" s="283"/>
      <c r="F15" s="280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0"/>
      <c r="B16" s="270"/>
      <c r="C16" s="284"/>
      <c r="D16" s="285"/>
      <c r="E16" s="285"/>
      <c r="F16" s="281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" customHeight="1">
      <c r="A17" s="270" t="s">
        <v>6</v>
      </c>
      <c r="B17" s="270"/>
      <c r="C17" s="273" t="str">
        <f>IF(入力!C17="","",入力!C17&amp;"　"&amp;入力!E17)</f>
        <v>船橋市旭町２－１０－２１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０４７-４３８-６３５６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幸田　朱莉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船橋市立法典東小学校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515859873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鈴木　百合愛</v>
      </c>
      <c r="D27" s="283"/>
      <c r="E27" s="283"/>
      <c r="F27" s="283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船橋市立法典東小学校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518923143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樋田　琴海</v>
      </c>
      <c r="D29" s="283"/>
      <c r="E29" s="283"/>
      <c r="F29" s="283"/>
      <c r="G29" s="270">
        <f>IF(入力!G29="","",入力!G29)</f>
        <v>6</v>
      </c>
      <c r="H29" s="270" t="str">
        <f>IF(入力!H29="","",入力!H29)</f>
        <v/>
      </c>
      <c r="I29" s="270" t="str">
        <f>IF(入力!I29="","",入力!I29)</f>
        <v>船橋市立法典東小学校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519464669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飛鷹　さくら</v>
      </c>
      <c r="D31" s="283"/>
      <c r="E31" s="283"/>
      <c r="F31" s="283"/>
      <c r="G31" s="270">
        <f>IF(入力!G31="","",入力!G31)</f>
        <v>6</v>
      </c>
      <c r="H31" s="270" t="str">
        <f>IF(入力!H31="","",入力!H31)</f>
        <v/>
      </c>
      <c r="I31" s="270" t="str">
        <f>IF(入力!I31="","",入力!I31)</f>
        <v>船橋市立丸山小学校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514312246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奈良　綾夏</v>
      </c>
      <c r="D33" s="283"/>
      <c r="E33" s="283"/>
      <c r="F33" s="283"/>
      <c r="G33" s="270">
        <f>IF(入力!G33="","",入力!G33)</f>
        <v>5</v>
      </c>
      <c r="H33" s="270" t="str">
        <f>IF(入力!H33="","",入力!H33)</f>
        <v/>
      </c>
      <c r="I33" s="270" t="str">
        <f>IF(入力!I33="","",入力!I33)</f>
        <v>船橋市立法典東小学校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518044978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石田　深雪</v>
      </c>
      <c r="D35" s="283"/>
      <c r="E35" s="283"/>
      <c r="F35" s="283"/>
      <c r="G35" s="270">
        <f>IF(入力!G35="","",入力!G35)</f>
        <v>5</v>
      </c>
      <c r="H35" s="270" t="str">
        <f>IF(入力!H35="","",入力!H35)</f>
        <v/>
      </c>
      <c r="I35" s="270" t="str">
        <f>IF(入力!I35="","",入力!I35)</f>
        <v>船橋市立塚田小学校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518109912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幸田　妃莉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船橋市立法典東小学校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516649251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町田　沙南</v>
      </c>
      <c r="D39" s="283"/>
      <c r="E39" s="283"/>
      <c r="F39" s="283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船橋市立法典小学校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518928940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中牟田　こまち</v>
      </c>
      <c r="D41" s="283"/>
      <c r="E41" s="283"/>
      <c r="F41" s="283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船橋市立法典小学校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518928957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櫻井　優衣</v>
      </c>
      <c r="D43" s="283"/>
      <c r="E43" s="283"/>
      <c r="F43" s="283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船橋市立法典東小学校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519898457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奥平　紗衣</v>
      </c>
      <c r="D45" s="283"/>
      <c r="E45" s="283"/>
      <c r="F45" s="283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船橋市立法典小学校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520053814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>長濱　茜</v>
      </c>
      <c r="D47" s="283"/>
      <c r="E47" s="283"/>
      <c r="F47" s="283"/>
      <c r="G47" s="270">
        <f>IF(入力!G47="","",入力!G47)</f>
        <v>4</v>
      </c>
      <c r="H47" s="270" t="str">
        <f>IF(入力!H47="","",入力!H47)</f>
        <v/>
      </c>
      <c r="I47" s="270" t="str">
        <f>IF(入力!I47="","",入力!I47)</f>
        <v>船橋市立法典小学校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520212068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0</v>
      </c>
      <c r="J5" s="451" t="str">
        <f>IF(入力!A55="","",入力!A55)</f>
        <v/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21018</v>
      </c>
      <c r="B7" s="33" t="str">
        <f>IF(入力!C3="","",入力!C3)</f>
        <v>法典東スポーツクラブ</v>
      </c>
      <c r="C7" s="33" t="str">
        <f>IF(入力!C2="","",入力!C2)</f>
        <v>　ホウテンヒガシスポーツクラブ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431606335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1066</v>
      </c>
      <c r="I16" s="33" t="str">
        <f>IF(入力!M7="","",入力!M7)</f>
        <v>091A004193</v>
      </c>
      <c r="J16" s="33"/>
      <c r="K16" s="33"/>
      <c r="L16" s="33">
        <f>IF(入力!AT7="","",入力!AT7)</f>
        <v>69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船橋市」旭町２－１０－２１</v>
      </c>
      <c r="U16" s="33" t="str">
        <f>IF(入力!AL7="","",入力!AL7)</f>
        <v>０９０</v>
      </c>
      <c r="V16" s="33" t="str">
        <f>IF(入力!AK8="","",入力!AK8)</f>
        <v>４６２２</v>
      </c>
      <c r="W16" s="33" t="str">
        <f>IF(入力!AP8="","",入力!AP8)</f>
        <v>４０７５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大日方</v>
      </c>
      <c r="D17" s="33" t="str">
        <f>IF(入力!E10="","",入力!E10)</f>
        <v>智治</v>
      </c>
      <c r="E17" s="33" t="str">
        <f>IF(入力!C9="","",入力!C9)</f>
        <v>オオヒナタ</v>
      </c>
      <c r="F17" s="33" t="str">
        <f>IF(入力!E9="","",入力!E9)</f>
        <v>トモハル</v>
      </c>
      <c r="G17" s="33">
        <f>IF(入力!G9="","",入力!G9)</f>
        <v>515919867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船橋市北本町2-5-28</v>
      </c>
      <c r="U17" s="33" t="str">
        <f>IF(入力!AL9="","",入力!AL9)</f>
        <v>090</v>
      </c>
      <c r="V17" s="33" t="str">
        <f>IF(入力!AK10="","",入力!AK10)</f>
        <v>4622</v>
      </c>
      <c r="W17" s="33" t="str">
        <f>IF(入力!AP10="","",入力!AP10)</f>
        <v>4075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平野</v>
      </c>
      <c r="D20" s="33" t="str">
        <f>IF(入力!E12="","",入力!E12)</f>
        <v>利一</v>
      </c>
      <c r="E20" s="33" t="str">
        <f>IF(入力!C11="","",入力!C11)</f>
        <v>ヒラノ</v>
      </c>
      <c r="F20" s="33" t="str">
        <f>IF(入力!E11="","",入力!E11)</f>
        <v>トシカズ</v>
      </c>
      <c r="G20" s="33">
        <f>IF(入力!G11="","",入力!G11)</f>
        <v>506435354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80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船橋市馬込町９１０</v>
      </c>
      <c r="U20" s="33" t="str">
        <f>IF(入力!AL11="","",入力!AL11)</f>
        <v>０９０</v>
      </c>
      <c r="V20" s="33" t="str">
        <f>IF(入力!AK12="","",入力!AK12)</f>
        <v>２７０６</v>
      </c>
      <c r="W20" s="33" t="str">
        <f>IF(入力!AP12="","",入力!AP12)</f>
        <v>６６５７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船橋市旭町２－１０－２１</v>
      </c>
      <c r="U22" s="33" t="str">
        <f>IF(入力!AL15="","",入力!AL15)</f>
        <v>０４７</v>
      </c>
      <c r="V22" s="33" t="str">
        <f>IF(入力!AK16="","",入力!AK16)</f>
        <v>４３８</v>
      </c>
      <c r="W22" s="33" t="str">
        <f>IF(入力!AP16="","",入力!AP16)</f>
        <v>６３５６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幸田</v>
      </c>
      <c r="D24" s="75" t="str">
        <f>VLOOKUP($B$51,$A$53:$F$352,4)</f>
        <v>朱莉</v>
      </c>
      <c r="E24" s="75" t="str">
        <f>VLOOKUP($B$51,$A$53:$F$352,5)</f>
        <v>コウダ</v>
      </c>
      <c r="F24" s="75" t="str">
        <f>VLOOKUP($B$51,$A$53:$F$352,6)</f>
        <v>シュリ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幸田</v>
      </c>
      <c r="D53" s="33" t="str">
        <f>IF(入力!E26="","",入力!E26)</f>
        <v>朱莉</v>
      </c>
      <c r="E53" s="33" t="str">
        <f>IF(入力!C25="","",入力!C25)</f>
        <v>コウダ</v>
      </c>
      <c r="F53" s="33" t="str">
        <f>IF(入力!E25="","",入力!E25)</f>
        <v>シュリ</v>
      </c>
      <c r="G53" s="33">
        <f>IF(入力!M25="","",入力!M25)</f>
        <v>515859873</v>
      </c>
      <c r="H53" s="33" t="str">
        <f>IF(入力!I25="","",入力!I25)</f>
        <v>船橋市立法典東小学校</v>
      </c>
      <c r="I53" s="33">
        <f>IF(入力!G25="","",入力!G25)</f>
        <v>6</v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百合愛</v>
      </c>
      <c r="E54" s="33" t="str">
        <f>IF(入力!C27="","",入力!C27)</f>
        <v>スズキ</v>
      </c>
      <c r="F54" s="33" t="str">
        <f>IF(入力!E27="","",入力!E27)</f>
        <v>ユリア</v>
      </c>
      <c r="G54" s="33">
        <f>IF(入力!M27="","",入力!M27)</f>
        <v>518923143</v>
      </c>
      <c r="H54" s="33" t="str">
        <f>IF(入力!I27="","",入力!I27)</f>
        <v>船橋市立法典東小学校</v>
      </c>
      <c r="I54" s="33">
        <f>IF(入力!G27="","",入力!G27)</f>
        <v>6</v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樋田</v>
      </c>
      <c r="D55" s="33" t="str">
        <f>IF(入力!E30="","",入力!E30)</f>
        <v>琴海</v>
      </c>
      <c r="E55" s="33" t="str">
        <f>IF(入力!C29="","",入力!C29)</f>
        <v>ヒダ</v>
      </c>
      <c r="F55" s="33" t="str">
        <f>IF(入力!E29="","",入力!E29)</f>
        <v>コトミ</v>
      </c>
      <c r="G55" s="33">
        <f>IF(入力!M29="","",入力!M29)</f>
        <v>519464669</v>
      </c>
      <c r="H55" s="33" t="str">
        <f>IF(入力!I29="","",入力!I29)</f>
        <v>船橋市立法典東小学校</v>
      </c>
      <c r="I55" s="33">
        <f>IF(入力!G29="","",入力!G29)</f>
        <v>6</v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飛鷹</v>
      </c>
      <c r="D56" s="33" t="str">
        <f>IF(入力!E32="","",入力!E32)</f>
        <v>さくら</v>
      </c>
      <c r="E56" s="33" t="str">
        <f>IF(入力!C31="","",入力!C31)</f>
        <v>ヒダカ</v>
      </c>
      <c r="F56" s="33" t="str">
        <f>IF(入力!E31="","",入力!E31)</f>
        <v>サクラ</v>
      </c>
      <c r="G56" s="33">
        <f>IF(入力!M31="","",入力!M31)</f>
        <v>514312246</v>
      </c>
      <c r="H56" s="33" t="str">
        <f>IF(入力!I31="","",入力!I31)</f>
        <v>船橋市立丸山小学校</v>
      </c>
      <c r="I56" s="33">
        <f>IF(入力!G31="","",入力!G31)</f>
        <v>6</v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奈良</v>
      </c>
      <c r="D57" s="33" t="str">
        <f>IF(入力!E34="","",入力!E34)</f>
        <v>綾夏</v>
      </c>
      <c r="E57" s="33" t="str">
        <f>IF(入力!C33="","",入力!C33)</f>
        <v>ナラ</v>
      </c>
      <c r="F57" s="33" t="str">
        <f>IF(入力!E33="","",入力!E33)</f>
        <v>アヤカ</v>
      </c>
      <c r="G57" s="33">
        <f>IF(入力!M33="","",入力!M33)</f>
        <v>518044978</v>
      </c>
      <c r="H57" s="33" t="str">
        <f>IF(入力!I33="","",入力!I33)</f>
        <v>船橋市立法典東小学校</v>
      </c>
      <c r="I57" s="33">
        <f>IF(入力!G33="","",入力!G33)</f>
        <v>5</v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石田</v>
      </c>
      <c r="D58" s="33" t="str">
        <f>IF(入力!E36="","",入力!E36)</f>
        <v>深雪</v>
      </c>
      <c r="E58" s="33" t="str">
        <f>IF(入力!C35="","",入力!C35)</f>
        <v>イシダ</v>
      </c>
      <c r="F58" s="33" t="str">
        <f>IF(入力!E35="","",入力!E35)</f>
        <v>ミユキ</v>
      </c>
      <c r="G58" s="33">
        <f>IF(入力!M35="","",入力!M35)</f>
        <v>518109912</v>
      </c>
      <c r="H58" s="33" t="str">
        <f>IF(入力!I35="","",入力!I35)</f>
        <v>船橋市立塚田小学校</v>
      </c>
      <c r="I58" s="33">
        <f>IF(入力!G35="","",入力!G35)</f>
        <v>5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幸田</v>
      </c>
      <c r="D59" s="33" t="str">
        <f>IF(入力!E38="","",入力!E38)</f>
        <v>妃莉</v>
      </c>
      <c r="E59" s="33" t="str">
        <f>IF(入力!C37="","",入力!C37)</f>
        <v>コウダ</v>
      </c>
      <c r="F59" s="33" t="str">
        <f>IF(入力!E37="","",入力!E37)</f>
        <v>ヒマリ</v>
      </c>
      <c r="G59" s="33">
        <f>IF(入力!M37="","",入力!M37)</f>
        <v>516649251</v>
      </c>
      <c r="H59" s="33" t="str">
        <f>IF(入力!I37="","",入力!I37)</f>
        <v>船橋市立法典東小学校</v>
      </c>
      <c r="I59" s="33">
        <f>IF(入力!G37="","",入力!G37)</f>
        <v>4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町田</v>
      </c>
      <c r="D60" s="33" t="str">
        <f>IF(入力!E40="","",入力!E40)</f>
        <v>沙南</v>
      </c>
      <c r="E60" s="33" t="str">
        <f>IF(入力!C39="","",入力!C39)</f>
        <v>マチダ</v>
      </c>
      <c r="F60" s="33" t="str">
        <f>IF(入力!E39="","",入力!E39)</f>
        <v>サナ</v>
      </c>
      <c r="G60" s="33">
        <f>IF(入力!M39="","",入力!M39)</f>
        <v>518928940</v>
      </c>
      <c r="H60" s="33" t="str">
        <f>IF(入力!I39="","",入力!I39)</f>
        <v>船橋市立法典小学校</v>
      </c>
      <c r="I60" s="33">
        <f>IF(入力!G39="","",入力!G39)</f>
        <v>4</v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中牟田</v>
      </c>
      <c r="D61" s="33" t="str">
        <f>IF(入力!E42="","",入力!E42)</f>
        <v>こまち</v>
      </c>
      <c r="E61" s="33" t="str">
        <f>IF(入力!C41="","",入力!C41)</f>
        <v>ナカムタ</v>
      </c>
      <c r="F61" s="33" t="str">
        <f>IF(入力!E41="","",入力!E41)</f>
        <v>コマチ</v>
      </c>
      <c r="G61" s="33">
        <f>IF(入力!M41="","",入力!M41)</f>
        <v>518928957</v>
      </c>
      <c r="H61" s="33" t="str">
        <f>IF(入力!I41="","",入力!I41)</f>
        <v>船橋市立法典小学校</v>
      </c>
      <c r="I61" s="33">
        <f>IF(入力!G41="","",入力!G41)</f>
        <v>4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櫻井</v>
      </c>
      <c r="D62" s="33" t="str">
        <f>IF(入力!E44="","",入力!E44)</f>
        <v>優衣</v>
      </c>
      <c r="E62" s="33" t="str">
        <f>IF(入力!C43="","",入力!C43)</f>
        <v>サクライ</v>
      </c>
      <c r="F62" s="33" t="str">
        <f>IF(入力!E43="","",入力!E43)</f>
        <v>ユイ</v>
      </c>
      <c r="G62" s="33">
        <f>IF(入力!M43="","",入力!M43)</f>
        <v>519898457</v>
      </c>
      <c r="H62" s="33" t="str">
        <f>IF(入力!I43="","",入力!I43)</f>
        <v>船橋市立法典東小学校</v>
      </c>
      <c r="I62" s="33">
        <f>IF(入力!G43="","",入力!G43)</f>
        <v>2</v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奥平</v>
      </c>
      <c r="D63" s="33" t="str">
        <f>IF(入力!E46="","",入力!E46)</f>
        <v>紗衣</v>
      </c>
      <c r="E63" s="33" t="str">
        <f>IF(入力!C45="","",入力!C45)</f>
        <v>オクヒラ</v>
      </c>
      <c r="F63" s="33" t="str">
        <f>IF(入力!E45="","",入力!E45)</f>
        <v>サエ</v>
      </c>
      <c r="G63" s="33">
        <f>IF(入力!M45="","",入力!M45)</f>
        <v>520053814</v>
      </c>
      <c r="H63" s="33" t="str">
        <f>IF(入力!I45="","",入力!I45)</f>
        <v>船橋市立法典小学校</v>
      </c>
      <c r="I63" s="33">
        <f>IF(入力!G45="","",入力!G45)</f>
        <v>4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長濱</v>
      </c>
      <c r="D64" s="33" t="str">
        <f>IF(入力!E48="","",入力!E48)</f>
        <v>茜</v>
      </c>
      <c r="E64" s="33" t="str">
        <f>IF(入力!C47="","",入力!C47)</f>
        <v>ナガハマ</v>
      </c>
      <c r="F64" s="33" t="str">
        <f>IF(入力!E47="","",入力!E47)</f>
        <v>アカネ</v>
      </c>
      <c r="G64" s="33">
        <f>IF(入力!M47="","",入力!M47)</f>
        <v>520212068</v>
      </c>
      <c r="H64" s="33" t="str">
        <f>IF(入力!I47="","",入力!I47)</f>
        <v>船橋市立法典小学校</v>
      </c>
      <c r="I64" s="33">
        <f>IF(入力!G47="","",入力!G47)</f>
        <v>4</v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koda</cp:lastModifiedBy>
  <cp:lastPrinted>2020-10-17T14:08:50Z</cp:lastPrinted>
  <dcterms:created xsi:type="dcterms:W3CDTF">2014-04-05T09:56:00Z</dcterms:created>
  <dcterms:modified xsi:type="dcterms:W3CDTF">2020-10-18T11:50:04Z</dcterms:modified>
</cp:coreProperties>
</file>