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-15" windowWidth="19260" windowHeight="406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G11" i="4"/>
  <c r="M7"/>
  <c r="M27"/>
  <c r="N27"/>
  <c r="O27"/>
  <c r="M29"/>
  <c r="N29"/>
  <c r="O29"/>
  <c r="M31"/>
  <c r="N31"/>
  <c r="O31"/>
  <c r="M33"/>
  <c r="N33"/>
  <c r="O33"/>
  <c r="M35"/>
  <c r="N35"/>
  <c r="O35"/>
  <c r="M37"/>
  <c r="N37"/>
  <c r="O37"/>
  <c r="M39"/>
  <c r="N39"/>
  <c r="O39"/>
  <c r="M41"/>
  <c r="N41"/>
  <c r="O41"/>
  <c r="M43"/>
  <c r="N43"/>
  <c r="O43"/>
  <c r="M45"/>
  <c r="N45"/>
  <c r="O45"/>
  <c r="M47"/>
  <c r="N47"/>
  <c r="O47"/>
  <c r="I27"/>
  <c r="J27"/>
  <c r="K27"/>
  <c r="L27"/>
  <c r="I29"/>
  <c r="J29"/>
  <c r="K29"/>
  <c r="L29"/>
  <c r="I31"/>
  <c r="J31"/>
  <c r="K31"/>
  <c r="L31"/>
  <c r="I33"/>
  <c r="J33"/>
  <c r="K33"/>
  <c r="L33"/>
  <c r="I35"/>
  <c r="J35"/>
  <c r="K35"/>
  <c r="L35"/>
  <c r="I37"/>
  <c r="J37"/>
  <c r="K37"/>
  <c r="L37"/>
  <c r="I39"/>
  <c r="J39"/>
  <c r="K39"/>
  <c r="L39"/>
  <c r="I41"/>
  <c r="J41"/>
  <c r="K41"/>
  <c r="L41"/>
  <c r="I43"/>
  <c r="J43"/>
  <c r="K43"/>
  <c r="L43"/>
  <c r="I45"/>
  <c r="J45"/>
  <c r="K45"/>
  <c r="L45"/>
  <c r="I47"/>
  <c r="J47"/>
  <c r="K47"/>
  <c r="L47"/>
  <c r="G27"/>
  <c r="H27"/>
  <c r="G29"/>
  <c r="H29"/>
  <c r="G31"/>
  <c r="H31"/>
  <c r="G33"/>
  <c r="H33"/>
  <c r="G35"/>
  <c r="H35"/>
  <c r="G37"/>
  <c r="H37"/>
  <c r="G39"/>
  <c r="H39"/>
  <c r="G41"/>
  <c r="H41"/>
  <c r="G43"/>
  <c r="H43"/>
  <c r="G45"/>
  <c r="H45"/>
  <c r="G47"/>
  <c r="H47"/>
  <c r="C39"/>
  <c r="C41"/>
  <c r="C43"/>
  <c r="C45"/>
  <c r="C47"/>
  <c r="C27"/>
  <c r="C29"/>
  <c r="C31"/>
  <c r="C33"/>
  <c r="C35"/>
  <c r="C37"/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B47" i="4"/>
  <c r="B45"/>
  <c r="B43"/>
  <c r="B41"/>
  <c r="B39"/>
  <c r="B37"/>
  <c r="B35"/>
  <c r="B33"/>
  <c r="B31"/>
  <c r="B29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M9"/>
  <c r="J9"/>
  <c r="G9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<sst xmlns="http://schemas.openxmlformats.org/spreadsheetml/2006/main" count="439" uniqueCount="292">
  <si>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</si>
  <si>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</si>
  <si>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</si>
  <si>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</si>
  <si>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</si>
  <si>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</si>
  <si>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</si>
  <si>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</si>
  <si>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</si>
  <si>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</si>
  <si>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</si>
  <si>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</si>
  <si>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</si>
  <si>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</si>
  <si>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</si>
  <si>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</si>
  <si>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</si>
  <si>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</si>
  <si>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</si>
  <si>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</si>
  <si>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</si>
  <si>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</si>
  <si>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</si>
  <si>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</si>
  <si>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</si>
  <si>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</si>
  <si>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</si>
  <si>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</si>
  <si>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</si>
  <si>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</si>
  <si>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</si>
  <si>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</si>
  <si>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</si>
  <si>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</si>
  <si>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</si>
  <si>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</si>
  <si>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</si>
  <si>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</si>
  <si>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</si>
  <si>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</si>
  <si>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</si>
  <si>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</si>
  <si>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</si>
  <si>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</si>
  <si>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</si>
  <si>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</si>
  <si>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</si>
  <si>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</si>
  <si>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</si>
  <si>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</si>
  <si>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</si>
  <si>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</si>
  <si>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</si>
  <si>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</si>
  <si>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</si>
  <si>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</si>
  <si>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</si>
  <si>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</si>
  <si>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</si>
  <si>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</si>
  <si>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</si>
  <si>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</si>
  <si>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</si>
  <si>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</si>
  <si>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</si>
  <si>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</si>
  <si>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</si>
  <si>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</si>
  <si>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</si>
  <si>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</si>
  <si>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</si>
  <si>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</si>
  <si>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</si>
  <si>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</si>
  <si>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</si>
  <si>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</si>
  <si>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</si>
  <si>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</si>
  <si>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</si>
  <si>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</si>
  <si>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</si>
  <si>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</si>
  <si>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</si>
  <si>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</si>
  <si>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</si>
  <si>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</si>
  <si>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</si>
  <si>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</si>
  <si>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</si>
  <si>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</si>
  <si>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</si>
  <si>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</si>
  <si>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</si>
  <si>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</si>
  <si>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</si>
  <si>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</si>
  <si>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</si>
  <si>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</si>
  <si>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</si>
  <si>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</si>
  <si>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</si>
  <si>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</si>
  <si>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</si>
  <si>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</si>
  <si>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</si>
  <si>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</si>
  <si>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</si>
  <si>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</si>
  <si>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</si>
  <si>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</si>
  <si>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</si>
  <si>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</si>
  <si>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</si>
  <si>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</si>
  <si>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</si>
  <si>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</si>
  <si>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</si>
  <si>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</si>
  <si>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</si>
  <si>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</si>
  <si>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</si>
  <si>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</si>
  <si>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</si>
  <si>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</si>
  <si>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</si>
  <si>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</si>
  <si>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</si>
  <si>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</si>
  <si>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</si>
  <si>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</si>
  <si>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</si>
  <si>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</si>
  <si>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</si>
  <si>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</si>
  <si>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</si>
  <si>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</si>
  <si>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</si>
  <si>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</si>
  <si>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</si>
  <si>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</si>
  <si>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</si>
  <si>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</si>
  <si>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</si>
  <si>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</si>
  <si>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</si>
  <si>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</si>
  <si>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</si>
  <si>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</si>
  <si>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</si>
  <si>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</si>
  <si>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</si>
  <si>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</si>
  <si>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</si>
  <si>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</si>
  <si>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</si>
  <si>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</si>
  <si>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</si>
  <si>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</si>
  <si>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</si>
  <si>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</si>
  <si>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</si>
  <si>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</si>
  <si>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</si>
  <si>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</si>
  <si>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</si>
  <si>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</si>
  <si>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</si>
  <si>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</si>
  <si>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</si>
  <si>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</si>
  <si>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</si>
  <si>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</si>
  <si>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</si>
  <si>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</si>
  <si>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</si>
  <si>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</si>
  <si>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</si>
  <si>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</si>
  <si>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</si>
  <si>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</si>
  <si>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</si>
  <si>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</si>
  <si>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</si>
  <si>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</si>
  <si>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</si>
  <si>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</si>
  <si>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</si>
  <si>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</si>
  <si>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</si>
  <si>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</si>
  <si>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</si>
  <si>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</si>
  <si>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</si>
  <si>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</si>
  <si>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</si>
  <si>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</si>
  <si>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</si>
  <si>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</si>
  <si>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</si>
  <si>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</si>
  <si>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法典クラブ</t>
    <phoneticPr fontId="2"/>
  </si>
  <si>
    <t>ホウデンクラブ</t>
    <phoneticPr fontId="2"/>
  </si>
  <si>
    <t>船橋市</t>
    <phoneticPr fontId="2"/>
  </si>
  <si>
    <t>東武野田</t>
    <phoneticPr fontId="2"/>
  </si>
  <si>
    <t>馬込沢</t>
    <phoneticPr fontId="2"/>
  </si>
  <si>
    <t>隆</t>
    <phoneticPr fontId="2"/>
  </si>
  <si>
    <t>モトヤマ</t>
    <phoneticPr fontId="2"/>
  </si>
  <si>
    <t>タカシ</t>
    <phoneticPr fontId="2"/>
  </si>
  <si>
    <t>0041</t>
    <phoneticPr fontId="2"/>
  </si>
  <si>
    <t>船橋市旭町２－３－５７</t>
    <phoneticPr fontId="2"/>
  </si>
  <si>
    <t>０４７</t>
    <phoneticPr fontId="2"/>
  </si>
  <si>
    <t>７７９</t>
    <phoneticPr fontId="2"/>
  </si>
  <si>
    <t>市川</t>
    <phoneticPr fontId="2"/>
  </si>
  <si>
    <t>英一</t>
    <phoneticPr fontId="2"/>
  </si>
  <si>
    <t>イチカワ</t>
    <phoneticPr fontId="2"/>
  </si>
  <si>
    <t>０４７</t>
    <phoneticPr fontId="2"/>
  </si>
  <si>
    <t>本山</t>
    <phoneticPr fontId="2"/>
  </si>
  <si>
    <t>273</t>
    <phoneticPr fontId="2"/>
  </si>
  <si>
    <t>０８４９</t>
    <phoneticPr fontId="2"/>
  </si>
  <si>
    <t>斉藤</t>
    <phoneticPr fontId="2"/>
  </si>
  <si>
    <t>博菜</t>
    <phoneticPr fontId="2"/>
  </si>
  <si>
    <t>サイトウ</t>
    <phoneticPr fontId="2"/>
  </si>
  <si>
    <t>ヒロナ</t>
    <phoneticPr fontId="2"/>
  </si>
  <si>
    <t>大澤</t>
    <phoneticPr fontId="2"/>
  </si>
  <si>
    <t>めい</t>
    <phoneticPr fontId="2"/>
  </si>
  <si>
    <t>メイ</t>
    <phoneticPr fontId="2"/>
  </si>
  <si>
    <t>オオサワ</t>
    <phoneticPr fontId="2"/>
  </si>
  <si>
    <t>吉野</t>
    <phoneticPr fontId="2"/>
  </si>
  <si>
    <t>万結</t>
    <phoneticPr fontId="2"/>
  </si>
  <si>
    <t>マユ</t>
    <phoneticPr fontId="2"/>
  </si>
  <si>
    <t>ヨシノ</t>
    <phoneticPr fontId="2"/>
  </si>
  <si>
    <t>ニカイドウ</t>
    <phoneticPr fontId="2"/>
  </si>
  <si>
    <t>カエデ</t>
    <phoneticPr fontId="2"/>
  </si>
  <si>
    <t>二階堂</t>
    <phoneticPr fontId="2"/>
  </si>
  <si>
    <t>楓</t>
    <phoneticPr fontId="2"/>
  </si>
  <si>
    <t>６年生</t>
    <phoneticPr fontId="2"/>
  </si>
  <si>
    <t>６年生</t>
    <phoneticPr fontId="2"/>
  </si>
  <si>
    <t>５年生</t>
    <phoneticPr fontId="2"/>
  </si>
  <si>
    <t>岡</t>
    <phoneticPr fontId="2"/>
  </si>
  <si>
    <t>美羽</t>
    <phoneticPr fontId="2"/>
  </si>
  <si>
    <t>オカ</t>
    <phoneticPr fontId="2"/>
  </si>
  <si>
    <t>ミハネ</t>
    <phoneticPr fontId="2"/>
  </si>
  <si>
    <t>法典小学校</t>
    <phoneticPr fontId="2"/>
  </si>
  <si>
    <t>坂田</t>
    <phoneticPr fontId="2"/>
  </si>
  <si>
    <t>菜の花</t>
    <phoneticPr fontId="2"/>
  </si>
  <si>
    <t>サカタ</t>
    <phoneticPr fontId="2"/>
  </si>
  <si>
    <t>ナノハ</t>
    <phoneticPr fontId="2"/>
  </si>
  <si>
    <t>内田</t>
    <phoneticPr fontId="2"/>
  </si>
  <si>
    <t>さくら</t>
    <phoneticPr fontId="2"/>
  </si>
  <si>
    <t>ウチダ</t>
    <phoneticPr fontId="2"/>
  </si>
  <si>
    <t>サクラ</t>
    <phoneticPr fontId="2"/>
  </si>
  <si>
    <t>唐澤</t>
    <phoneticPr fontId="2"/>
  </si>
  <si>
    <t>明菜</t>
    <phoneticPr fontId="2"/>
  </si>
  <si>
    <t>カラサワ</t>
    <phoneticPr fontId="2"/>
  </si>
  <si>
    <t>アキナ</t>
    <phoneticPr fontId="2"/>
  </si>
  <si>
    <t>萊羽</t>
    <phoneticPr fontId="2"/>
  </si>
  <si>
    <t>ライハ</t>
    <phoneticPr fontId="2"/>
  </si>
  <si>
    <t>４年生</t>
    <phoneticPr fontId="2"/>
  </si>
  <si>
    <t>宮内</t>
    <phoneticPr fontId="2"/>
  </si>
  <si>
    <t>ミヤウチ</t>
    <phoneticPr fontId="2"/>
  </si>
  <si>
    <t>ユイナ</t>
    <phoneticPr fontId="2"/>
  </si>
  <si>
    <t>結愛</t>
    <phoneticPr fontId="2"/>
  </si>
  <si>
    <t>ハヅキ</t>
    <phoneticPr fontId="2"/>
  </si>
  <si>
    <t>葉月</t>
    <phoneticPr fontId="2"/>
  </si>
  <si>
    <t>２年生</t>
    <phoneticPr fontId="2"/>
  </si>
  <si>
    <t>大和田西小学校</t>
    <phoneticPr fontId="2"/>
  </si>
  <si>
    <t>090</t>
    <phoneticPr fontId="2"/>
  </si>
  <si>
    <t>鷺沼小学校</t>
    <phoneticPr fontId="2"/>
  </si>
  <si>
    <t>村上東小学校</t>
    <phoneticPr fontId="2"/>
  </si>
  <si>
    <t>武</t>
    <phoneticPr fontId="2"/>
  </si>
  <si>
    <t>276</t>
    <phoneticPr fontId="2"/>
  </si>
  <si>
    <t>八千代市大和田新田514-22</t>
    <phoneticPr fontId="2"/>
  </si>
  <si>
    <t>285</t>
    <phoneticPr fontId="2"/>
  </si>
  <si>
    <t>0825</t>
    <phoneticPr fontId="2"/>
  </si>
  <si>
    <t>佐倉市江原台2-20-28</t>
    <phoneticPr fontId="2"/>
  </si>
  <si>
    <t>０４３</t>
    <phoneticPr fontId="2"/>
  </si>
  <si>
    <t>４８６</t>
    <phoneticPr fontId="2"/>
  </si>
  <si>
    <t>９７１５</t>
    <phoneticPr fontId="2"/>
  </si>
  <si>
    <t>４８２</t>
    <phoneticPr fontId="2"/>
  </si>
  <si>
    <t>９８８４</t>
    <phoneticPr fontId="2"/>
  </si>
  <si>
    <t>京増</t>
    <phoneticPr fontId="2"/>
  </si>
  <si>
    <t>ゆずは</t>
    <phoneticPr fontId="2"/>
  </si>
  <si>
    <t>ユズハ</t>
    <phoneticPr fontId="2"/>
  </si>
  <si>
    <t>キョウソウ</t>
    <phoneticPr fontId="2"/>
  </si>
  <si>
    <t>櫻井</t>
    <phoneticPr fontId="2"/>
  </si>
  <si>
    <t>サクライ</t>
    <phoneticPr fontId="2"/>
  </si>
  <si>
    <t>タケシ</t>
    <phoneticPr fontId="2"/>
  </si>
  <si>
    <t>エイイチ</t>
    <phoneticPr fontId="2"/>
  </si>
  <si>
    <t>タカシ</t>
    <phoneticPr fontId="2"/>
  </si>
  <si>
    <t>0046</t>
    <phoneticPr fontId="2"/>
  </si>
  <si>
    <t>273</t>
    <phoneticPr fontId="2"/>
  </si>
  <si>
    <t>0041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</si>
</sst>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view="pageBreakPreview" topLeftCell="A16" zoomScaleNormal="100" workbookViewId="0">
      <selection activeCell="AT17" sqref="AT1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91" t="s">
        <v>183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1" ht="14.45" customHeight="1">
      <c r="A2" s="204" t="s">
        <v>189</v>
      </c>
      <c r="B2" s="205"/>
      <c r="C2" s="206" t="s">
        <v>201</v>
      </c>
      <c r="D2" s="207"/>
      <c r="E2" s="207"/>
      <c r="F2" s="207"/>
      <c r="G2" s="207"/>
      <c r="H2" s="207"/>
      <c r="I2" s="208"/>
      <c r="J2" s="96" t="s">
        <v>187</v>
      </c>
      <c r="K2" s="97"/>
      <c r="L2" s="97"/>
      <c r="M2" s="97"/>
      <c r="N2" s="97"/>
      <c r="O2" s="98"/>
      <c r="P2" s="96" t="s">
        <v>165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3" t="s">
        <v>169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9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9" t="s">
        <v>190</v>
      </c>
      <c r="B3" s="210"/>
      <c r="C3" s="211" t="s">
        <v>200</v>
      </c>
      <c r="D3" s="212"/>
      <c r="E3" s="212"/>
      <c r="F3" s="212"/>
      <c r="G3" s="212"/>
      <c r="H3" s="212"/>
      <c r="I3" s="213"/>
      <c r="J3" s="93" t="s">
        <v>159</v>
      </c>
      <c r="K3" s="94"/>
      <c r="L3" s="94"/>
      <c r="M3" s="94"/>
      <c r="N3" s="94"/>
      <c r="O3" s="95"/>
      <c r="P3" s="201" t="s">
        <v>202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2" t="s">
        <v>178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13" t="s">
        <v>191</v>
      </c>
      <c r="B4" s="114"/>
      <c r="C4" s="103">
        <v>434547576</v>
      </c>
      <c r="D4" s="104"/>
      <c r="E4" s="104"/>
      <c r="F4" s="104"/>
      <c r="G4" s="104"/>
      <c r="H4" s="104"/>
      <c r="I4" s="105"/>
      <c r="J4" s="77" t="s">
        <v>185</v>
      </c>
      <c r="K4" s="78"/>
      <c r="L4" s="78"/>
      <c r="M4" s="78"/>
      <c r="N4" s="78"/>
      <c r="O4" s="79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5" t="s">
        <v>184</v>
      </c>
      <c r="B5" s="116"/>
      <c r="C5" s="106"/>
      <c r="D5" s="107"/>
      <c r="E5" s="107"/>
      <c r="F5" s="107"/>
      <c r="G5" s="107"/>
      <c r="H5" s="107"/>
      <c r="I5" s="108"/>
      <c r="J5" s="134">
        <v>21023</v>
      </c>
      <c r="K5" s="134"/>
      <c r="L5" s="134"/>
      <c r="M5" s="134"/>
      <c r="N5" s="134"/>
      <c r="O5" s="134"/>
      <c r="P5" s="189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89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09" t="s">
        <v>148</v>
      </c>
      <c r="B6" s="110"/>
      <c r="C6" s="223" t="s">
        <v>175</v>
      </c>
      <c r="D6" s="224"/>
      <c r="E6" s="196" t="s">
        <v>176</v>
      </c>
      <c r="F6" s="197"/>
      <c r="G6" s="101" t="s">
        <v>149</v>
      </c>
      <c r="H6" s="101"/>
      <c r="I6" s="101"/>
      <c r="J6" s="101" t="s">
        <v>14</v>
      </c>
      <c r="K6" s="101"/>
      <c r="L6" s="101"/>
      <c r="M6" s="101" t="s">
        <v>15</v>
      </c>
      <c r="N6" s="101"/>
      <c r="O6" s="101"/>
      <c r="P6" s="188" t="s">
        <v>163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164</v>
      </c>
      <c r="AL6" s="200"/>
      <c r="AM6" s="200"/>
      <c r="AN6" s="200"/>
      <c r="AO6" s="200"/>
      <c r="AP6" s="200"/>
      <c r="AQ6" s="200"/>
      <c r="AR6" s="200"/>
      <c r="AS6" s="200"/>
      <c r="AT6" s="57" t="s">
        <v>192</v>
      </c>
    </row>
    <row r="7" spans="1:51" ht="13.5" customHeight="1">
      <c r="A7" s="109"/>
      <c r="B7" s="110"/>
      <c r="C7" s="121" t="s">
        <v>285</v>
      </c>
      <c r="D7" s="122"/>
      <c r="E7" s="123" t="s">
        <v>286</v>
      </c>
      <c r="F7" s="124"/>
      <c r="G7" s="102">
        <v>505940791</v>
      </c>
      <c r="H7" s="102"/>
      <c r="I7" s="102"/>
      <c r="J7" s="440">
        <v>18428</v>
      </c>
      <c r="K7" s="441"/>
      <c r="L7" s="442"/>
      <c r="M7" s="102"/>
      <c r="N7" s="102"/>
      <c r="O7" s="102"/>
      <c r="P7" s="99" t="s">
        <v>72</v>
      </c>
      <c r="Q7" s="100"/>
      <c r="R7" s="141" t="s">
        <v>270</v>
      </c>
      <c r="S7" s="141"/>
      <c r="T7" s="141"/>
      <c r="U7" s="141"/>
      <c r="V7" s="50" t="s">
        <v>73</v>
      </c>
      <c r="W7" s="142" t="s">
        <v>289</v>
      </c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52"/>
      <c r="AK7" s="58" t="s">
        <v>74</v>
      </c>
      <c r="AL7" s="135" t="s">
        <v>210</v>
      </c>
      <c r="AM7" s="135"/>
      <c r="AN7" s="135"/>
      <c r="AO7" s="135"/>
      <c r="AP7" s="135"/>
      <c r="AQ7" s="135"/>
      <c r="AR7" s="135"/>
      <c r="AS7" s="59" t="s">
        <v>75</v>
      </c>
      <c r="AT7" s="250">
        <v>60</v>
      </c>
    </row>
    <row r="8" spans="1:51" ht="18" customHeight="1">
      <c r="A8" s="109"/>
      <c r="B8" s="110"/>
      <c r="C8" s="126" t="s">
        <v>284</v>
      </c>
      <c r="D8" s="127"/>
      <c r="E8" s="128" t="s">
        <v>269</v>
      </c>
      <c r="F8" s="129"/>
      <c r="G8" s="102"/>
      <c r="H8" s="102"/>
      <c r="I8" s="102"/>
      <c r="J8" s="443"/>
      <c r="K8" s="444"/>
      <c r="L8" s="445"/>
      <c r="M8" s="102"/>
      <c r="N8" s="102"/>
      <c r="O8" s="102"/>
      <c r="P8" s="136" t="s">
        <v>271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8" t="s">
        <v>278</v>
      </c>
      <c r="AL8" s="139"/>
      <c r="AM8" s="139"/>
      <c r="AN8" s="139"/>
      <c r="AO8" s="60" t="s">
        <v>76</v>
      </c>
      <c r="AP8" s="139" t="s">
        <v>279</v>
      </c>
      <c r="AQ8" s="139"/>
      <c r="AR8" s="139"/>
      <c r="AS8" s="140"/>
      <c r="AT8" s="250"/>
    </row>
    <row r="9" spans="1:51" ht="14.45" customHeight="1">
      <c r="A9" s="109" t="s">
        <v>150</v>
      </c>
      <c r="B9" s="110"/>
      <c r="C9" s="121" t="s">
        <v>214</v>
      </c>
      <c r="D9" s="122"/>
      <c r="E9" s="123" t="s">
        <v>287</v>
      </c>
      <c r="F9" s="124"/>
      <c r="G9" s="102">
        <v>504193126</v>
      </c>
      <c r="H9" s="102"/>
      <c r="I9" s="102"/>
      <c r="J9" s="102">
        <v>16823</v>
      </c>
      <c r="K9" s="102"/>
      <c r="L9" s="102"/>
      <c r="M9" s="102"/>
      <c r="N9" s="102"/>
      <c r="O9" s="102"/>
      <c r="P9" s="99" t="s">
        <v>72</v>
      </c>
      <c r="Q9" s="100"/>
      <c r="R9" s="141" t="s">
        <v>272</v>
      </c>
      <c r="S9" s="141"/>
      <c r="T9" s="141"/>
      <c r="U9" s="141"/>
      <c r="V9" s="50" t="s">
        <v>73</v>
      </c>
      <c r="W9" s="142" t="s">
        <v>273</v>
      </c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52"/>
      <c r="AK9" s="58" t="s">
        <v>193</v>
      </c>
      <c r="AL9" s="135" t="s">
        <v>275</v>
      </c>
      <c r="AM9" s="135"/>
      <c r="AN9" s="135"/>
      <c r="AO9" s="135"/>
      <c r="AP9" s="135"/>
      <c r="AQ9" s="135"/>
      <c r="AR9" s="135"/>
      <c r="AS9" s="59" t="s">
        <v>194</v>
      </c>
      <c r="AT9" s="251">
        <v>69</v>
      </c>
    </row>
    <row r="10" spans="1:51" ht="18" customHeight="1">
      <c r="A10" s="109"/>
      <c r="B10" s="110"/>
      <c r="C10" s="126" t="s">
        <v>212</v>
      </c>
      <c r="D10" s="127"/>
      <c r="E10" s="128" t="s">
        <v>213</v>
      </c>
      <c r="F10" s="129"/>
      <c r="G10" s="102"/>
      <c r="H10" s="102"/>
      <c r="I10" s="102"/>
      <c r="J10" s="102"/>
      <c r="K10" s="102"/>
      <c r="L10" s="102"/>
      <c r="M10" s="102"/>
      <c r="N10" s="102"/>
      <c r="O10" s="102"/>
      <c r="P10" s="136" t="s">
        <v>274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98"/>
      <c r="AK10" s="138" t="s">
        <v>276</v>
      </c>
      <c r="AL10" s="139"/>
      <c r="AM10" s="139"/>
      <c r="AN10" s="139"/>
      <c r="AO10" s="60" t="s">
        <v>195</v>
      </c>
      <c r="AP10" s="139" t="s">
        <v>277</v>
      </c>
      <c r="AQ10" s="139"/>
      <c r="AR10" s="139"/>
      <c r="AS10" s="140"/>
      <c r="AT10" s="251"/>
    </row>
    <row r="11" spans="1:51" ht="14.45" customHeight="1">
      <c r="A11" s="109" t="s">
        <v>151</v>
      </c>
      <c r="B11" s="110"/>
      <c r="C11" s="121" t="s">
        <v>206</v>
      </c>
      <c r="D11" s="122"/>
      <c r="E11" s="123" t="s">
        <v>288</v>
      </c>
      <c r="F11" s="124"/>
      <c r="G11" s="102">
        <v>514412993</v>
      </c>
      <c r="H11" s="102"/>
      <c r="I11" s="102"/>
      <c r="J11" s="102"/>
      <c r="K11" s="102"/>
      <c r="L11" s="102"/>
      <c r="M11" s="102">
        <v>388759</v>
      </c>
      <c r="N11" s="102"/>
      <c r="O11" s="102"/>
      <c r="P11" s="99" t="s">
        <v>72</v>
      </c>
      <c r="Q11" s="100"/>
      <c r="R11" s="141" t="s">
        <v>290</v>
      </c>
      <c r="S11" s="141"/>
      <c r="T11" s="141"/>
      <c r="U11" s="141"/>
      <c r="V11" s="50" t="s">
        <v>73</v>
      </c>
      <c r="W11" s="142" t="s">
        <v>291</v>
      </c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52"/>
      <c r="AK11" s="58" t="s">
        <v>193</v>
      </c>
      <c r="AL11" s="135" t="s">
        <v>215</v>
      </c>
      <c r="AM11" s="135"/>
      <c r="AN11" s="135"/>
      <c r="AO11" s="135"/>
      <c r="AP11" s="135"/>
      <c r="AQ11" s="135"/>
      <c r="AR11" s="135"/>
      <c r="AS11" s="59" t="s">
        <v>194</v>
      </c>
      <c r="AT11" s="251">
        <v>44</v>
      </c>
    </row>
    <row r="12" spans="1:51" ht="18" customHeight="1">
      <c r="A12" s="109"/>
      <c r="B12" s="110"/>
      <c r="C12" s="126" t="s">
        <v>216</v>
      </c>
      <c r="D12" s="127"/>
      <c r="E12" s="128" t="s">
        <v>205</v>
      </c>
      <c r="F12" s="129"/>
      <c r="G12" s="102"/>
      <c r="H12" s="102"/>
      <c r="I12" s="102"/>
      <c r="J12" s="102"/>
      <c r="K12" s="102"/>
      <c r="L12" s="102"/>
      <c r="M12" s="102"/>
      <c r="N12" s="102"/>
      <c r="O12" s="102"/>
      <c r="P12" s="136" t="s">
        <v>209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8" t="s">
        <v>211</v>
      </c>
      <c r="AL12" s="139"/>
      <c r="AM12" s="139"/>
      <c r="AN12" s="139"/>
      <c r="AO12" s="60" t="s">
        <v>195</v>
      </c>
      <c r="AP12" s="139" t="s">
        <v>218</v>
      </c>
      <c r="AQ12" s="139"/>
      <c r="AR12" s="139"/>
      <c r="AS12" s="140"/>
      <c r="AT12" s="251"/>
    </row>
    <row r="13" spans="1:51" ht="15" customHeight="1">
      <c r="A13" s="109" t="s">
        <v>152</v>
      </c>
      <c r="B13" s="110"/>
      <c r="C13" s="121"/>
      <c r="D13" s="122"/>
      <c r="E13" s="123"/>
      <c r="F13" s="124"/>
      <c r="G13" s="125"/>
      <c r="H13" s="125"/>
      <c r="I13" s="125"/>
      <c r="J13" s="125"/>
      <c r="K13" s="125"/>
      <c r="L13" s="125"/>
      <c r="M13" s="125"/>
      <c r="N13" s="125"/>
      <c r="O13" s="125"/>
      <c r="P13" s="45"/>
      <c r="Q13" s="46"/>
      <c r="R13" s="181"/>
      <c r="S13" s="181"/>
      <c r="T13" s="181"/>
      <c r="U13" s="181"/>
      <c r="V13" s="4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61"/>
      <c r="AL13" s="174"/>
      <c r="AM13" s="174"/>
      <c r="AN13" s="174"/>
      <c r="AO13" s="174"/>
      <c r="AP13" s="174"/>
      <c r="AQ13" s="174"/>
      <c r="AR13" s="174"/>
      <c r="AS13" s="62"/>
      <c r="AT13" s="252"/>
    </row>
    <row r="14" spans="1:51" ht="18" customHeight="1">
      <c r="A14" s="109"/>
      <c r="B14" s="110"/>
      <c r="C14" s="126"/>
      <c r="D14" s="127"/>
      <c r="E14" s="128"/>
      <c r="F14" s="129"/>
      <c r="G14" s="125"/>
      <c r="H14" s="125"/>
      <c r="I14" s="125"/>
      <c r="J14" s="125"/>
      <c r="K14" s="125"/>
      <c r="L14" s="125"/>
      <c r="M14" s="125"/>
      <c r="N14" s="125"/>
      <c r="O14" s="125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63"/>
      <c r="AP14" s="179"/>
      <c r="AQ14" s="179"/>
      <c r="AR14" s="179"/>
      <c r="AS14" s="180"/>
      <c r="AT14" s="252"/>
    </row>
    <row r="15" spans="1:51" ht="15" customHeight="1">
      <c r="A15" s="133" t="s">
        <v>166</v>
      </c>
      <c r="B15" s="110"/>
      <c r="C15" s="121" t="s">
        <v>206</v>
      </c>
      <c r="D15" s="122"/>
      <c r="E15" s="123" t="s">
        <v>207</v>
      </c>
      <c r="F15" s="124"/>
      <c r="G15" s="125"/>
      <c r="H15" s="125"/>
      <c r="I15" s="125"/>
      <c r="J15" s="125"/>
      <c r="K15" s="125"/>
      <c r="L15" s="125"/>
      <c r="M15" s="125"/>
      <c r="N15" s="125"/>
      <c r="O15" s="125"/>
      <c r="P15" s="99" t="s">
        <v>72</v>
      </c>
      <c r="Q15" s="100"/>
      <c r="R15" s="141" t="s">
        <v>217</v>
      </c>
      <c r="S15" s="141"/>
      <c r="T15" s="141"/>
      <c r="U15" s="141"/>
      <c r="V15" s="49" t="s">
        <v>73</v>
      </c>
      <c r="W15" s="142" t="s">
        <v>208</v>
      </c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52"/>
      <c r="AK15" s="58" t="s">
        <v>193</v>
      </c>
      <c r="AL15" s="135" t="s">
        <v>215</v>
      </c>
      <c r="AM15" s="135"/>
      <c r="AN15" s="135"/>
      <c r="AO15" s="135"/>
      <c r="AP15" s="135"/>
      <c r="AQ15" s="135"/>
      <c r="AR15" s="135"/>
      <c r="AS15" s="59" t="s">
        <v>194</v>
      </c>
      <c r="AT15" s="251">
        <v>44</v>
      </c>
    </row>
    <row r="16" spans="1:51" ht="18" customHeight="1">
      <c r="A16" s="109"/>
      <c r="B16" s="110"/>
      <c r="C16" s="126" t="s">
        <v>216</v>
      </c>
      <c r="D16" s="127"/>
      <c r="E16" s="128" t="s">
        <v>205</v>
      </c>
      <c r="F16" s="129"/>
      <c r="G16" s="125"/>
      <c r="H16" s="125"/>
      <c r="I16" s="125"/>
      <c r="J16" s="125"/>
      <c r="K16" s="125"/>
      <c r="L16" s="125"/>
      <c r="M16" s="125"/>
      <c r="N16" s="125"/>
      <c r="O16" s="125"/>
      <c r="P16" s="136" t="s">
        <v>209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8" t="s">
        <v>211</v>
      </c>
      <c r="AL16" s="139"/>
      <c r="AM16" s="139"/>
      <c r="AN16" s="139"/>
      <c r="AO16" s="60" t="s">
        <v>195</v>
      </c>
      <c r="AP16" s="139" t="s">
        <v>218</v>
      </c>
      <c r="AQ16" s="139"/>
      <c r="AR16" s="139"/>
      <c r="AS16" s="140"/>
      <c r="AT16" s="251"/>
    </row>
    <row r="17" spans="1:46">
      <c r="A17" s="109" t="s">
        <v>6</v>
      </c>
      <c r="B17" s="110"/>
      <c r="C17" s="153" t="str">
        <f>IF(P16="","",P16)</f>
        <v>船橋市旭町２－３－５７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9"/>
      <c r="B18" s="110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9" t="s">
        <v>7</v>
      </c>
      <c r="B19" s="110"/>
      <c r="C19" s="153" t="str">
        <f>IF(AL15="","",AL15&amp;"-"&amp;AK16&amp;"-"&amp;AP16)</f>
        <v>０４７-７７９-０８４９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9"/>
      <c r="B20" s="110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9" t="s">
        <v>153</v>
      </c>
      <c r="B21" s="110"/>
      <c r="C21" s="87" t="s">
        <v>266</v>
      </c>
      <c r="D21" s="88"/>
      <c r="E21" s="88">
        <v>3319</v>
      </c>
      <c r="F21" s="88"/>
      <c r="G21" s="88">
        <v>5467</v>
      </c>
      <c r="H21" s="8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112"/>
      <c r="C22" s="89"/>
      <c r="D22" s="90"/>
      <c r="E22" s="90"/>
      <c r="F22" s="90"/>
      <c r="G22" s="90"/>
      <c r="H22" s="9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1" t="s">
        <v>198</v>
      </c>
      <c r="B23" s="130" t="s">
        <v>154</v>
      </c>
      <c r="C23" s="154" t="s">
        <v>173</v>
      </c>
      <c r="D23" s="155"/>
      <c r="E23" s="156" t="s">
        <v>174</v>
      </c>
      <c r="F23" s="157"/>
      <c r="G23" s="130" t="s">
        <v>155</v>
      </c>
      <c r="H23" s="130"/>
      <c r="I23" s="130" t="s">
        <v>156</v>
      </c>
      <c r="J23" s="130"/>
      <c r="K23" s="130"/>
      <c r="L23" s="130"/>
      <c r="M23" s="130" t="s">
        <v>157</v>
      </c>
      <c r="N23" s="130"/>
      <c r="O23" s="130"/>
      <c r="P23" s="220" t="s">
        <v>167</v>
      </c>
      <c r="Q23" s="130"/>
      <c r="R23" s="130"/>
      <c r="S23" s="130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2"/>
      <c r="B24" s="110"/>
      <c r="C24" s="166" t="s">
        <v>171</v>
      </c>
      <c r="D24" s="167"/>
      <c r="E24" s="168" t="s">
        <v>172</v>
      </c>
      <c r="F24" s="169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222"/>
      <c r="U24" s="1"/>
      <c r="V24" s="1"/>
      <c r="W24" s="1"/>
      <c r="X24" s="1"/>
      <c r="Y24" s="143" t="s">
        <v>168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7">
        <v>1</v>
      </c>
      <c r="B25" s="119">
        <v>1</v>
      </c>
      <c r="C25" s="121" t="s">
        <v>240</v>
      </c>
      <c r="D25" s="122"/>
      <c r="E25" s="123" t="s">
        <v>241</v>
      </c>
      <c r="F25" s="124"/>
      <c r="G25" s="86" t="s">
        <v>235</v>
      </c>
      <c r="H25" s="82"/>
      <c r="I25" s="86" t="s">
        <v>242</v>
      </c>
      <c r="J25" s="81"/>
      <c r="K25" s="81"/>
      <c r="L25" s="82"/>
      <c r="M25" s="80">
        <v>513456305</v>
      </c>
      <c r="N25" s="81"/>
      <c r="O25" s="82"/>
      <c r="P25" s="80"/>
      <c r="Q25" s="81"/>
      <c r="R25" s="81"/>
      <c r="S25" s="81"/>
      <c r="T25" s="158"/>
      <c r="U25" s="1"/>
      <c r="V25" s="1"/>
      <c r="W25" s="1"/>
      <c r="X25" s="1"/>
      <c r="Y25" s="146"/>
      <c r="Z25" s="147"/>
      <c r="AA25" s="147"/>
      <c r="AB25" s="147"/>
      <c r="AC25" s="147"/>
      <c r="AD25" s="147"/>
      <c r="AE25" s="147"/>
      <c r="AF25" s="147"/>
      <c r="AG25" s="1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8"/>
      <c r="B26" s="120"/>
      <c r="C26" s="126" t="s">
        <v>238</v>
      </c>
      <c r="D26" s="127"/>
      <c r="E26" s="128" t="s">
        <v>239</v>
      </c>
      <c r="F26" s="129"/>
      <c r="G26" s="83"/>
      <c r="H26" s="85"/>
      <c r="I26" s="83"/>
      <c r="J26" s="84"/>
      <c r="K26" s="84"/>
      <c r="L26" s="85"/>
      <c r="M26" s="83"/>
      <c r="N26" s="84"/>
      <c r="O26" s="85"/>
      <c r="P26" s="83"/>
      <c r="Q26" s="84"/>
      <c r="R26" s="84"/>
      <c r="S26" s="84"/>
      <c r="T26" s="159"/>
      <c r="U26" s="1"/>
      <c r="V26" s="1"/>
      <c r="W26" s="1"/>
      <c r="X26" s="1"/>
      <c r="Y26" s="149"/>
      <c r="Z26" s="150"/>
      <c r="AA26" s="150"/>
      <c r="AB26" s="150"/>
      <c r="AC26" s="150"/>
      <c r="AD26" s="150"/>
      <c r="AE26" s="150"/>
      <c r="AF26" s="150"/>
      <c r="AG26" s="1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7">
        <v>2</v>
      </c>
      <c r="B27" s="119">
        <v>2</v>
      </c>
      <c r="C27" s="121" t="s">
        <v>245</v>
      </c>
      <c r="D27" s="122"/>
      <c r="E27" s="123" t="s">
        <v>246</v>
      </c>
      <c r="F27" s="124"/>
      <c r="G27" s="86" t="s">
        <v>235</v>
      </c>
      <c r="H27" s="82"/>
      <c r="I27" s="86" t="s">
        <v>242</v>
      </c>
      <c r="J27" s="81"/>
      <c r="K27" s="81"/>
      <c r="L27" s="82"/>
      <c r="M27" s="80">
        <v>511378164</v>
      </c>
      <c r="N27" s="81"/>
      <c r="O27" s="82"/>
      <c r="P27" s="80"/>
      <c r="Q27" s="81"/>
      <c r="R27" s="81"/>
      <c r="S27" s="81"/>
      <c r="T27" s="15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8"/>
      <c r="B28" s="120"/>
      <c r="C28" s="126" t="s">
        <v>243</v>
      </c>
      <c r="D28" s="127"/>
      <c r="E28" s="128" t="s">
        <v>244</v>
      </c>
      <c r="F28" s="129"/>
      <c r="G28" s="83"/>
      <c r="H28" s="85"/>
      <c r="I28" s="83"/>
      <c r="J28" s="84"/>
      <c r="K28" s="84"/>
      <c r="L28" s="85"/>
      <c r="M28" s="83"/>
      <c r="N28" s="84"/>
      <c r="O28" s="85"/>
      <c r="P28" s="83"/>
      <c r="Q28" s="84"/>
      <c r="R28" s="84"/>
      <c r="S28" s="84"/>
      <c r="T28" s="15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7">
        <v>3</v>
      </c>
      <c r="B29" s="119">
        <v>3</v>
      </c>
      <c r="C29" s="121" t="s">
        <v>231</v>
      </c>
      <c r="D29" s="122"/>
      <c r="E29" s="123" t="s">
        <v>232</v>
      </c>
      <c r="F29" s="124"/>
      <c r="G29" s="86" t="s">
        <v>235</v>
      </c>
      <c r="H29" s="82"/>
      <c r="I29" s="86" t="s">
        <v>265</v>
      </c>
      <c r="J29" s="81"/>
      <c r="K29" s="81"/>
      <c r="L29" s="82"/>
      <c r="M29" s="80">
        <v>515686907</v>
      </c>
      <c r="N29" s="81"/>
      <c r="O29" s="82"/>
      <c r="P29" s="80"/>
      <c r="Q29" s="81"/>
      <c r="R29" s="81"/>
      <c r="S29" s="81"/>
      <c r="T29" s="15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8"/>
      <c r="B30" s="120"/>
      <c r="C30" s="126" t="s">
        <v>233</v>
      </c>
      <c r="D30" s="127"/>
      <c r="E30" s="128" t="s">
        <v>234</v>
      </c>
      <c r="F30" s="129"/>
      <c r="G30" s="83"/>
      <c r="H30" s="85"/>
      <c r="I30" s="83"/>
      <c r="J30" s="84"/>
      <c r="K30" s="84"/>
      <c r="L30" s="85"/>
      <c r="M30" s="83"/>
      <c r="N30" s="84"/>
      <c r="O30" s="85"/>
      <c r="P30" s="83"/>
      <c r="Q30" s="84"/>
      <c r="R30" s="84"/>
      <c r="S30" s="84"/>
      <c r="T30" s="15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7">
        <v>4</v>
      </c>
      <c r="B31" s="119">
        <v>4</v>
      </c>
      <c r="C31" s="121" t="s">
        <v>230</v>
      </c>
      <c r="D31" s="122"/>
      <c r="E31" s="123" t="s">
        <v>229</v>
      </c>
      <c r="F31" s="124"/>
      <c r="G31" s="86" t="s">
        <v>235</v>
      </c>
      <c r="H31" s="82"/>
      <c r="I31" s="86" t="s">
        <v>267</v>
      </c>
      <c r="J31" s="81"/>
      <c r="K31" s="81"/>
      <c r="L31" s="82"/>
      <c r="M31" s="80">
        <v>515686928</v>
      </c>
      <c r="N31" s="81"/>
      <c r="O31" s="82"/>
      <c r="P31" s="80"/>
      <c r="Q31" s="81"/>
      <c r="R31" s="81"/>
      <c r="S31" s="81"/>
      <c r="T31" s="15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8"/>
      <c r="B32" s="120"/>
      <c r="C32" s="126" t="s">
        <v>227</v>
      </c>
      <c r="D32" s="127"/>
      <c r="E32" s="128" t="s">
        <v>228</v>
      </c>
      <c r="F32" s="129"/>
      <c r="G32" s="83"/>
      <c r="H32" s="85"/>
      <c r="I32" s="83"/>
      <c r="J32" s="84"/>
      <c r="K32" s="84"/>
      <c r="L32" s="85"/>
      <c r="M32" s="83"/>
      <c r="N32" s="84"/>
      <c r="O32" s="85"/>
      <c r="P32" s="83"/>
      <c r="Q32" s="84"/>
      <c r="R32" s="84"/>
      <c r="S32" s="84"/>
      <c r="T32" s="159"/>
      <c r="U32" s="1"/>
      <c r="V32" s="1"/>
      <c r="W32" s="1"/>
      <c r="X32" s="1"/>
      <c r="Y32" s="143" t="s">
        <v>197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7">
        <v>5</v>
      </c>
      <c r="B33" s="119">
        <v>5</v>
      </c>
      <c r="C33" s="121" t="s">
        <v>249</v>
      </c>
      <c r="D33" s="122"/>
      <c r="E33" s="123" t="s">
        <v>250</v>
      </c>
      <c r="F33" s="124"/>
      <c r="G33" s="86" t="s">
        <v>235</v>
      </c>
      <c r="H33" s="82"/>
      <c r="I33" s="86" t="s">
        <v>242</v>
      </c>
      <c r="J33" s="81"/>
      <c r="K33" s="81"/>
      <c r="L33" s="82"/>
      <c r="M33" s="80">
        <v>516665884</v>
      </c>
      <c r="N33" s="81"/>
      <c r="O33" s="82"/>
      <c r="P33" s="80"/>
      <c r="Q33" s="81"/>
      <c r="R33" s="81"/>
      <c r="S33" s="81"/>
      <c r="T33" s="158"/>
      <c r="U33" s="1"/>
      <c r="V33" s="1"/>
      <c r="W33" s="1"/>
      <c r="X33" s="1"/>
      <c r="Y33" s="214"/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8"/>
      <c r="B34" s="120"/>
      <c r="C34" s="126" t="s">
        <v>247</v>
      </c>
      <c r="D34" s="127"/>
      <c r="E34" s="128" t="s">
        <v>248</v>
      </c>
      <c r="F34" s="129"/>
      <c r="G34" s="83"/>
      <c r="H34" s="85"/>
      <c r="I34" s="83"/>
      <c r="J34" s="84"/>
      <c r="K34" s="84"/>
      <c r="L34" s="85"/>
      <c r="M34" s="83"/>
      <c r="N34" s="84"/>
      <c r="O34" s="85"/>
      <c r="P34" s="83"/>
      <c r="Q34" s="84"/>
      <c r="R34" s="84"/>
      <c r="S34" s="84"/>
      <c r="T34" s="159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7">
        <v>6</v>
      </c>
      <c r="B35" s="119">
        <v>6</v>
      </c>
      <c r="C35" s="121" t="s">
        <v>226</v>
      </c>
      <c r="D35" s="122"/>
      <c r="E35" s="123" t="s">
        <v>225</v>
      </c>
      <c r="F35" s="124"/>
      <c r="G35" s="86" t="s">
        <v>236</v>
      </c>
      <c r="H35" s="82"/>
      <c r="I35" s="86" t="s">
        <v>265</v>
      </c>
      <c r="J35" s="81"/>
      <c r="K35" s="81"/>
      <c r="L35" s="82"/>
      <c r="M35" s="80">
        <v>518192518</v>
      </c>
      <c r="N35" s="81"/>
      <c r="O35" s="82"/>
      <c r="P35" s="80"/>
      <c r="Q35" s="81"/>
      <c r="R35" s="81"/>
      <c r="S35" s="81"/>
      <c r="T35" s="15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8"/>
      <c r="B36" s="120"/>
      <c r="C36" s="126" t="s">
        <v>223</v>
      </c>
      <c r="D36" s="127"/>
      <c r="E36" s="128" t="s">
        <v>224</v>
      </c>
      <c r="F36" s="129"/>
      <c r="G36" s="83"/>
      <c r="H36" s="85"/>
      <c r="I36" s="83"/>
      <c r="J36" s="84"/>
      <c r="K36" s="84"/>
      <c r="L36" s="85"/>
      <c r="M36" s="83"/>
      <c r="N36" s="84"/>
      <c r="O36" s="85"/>
      <c r="P36" s="83"/>
      <c r="Q36" s="84"/>
      <c r="R36" s="84"/>
      <c r="S36" s="84"/>
      <c r="T36" s="15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7">
        <v>7</v>
      </c>
      <c r="B37" s="119">
        <v>7</v>
      </c>
      <c r="C37" s="121" t="s">
        <v>253</v>
      </c>
      <c r="D37" s="122"/>
      <c r="E37" s="123" t="s">
        <v>254</v>
      </c>
      <c r="F37" s="124"/>
      <c r="G37" s="86" t="s">
        <v>235</v>
      </c>
      <c r="H37" s="82"/>
      <c r="I37" s="86" t="s">
        <v>242</v>
      </c>
      <c r="J37" s="81"/>
      <c r="K37" s="81"/>
      <c r="L37" s="82"/>
      <c r="M37" s="80">
        <v>518022440</v>
      </c>
      <c r="N37" s="81"/>
      <c r="O37" s="82"/>
      <c r="P37" s="80"/>
      <c r="Q37" s="81"/>
      <c r="R37" s="81"/>
      <c r="S37" s="81"/>
      <c r="T37" s="15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8"/>
      <c r="B38" s="120"/>
      <c r="C38" s="126" t="s">
        <v>251</v>
      </c>
      <c r="D38" s="127"/>
      <c r="E38" s="128" t="s">
        <v>252</v>
      </c>
      <c r="F38" s="129"/>
      <c r="G38" s="83"/>
      <c r="H38" s="85"/>
      <c r="I38" s="83"/>
      <c r="J38" s="84"/>
      <c r="K38" s="84"/>
      <c r="L38" s="85"/>
      <c r="M38" s="83"/>
      <c r="N38" s="84"/>
      <c r="O38" s="85"/>
      <c r="P38" s="83"/>
      <c r="Q38" s="84"/>
      <c r="R38" s="84"/>
      <c r="S38" s="84"/>
      <c r="T38" s="15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7">
        <v>8</v>
      </c>
      <c r="B39" s="119">
        <v>8</v>
      </c>
      <c r="C39" s="121" t="s">
        <v>221</v>
      </c>
      <c r="D39" s="122"/>
      <c r="E39" s="123" t="s">
        <v>222</v>
      </c>
      <c r="F39" s="124"/>
      <c r="G39" s="86" t="s">
        <v>237</v>
      </c>
      <c r="H39" s="82"/>
      <c r="I39" s="86" t="s">
        <v>268</v>
      </c>
      <c r="J39" s="81"/>
      <c r="K39" s="81"/>
      <c r="L39" s="82"/>
      <c r="M39" s="80">
        <v>518192525</v>
      </c>
      <c r="N39" s="81"/>
      <c r="O39" s="82"/>
      <c r="P39" s="80"/>
      <c r="Q39" s="81"/>
      <c r="R39" s="81"/>
      <c r="S39" s="81"/>
      <c r="T39" s="15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8"/>
      <c r="B40" s="120"/>
      <c r="C40" s="126" t="s">
        <v>219</v>
      </c>
      <c r="D40" s="127"/>
      <c r="E40" s="128" t="s">
        <v>220</v>
      </c>
      <c r="F40" s="129"/>
      <c r="G40" s="83"/>
      <c r="H40" s="85"/>
      <c r="I40" s="83"/>
      <c r="J40" s="84"/>
      <c r="K40" s="84"/>
      <c r="L40" s="85"/>
      <c r="M40" s="83"/>
      <c r="N40" s="84"/>
      <c r="O40" s="85"/>
      <c r="P40" s="83"/>
      <c r="Q40" s="84"/>
      <c r="R40" s="84"/>
      <c r="S40" s="84"/>
      <c r="T40" s="15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7">
        <v>9</v>
      </c>
      <c r="B41" s="119">
        <v>9</v>
      </c>
      <c r="C41" s="121" t="s">
        <v>283</v>
      </c>
      <c r="D41" s="122"/>
      <c r="E41" s="123" t="s">
        <v>282</v>
      </c>
      <c r="F41" s="124"/>
      <c r="G41" s="86" t="s">
        <v>237</v>
      </c>
      <c r="H41" s="82"/>
      <c r="I41" s="86" t="s">
        <v>268</v>
      </c>
      <c r="J41" s="81"/>
      <c r="K41" s="81"/>
      <c r="L41" s="82"/>
      <c r="M41" s="80">
        <v>518718466</v>
      </c>
      <c r="N41" s="81"/>
      <c r="O41" s="82"/>
      <c r="P41" s="80"/>
      <c r="Q41" s="81"/>
      <c r="R41" s="81"/>
      <c r="S41" s="81"/>
      <c r="T41" s="15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8"/>
      <c r="B42" s="120"/>
      <c r="C42" s="126" t="s">
        <v>280</v>
      </c>
      <c r="D42" s="127"/>
      <c r="E42" s="128" t="s">
        <v>281</v>
      </c>
      <c r="F42" s="129"/>
      <c r="G42" s="83"/>
      <c r="H42" s="85"/>
      <c r="I42" s="83"/>
      <c r="J42" s="84"/>
      <c r="K42" s="84"/>
      <c r="L42" s="85"/>
      <c r="M42" s="83"/>
      <c r="N42" s="84"/>
      <c r="O42" s="85"/>
      <c r="P42" s="83"/>
      <c r="Q42" s="84"/>
      <c r="R42" s="84"/>
      <c r="S42" s="84"/>
      <c r="T42" s="15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7">
        <v>10</v>
      </c>
      <c r="B43" s="119">
        <v>10</v>
      </c>
      <c r="C43" s="121" t="s">
        <v>249</v>
      </c>
      <c r="D43" s="122"/>
      <c r="E43" s="123" t="s">
        <v>256</v>
      </c>
      <c r="F43" s="124"/>
      <c r="G43" s="86" t="s">
        <v>257</v>
      </c>
      <c r="H43" s="82"/>
      <c r="I43" s="86" t="s">
        <v>242</v>
      </c>
      <c r="J43" s="81"/>
      <c r="K43" s="81"/>
      <c r="L43" s="82"/>
      <c r="M43" s="80">
        <v>516665894</v>
      </c>
      <c r="N43" s="81"/>
      <c r="O43" s="82"/>
      <c r="P43" s="80"/>
      <c r="Q43" s="81"/>
      <c r="R43" s="81"/>
      <c r="S43" s="81"/>
      <c r="T43" s="15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8"/>
      <c r="B44" s="120"/>
      <c r="C44" s="126" t="s">
        <v>247</v>
      </c>
      <c r="D44" s="127"/>
      <c r="E44" s="128" t="s">
        <v>255</v>
      </c>
      <c r="F44" s="129"/>
      <c r="G44" s="83"/>
      <c r="H44" s="85"/>
      <c r="I44" s="83"/>
      <c r="J44" s="84"/>
      <c r="K44" s="84"/>
      <c r="L44" s="85"/>
      <c r="M44" s="83"/>
      <c r="N44" s="84"/>
      <c r="O44" s="85"/>
      <c r="P44" s="83"/>
      <c r="Q44" s="84"/>
      <c r="R44" s="84"/>
      <c r="S44" s="84"/>
      <c r="T44" s="15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7">
        <v>11</v>
      </c>
      <c r="B45" s="119">
        <v>11</v>
      </c>
      <c r="C45" s="121" t="s">
        <v>259</v>
      </c>
      <c r="D45" s="122"/>
      <c r="E45" s="123" t="s">
        <v>260</v>
      </c>
      <c r="F45" s="124"/>
      <c r="G45" s="86" t="s">
        <v>257</v>
      </c>
      <c r="H45" s="82"/>
      <c r="I45" s="86" t="s">
        <v>242</v>
      </c>
      <c r="J45" s="81"/>
      <c r="K45" s="81"/>
      <c r="L45" s="82"/>
      <c r="M45" s="80">
        <v>518192297</v>
      </c>
      <c r="N45" s="81"/>
      <c r="O45" s="82"/>
      <c r="P45" s="80"/>
      <c r="Q45" s="81"/>
      <c r="R45" s="81"/>
      <c r="S45" s="81"/>
      <c r="T45" s="15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8"/>
      <c r="B46" s="120"/>
      <c r="C46" s="126" t="s">
        <v>258</v>
      </c>
      <c r="D46" s="127"/>
      <c r="E46" s="128" t="s">
        <v>261</v>
      </c>
      <c r="F46" s="129"/>
      <c r="G46" s="83"/>
      <c r="H46" s="85"/>
      <c r="I46" s="83"/>
      <c r="J46" s="84"/>
      <c r="K46" s="84"/>
      <c r="L46" s="85"/>
      <c r="M46" s="83"/>
      <c r="N46" s="84"/>
      <c r="O46" s="85"/>
      <c r="P46" s="83"/>
      <c r="Q46" s="84"/>
      <c r="R46" s="84"/>
      <c r="S46" s="84"/>
      <c r="T46" s="15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7">
        <v>12</v>
      </c>
      <c r="B47" s="119">
        <v>12</v>
      </c>
      <c r="C47" s="121" t="s">
        <v>249</v>
      </c>
      <c r="D47" s="122"/>
      <c r="E47" s="123" t="s">
        <v>262</v>
      </c>
      <c r="F47" s="124"/>
      <c r="G47" s="86" t="s">
        <v>264</v>
      </c>
      <c r="H47" s="82"/>
      <c r="I47" s="86" t="s">
        <v>242</v>
      </c>
      <c r="J47" s="81"/>
      <c r="K47" s="81"/>
      <c r="L47" s="82"/>
      <c r="M47" s="80">
        <v>516665901</v>
      </c>
      <c r="N47" s="81"/>
      <c r="O47" s="82"/>
      <c r="P47" s="80"/>
      <c r="Q47" s="81"/>
      <c r="R47" s="81"/>
      <c r="S47" s="81"/>
      <c r="T47" s="15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71"/>
      <c r="C48" s="126" t="s">
        <v>247</v>
      </c>
      <c r="D48" s="127"/>
      <c r="E48" s="128" t="s">
        <v>263</v>
      </c>
      <c r="F48" s="129"/>
      <c r="G48" s="83"/>
      <c r="H48" s="85"/>
      <c r="I48" s="83"/>
      <c r="J48" s="84"/>
      <c r="K48" s="84"/>
      <c r="L48" s="85"/>
      <c r="M48" s="83"/>
      <c r="N48" s="84"/>
      <c r="O48" s="85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9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9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0" t="s">
        <v>170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2"/>
      <c r="U54" s="22"/>
      <c r="V54" s="182" t="s">
        <v>188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3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U55" s="22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9:D29"/>
    <mergeCell ref="E29:F29"/>
    <mergeCell ref="G29:H30"/>
    <mergeCell ref="I29:L30"/>
    <mergeCell ref="M29:O30"/>
    <mergeCell ref="C30:D30"/>
    <mergeCell ref="E30:F30"/>
    <mergeCell ref="C33:D33"/>
    <mergeCell ref="E33:F33"/>
    <mergeCell ref="G33:H34"/>
    <mergeCell ref="I33:L34"/>
    <mergeCell ref="M33:O34"/>
    <mergeCell ref="C34:D34"/>
    <mergeCell ref="E34:F34"/>
    <mergeCell ref="I31:L32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39:H40"/>
    <mergeCell ref="I39:L40"/>
    <mergeCell ref="M39:O40"/>
    <mergeCell ref="P45:T46"/>
    <mergeCell ref="A45:A46"/>
    <mergeCell ref="B45:B46"/>
    <mergeCell ref="C39:D39"/>
    <mergeCell ref="E39:F39"/>
    <mergeCell ref="C40:D40"/>
    <mergeCell ref="E40:F40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G11:I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43:T44"/>
    <mergeCell ref="P49:T50"/>
    <mergeCell ref="P51:T52"/>
    <mergeCell ref="P25:T26"/>
    <mergeCell ref="C13:D13"/>
    <mergeCell ref="A54:T54"/>
    <mergeCell ref="A55:T55"/>
    <mergeCell ref="C24:D24"/>
    <mergeCell ref="E24:F24"/>
    <mergeCell ref="C25:D25"/>
    <mergeCell ref="E25:F25"/>
    <mergeCell ref="C37:D37"/>
    <mergeCell ref="E37:F37"/>
    <mergeCell ref="C38:D38"/>
    <mergeCell ref="P31:T32"/>
    <mergeCell ref="P39:T40"/>
    <mergeCell ref="P41:T42"/>
    <mergeCell ref="A47:A48"/>
    <mergeCell ref="B47:B48"/>
    <mergeCell ref="C15:D15"/>
    <mergeCell ref="E15:F15"/>
    <mergeCell ref="C16:D16"/>
    <mergeCell ref="M25:O26"/>
    <mergeCell ref="C17:O18"/>
    <mergeCell ref="C46:D46"/>
    <mergeCell ref="E46:F46"/>
    <mergeCell ref="M49:O5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23:D23"/>
    <mergeCell ref="E23:F23"/>
    <mergeCell ref="C26:D26"/>
    <mergeCell ref="E26:F26"/>
    <mergeCell ref="C28:D28"/>
    <mergeCell ref="E28:F28"/>
    <mergeCell ref="J5:O5"/>
    <mergeCell ref="M6:O6"/>
    <mergeCell ref="M7:O8"/>
    <mergeCell ref="A29:A30"/>
    <mergeCell ref="B29:B30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E14:F14"/>
    <mergeCell ref="R15:U15"/>
    <mergeCell ref="Y24:AG24"/>
    <mergeCell ref="M23:O24"/>
    <mergeCell ref="Y25:AG26"/>
    <mergeCell ref="W7:AJ7"/>
    <mergeCell ref="R11:U11"/>
    <mergeCell ref="W11:AJ11"/>
    <mergeCell ref="E13:F13"/>
    <mergeCell ref="C19:O20"/>
    <mergeCell ref="A35:A36"/>
    <mergeCell ref="B35:B36"/>
    <mergeCell ref="G45:H46"/>
    <mergeCell ref="I45:L46"/>
    <mergeCell ref="M45:O46"/>
    <mergeCell ref="A33:A34"/>
    <mergeCell ref="B33:B34"/>
    <mergeCell ref="B23:B24"/>
    <mergeCell ref="A11:B12"/>
    <mergeCell ref="A13:B14"/>
    <mergeCell ref="G43:H44"/>
    <mergeCell ref="I43:L44"/>
    <mergeCell ref="M43:O44"/>
    <mergeCell ref="A23:A24"/>
    <mergeCell ref="G15:O16"/>
    <mergeCell ref="J11:L12"/>
    <mergeCell ref="M11:O12"/>
    <mergeCell ref="A17:B18"/>
    <mergeCell ref="A19:B20"/>
    <mergeCell ref="A31:A32"/>
    <mergeCell ref="B31:B32"/>
    <mergeCell ref="G37:H38"/>
    <mergeCell ref="A15:B16"/>
    <mergeCell ref="A37:A38"/>
    <mergeCell ref="M31:O32"/>
    <mergeCell ref="B37:B38"/>
    <mergeCell ref="G47:H48"/>
    <mergeCell ref="I47:L48"/>
    <mergeCell ref="C48:D48"/>
    <mergeCell ref="E48:F48"/>
    <mergeCell ref="C41:D41"/>
    <mergeCell ref="E41:F41"/>
    <mergeCell ref="G41:H42"/>
    <mergeCell ref="I41:L42"/>
    <mergeCell ref="C42:D42"/>
    <mergeCell ref="E42:F42"/>
    <mergeCell ref="C47:D47"/>
    <mergeCell ref="E47:F47"/>
    <mergeCell ref="E38:F38"/>
    <mergeCell ref="E43:F43"/>
    <mergeCell ref="C44:D44"/>
    <mergeCell ref="E44:F44"/>
    <mergeCell ref="C45:D45"/>
    <mergeCell ref="E45:F45"/>
    <mergeCell ref="C43:D43"/>
    <mergeCell ref="A5:B5"/>
    <mergeCell ref="A43:A44"/>
    <mergeCell ref="B43:B44"/>
    <mergeCell ref="C35:D35"/>
    <mergeCell ref="E35:F35"/>
    <mergeCell ref="G6:I6"/>
    <mergeCell ref="G7:I8"/>
    <mergeCell ref="G9:I10"/>
    <mergeCell ref="G21:H22"/>
    <mergeCell ref="G13:O14"/>
    <mergeCell ref="G35:H36"/>
    <mergeCell ref="C36:D36"/>
    <mergeCell ref="E36:F36"/>
    <mergeCell ref="A41:A42"/>
    <mergeCell ref="B41:B42"/>
    <mergeCell ref="G31:H32"/>
    <mergeCell ref="C31:D31"/>
    <mergeCell ref="E31:F31"/>
    <mergeCell ref="C32:D32"/>
    <mergeCell ref="E32:F32"/>
    <mergeCell ref="A39:A40"/>
    <mergeCell ref="B39:B40"/>
    <mergeCell ref="I35:L36"/>
    <mergeCell ref="M35:O36"/>
    <mergeCell ref="J4:O4"/>
    <mergeCell ref="M47:O48"/>
    <mergeCell ref="I37:L38"/>
    <mergeCell ref="M37:O38"/>
    <mergeCell ref="M27:O28"/>
    <mergeCell ref="M41:O42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35:F40 C43:F52 C25:F28 C31:F32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7" zoomScaleNormal="100" workbookViewId="0">
      <selection activeCell="Q22" sqref="Q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56" t="s">
        <v>0</v>
      </c>
      <c r="B2" s="256"/>
      <c r="C2" s="259" t="str">
        <f>IF(入力!C3="","",入力!C3)</f>
        <v>法典クラブ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60">
        <f>IF(入力!C4="","",IF(入力!C5="",入力!C4,入力!C4&amp;"　　"&amp;入力!C5))</f>
        <v>434547576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櫻井　武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505940791</v>
      </c>
      <c r="H7" s="258"/>
      <c r="I7" s="258"/>
      <c r="J7" s="258">
        <f>IF(入力!J7="","",入力!J7)</f>
        <v>18428</v>
      </c>
      <c r="K7" s="258"/>
      <c r="L7" s="258"/>
      <c r="M7" s="258" t="e">
        <f>IF(入力!#REF!="","",入力!#REF!)</f>
        <v>#REF!</v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2</v>
      </c>
      <c r="B9" s="256"/>
      <c r="C9" s="268" t="str">
        <f>IF(入力!C10="","",入力!C10&amp;"　"&amp;入力!E10)</f>
        <v>市川　英一</v>
      </c>
      <c r="D9" s="269"/>
      <c r="E9" s="269"/>
      <c r="F9" s="269"/>
      <c r="G9" s="258">
        <f>IF(入力!G9="","",入力!G9)</f>
        <v>504193126</v>
      </c>
      <c r="H9" s="258"/>
      <c r="I9" s="258"/>
      <c r="J9" s="258">
        <f>IF(入力!J9="","",入力!J9)</f>
        <v>16823</v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3</v>
      </c>
      <c r="B11" s="256"/>
      <c r="C11" s="268" t="str">
        <f>IF(入力!C12="","",入力!C12&amp;"　"&amp;入力!E12)</f>
        <v>本山　隆</v>
      </c>
      <c r="D11" s="269"/>
      <c r="E11" s="269"/>
      <c r="F11" s="269"/>
      <c r="G11" s="258" t="str">
        <f>IF(入力!M7="","",入力!M7)</f>
        <v/>
      </c>
      <c r="H11" s="258"/>
      <c r="I11" s="258"/>
      <c r="J11" s="258" t="str">
        <f>IF(入力!J11="","",入力!J11)</f>
        <v/>
      </c>
      <c r="K11" s="258"/>
      <c r="L11" s="258"/>
      <c r="M11" s="258">
        <f>IF(入力!M11="","",入力!M11)</f>
        <v>388759</v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5" ht="15" customHeight="1">
      <c r="A14" s="256"/>
      <c r="B14" s="256"/>
      <c r="C14" s="270"/>
      <c r="D14" s="271"/>
      <c r="E14" s="271"/>
      <c r="F14" s="271"/>
      <c r="G14" s="125"/>
      <c r="H14" s="125"/>
      <c r="I14" s="125"/>
      <c r="J14" s="125"/>
      <c r="K14" s="125"/>
      <c r="L14" s="125"/>
      <c r="M14" s="125"/>
      <c r="N14" s="125"/>
      <c r="O14" s="125"/>
    </row>
    <row r="15" spans="1:15" ht="15" customHeight="1">
      <c r="A15" s="256" t="s">
        <v>5</v>
      </c>
      <c r="B15" s="256"/>
      <c r="C15" s="268" t="str">
        <f>IF(入力!C16="","",入力!C16&amp;"　"&amp;入力!E16)</f>
        <v>本山　隆</v>
      </c>
      <c r="D15" s="269"/>
      <c r="E15" s="269"/>
      <c r="F15" s="266" t="s">
        <v>22</v>
      </c>
      <c r="G15" s="125"/>
      <c r="H15" s="125"/>
      <c r="I15" s="125"/>
      <c r="J15" s="125"/>
      <c r="K15" s="125"/>
      <c r="L15" s="125"/>
      <c r="M15" s="125"/>
      <c r="N15" s="125"/>
      <c r="O15" s="125"/>
    </row>
    <row r="16" spans="1:15" ht="15" customHeight="1">
      <c r="A16" s="256"/>
      <c r="B16" s="256"/>
      <c r="C16" s="270"/>
      <c r="D16" s="271"/>
      <c r="E16" s="271"/>
      <c r="F16" s="267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1:15">
      <c r="A17" s="256" t="s">
        <v>6</v>
      </c>
      <c r="B17" s="256"/>
      <c r="C17" s="259" t="str">
        <f>IF(入力!C17="","",入力!C17&amp;"　"&amp;入力!E17)</f>
        <v>船橋市旭町２－３－５７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０４７-７７９-０８４９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090－3319－5467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岡　美羽</v>
      </c>
      <c r="D25" s="269"/>
      <c r="E25" s="269"/>
      <c r="F25" s="269"/>
      <c r="G25" s="256" t="str">
        <f>IF(入力!G25="","",入力!G25)</f>
        <v>６年生</v>
      </c>
      <c r="H25" s="256" t="str">
        <f>IF(入力!H25="","",入力!H25)</f>
        <v/>
      </c>
      <c r="I25" s="256" t="str">
        <f>IF(入力!I25="","",入力!I25)</f>
        <v>法典小学校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513456305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坂田　菜の花</v>
      </c>
      <c r="D27" s="269"/>
      <c r="E27" s="269"/>
      <c r="F27" s="269"/>
      <c r="G27" s="256" t="str">
        <f>IF(入力!G27="","",入力!G27)</f>
        <v>６年生</v>
      </c>
      <c r="H27" s="256" t="str">
        <f>IF(入力!H27="","",入力!H27)</f>
        <v/>
      </c>
      <c r="I27" s="256" t="str">
        <f>IF(入力!I27="","",入力!I27)</f>
        <v>法典小学校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511378164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>
        <f>IF(入力!B29="","",入力!B29)</f>
        <v>3</v>
      </c>
      <c r="C29" s="268" t="e">
        <f>IF(入力!#REF!="","",入力!#REF!&amp;"　"&amp;入力!#REF!)</f>
        <v>#REF!</v>
      </c>
      <c r="D29" s="269"/>
      <c r="E29" s="269"/>
      <c r="F29" s="269"/>
      <c r="G29" s="256" t="e">
        <f>IF(入力!#REF!="","",入力!#REF!)</f>
        <v>#REF!</v>
      </c>
      <c r="H29" s="256" t="e">
        <f>IF(入力!#REF!="","",入力!#REF!)</f>
        <v>#REF!</v>
      </c>
      <c r="I29" s="256" t="e">
        <f>IF(入力!#REF!="","",入力!#REF!)</f>
        <v>#REF!</v>
      </c>
      <c r="J29" s="256" t="e">
        <f>IF(入力!#REF!="","",入力!#REF!)</f>
        <v>#REF!</v>
      </c>
      <c r="K29" s="256" t="e">
        <f>IF(入力!#REF!="","",入力!#REF!)</f>
        <v>#REF!</v>
      </c>
      <c r="L29" s="256" t="e">
        <f>IF(入力!#REF!="","",入力!#REF!)</f>
        <v>#REF!</v>
      </c>
      <c r="M29" s="256" t="e">
        <f>IF(入力!#REF!="","",入力!#REF!)</f>
        <v>#REF!</v>
      </c>
      <c r="N29" s="256" t="e">
        <f>IF(入力!#REF!="","",入力!#REF!)</f>
        <v>#REF!</v>
      </c>
      <c r="O29" s="256" t="e">
        <f>IF(入力!#REF!="","",入力!#REF!)</f>
        <v>#REF!</v>
      </c>
    </row>
    <row r="30" spans="1:15" ht="18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>
        <f>IF(入力!B31="","",入力!B31)</f>
        <v>4</v>
      </c>
      <c r="C31" s="268" t="str">
        <f>IF(入力!C38="","",入力!C38&amp;"　"&amp;入力!E38)</f>
        <v>唐澤　明菜</v>
      </c>
      <c r="D31" s="269"/>
      <c r="E31" s="269"/>
      <c r="F31" s="269"/>
      <c r="G31" s="256" t="str">
        <f>IF(入力!G37="","",入力!G37)</f>
        <v>６年生</v>
      </c>
      <c r="H31" s="256" t="str">
        <f>IF(入力!H37="","",入力!H37)</f>
        <v/>
      </c>
      <c r="I31" s="256" t="str">
        <f>IF(入力!I37="","",入力!I37)</f>
        <v>法典小学校</v>
      </c>
      <c r="J31" s="256" t="str">
        <f>IF(入力!J37="","",入力!J37)</f>
        <v/>
      </c>
      <c r="K31" s="256" t="str">
        <f>IF(入力!K37="","",入力!K37)</f>
        <v/>
      </c>
      <c r="L31" s="256" t="str">
        <f>IF(入力!L37="","",入力!L37)</f>
        <v/>
      </c>
      <c r="M31" s="256">
        <f>IF(入力!M37="","",入力!M37)</f>
        <v>518022440</v>
      </c>
      <c r="N31" s="256" t="str">
        <f>IF(入力!N37="","",入力!N37)</f>
        <v/>
      </c>
      <c r="O31" s="256" t="str">
        <f>IF(入力!O37="","",入力!O37)</f>
        <v/>
      </c>
    </row>
    <row r="32" spans="1:15" ht="18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>
        <f>IF(入力!B33="","",入力!B33)</f>
        <v>5</v>
      </c>
      <c r="C33" s="268" t="str">
        <f>IF(入力!C44="","",入力!C44&amp;"　"&amp;入力!E44)</f>
        <v>内田　萊羽</v>
      </c>
      <c r="D33" s="269"/>
      <c r="E33" s="269"/>
      <c r="F33" s="269"/>
      <c r="G33" s="256" t="str">
        <f>IF(入力!G43="","",入力!G43)</f>
        <v>４年生</v>
      </c>
      <c r="H33" s="256" t="str">
        <f>IF(入力!H43="","",入力!H43)</f>
        <v/>
      </c>
      <c r="I33" s="256" t="str">
        <f>IF(入力!I43="","",入力!I43)</f>
        <v>法典小学校</v>
      </c>
      <c r="J33" s="256" t="str">
        <f>IF(入力!J43="","",入力!J43)</f>
        <v/>
      </c>
      <c r="K33" s="256" t="str">
        <f>IF(入力!K43="","",入力!K43)</f>
        <v/>
      </c>
      <c r="L33" s="256" t="str">
        <f>IF(入力!L43="","",入力!L43)</f>
        <v/>
      </c>
      <c r="M33" s="256">
        <f>IF(入力!M43="","",入力!M43)</f>
        <v>516665894</v>
      </c>
      <c r="N33" s="256" t="str">
        <f>IF(入力!N43="","",入力!N43)</f>
        <v/>
      </c>
      <c r="O33" s="256" t="str">
        <f>IF(入力!O43="","",入力!O43)</f>
        <v/>
      </c>
    </row>
    <row r="34" spans="1:15" ht="18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>
        <f>IF(入力!B35="","",入力!B35)</f>
        <v>6</v>
      </c>
      <c r="C35" s="268" t="str">
        <f>IF(入力!C46="","",入力!C46&amp;"　"&amp;入力!E46)</f>
        <v>宮内　結愛</v>
      </c>
      <c r="D35" s="269"/>
      <c r="E35" s="269"/>
      <c r="F35" s="269"/>
      <c r="G35" s="256" t="str">
        <f>IF(入力!G45="","",入力!G45)</f>
        <v>４年生</v>
      </c>
      <c r="H35" s="256" t="str">
        <f>IF(入力!H45="","",入力!H45)</f>
        <v/>
      </c>
      <c r="I35" s="256" t="str">
        <f>IF(入力!I45="","",入力!I45)</f>
        <v>法典小学校</v>
      </c>
      <c r="J35" s="256" t="str">
        <f>IF(入力!J45="","",入力!J45)</f>
        <v/>
      </c>
      <c r="K35" s="256" t="str">
        <f>IF(入力!K45="","",入力!K45)</f>
        <v/>
      </c>
      <c r="L35" s="256" t="str">
        <f>IF(入力!L45="","",入力!L45)</f>
        <v/>
      </c>
      <c r="M35" s="256">
        <f>IF(入力!M45="","",入力!M45)</f>
        <v>518192297</v>
      </c>
      <c r="N35" s="256" t="str">
        <f>IF(入力!N45="","",入力!N45)</f>
        <v/>
      </c>
      <c r="O35" s="256" t="str">
        <f>IF(入力!O45="","",入力!O45)</f>
        <v/>
      </c>
    </row>
    <row r="36" spans="1:15" ht="18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>
        <f>IF(入力!B37="","",入力!B37)</f>
        <v>7</v>
      </c>
      <c r="C37" s="268" t="str">
        <f>IF(入力!C48="","",入力!C48&amp;"　"&amp;入力!E48)</f>
        <v>内田　葉月</v>
      </c>
      <c r="D37" s="269"/>
      <c r="E37" s="269"/>
      <c r="F37" s="269"/>
      <c r="G37" s="256" t="str">
        <f>IF(入力!G47="","",入力!G47)</f>
        <v>２年生</v>
      </c>
      <c r="H37" s="256" t="str">
        <f>IF(入力!H47="","",入力!H47)</f>
        <v/>
      </c>
      <c r="I37" s="256" t="str">
        <f>IF(入力!I47="","",入力!I47)</f>
        <v>法典小学校</v>
      </c>
      <c r="J37" s="256" t="str">
        <f>IF(入力!J47="","",入力!J47)</f>
        <v/>
      </c>
      <c r="K37" s="256" t="str">
        <f>IF(入力!K47="","",入力!K47)</f>
        <v/>
      </c>
      <c r="L37" s="256" t="str">
        <f>IF(入力!L47="","",入力!L47)</f>
        <v/>
      </c>
      <c r="M37" s="256">
        <f>IF(入力!M47="","",入力!M47)</f>
        <v>516665901</v>
      </c>
      <c r="N37" s="256" t="str">
        <f>IF(入力!N47="","",入力!N47)</f>
        <v/>
      </c>
      <c r="O37" s="256" t="str">
        <f>IF(入力!O47="","",入力!O47)</f>
        <v/>
      </c>
    </row>
    <row r="38" spans="1:15" ht="18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>
        <f>IF(入力!B39="","",入力!B39)</f>
        <v>8</v>
      </c>
      <c r="C39" s="268" t="e">
        <f>IF(入力!#REF!="","",入力!#REF!&amp;"　"&amp;入力!#REF!)</f>
        <v>#REF!</v>
      </c>
      <c r="D39" s="269"/>
      <c r="E39" s="269"/>
      <c r="F39" s="269"/>
      <c r="G39" s="256" t="e">
        <f>IF(入力!#REF!="","",入力!#REF!)</f>
        <v>#REF!</v>
      </c>
      <c r="H39" s="256" t="e">
        <f>IF(入力!#REF!="","",入力!#REF!)</f>
        <v>#REF!</v>
      </c>
      <c r="I39" s="256" t="e">
        <f>IF(入力!#REF!="","",入力!#REF!)</f>
        <v>#REF!</v>
      </c>
      <c r="J39" s="256" t="e">
        <f>IF(入力!#REF!="","",入力!#REF!)</f>
        <v>#REF!</v>
      </c>
      <c r="K39" s="256" t="e">
        <f>IF(入力!#REF!="","",入力!#REF!)</f>
        <v>#REF!</v>
      </c>
      <c r="L39" s="256" t="e">
        <f>IF(入力!#REF!="","",入力!#REF!)</f>
        <v>#REF!</v>
      </c>
      <c r="M39" s="256" t="e">
        <f>IF(入力!#REF!="","",入力!#REF!)</f>
        <v>#REF!</v>
      </c>
      <c r="N39" s="256" t="e">
        <f>IF(入力!#REF!="","",入力!#REF!)</f>
        <v>#REF!</v>
      </c>
      <c r="O39" s="256" t="e">
        <f>IF(入力!#REF!="","",入力!#REF!)</f>
        <v>#REF!</v>
      </c>
    </row>
    <row r="40" spans="1:15" ht="18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>
        <f>IF(入力!B41="","",入力!B41)</f>
        <v>9</v>
      </c>
      <c r="C41" s="268" t="str">
        <f>IF(入力!C32="","",入力!C32&amp;"　"&amp;入力!E32)</f>
        <v>吉野　万結</v>
      </c>
      <c r="D41" s="269"/>
      <c r="E41" s="269"/>
      <c r="F41" s="269"/>
      <c r="G41" s="256" t="str">
        <f>IF(入力!G31="","",入力!G31)</f>
        <v>６年生</v>
      </c>
      <c r="H41" s="256" t="str">
        <f>IF(入力!H31="","",入力!H31)</f>
        <v/>
      </c>
      <c r="I41" s="256" t="str">
        <f>IF(入力!I31="","",入力!I31)</f>
        <v>鷺沼小学校</v>
      </c>
      <c r="J41" s="256" t="str">
        <f>IF(入力!J31="","",入力!J31)</f>
        <v/>
      </c>
      <c r="K41" s="256" t="str">
        <f>IF(入力!K31="","",入力!K31)</f>
        <v/>
      </c>
      <c r="L41" s="256" t="str">
        <f>IF(入力!L31="","",入力!L31)</f>
        <v/>
      </c>
      <c r="M41" s="256">
        <f>IF(入力!M31="","",入力!M31)</f>
        <v>515686928</v>
      </c>
      <c r="N41" s="256" t="str">
        <f>IF(入力!N31="","",入力!N31)</f>
        <v/>
      </c>
      <c r="O41" s="256" t="str">
        <f>IF(入力!O31="","",入力!O31)</f>
        <v/>
      </c>
    </row>
    <row r="42" spans="1:15" ht="18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>
        <f>IF(入力!B43="","",入力!B43)</f>
        <v>10</v>
      </c>
      <c r="C43" s="268" t="str">
        <f>IF(入力!C36="","",入力!C36&amp;"　"&amp;入力!E36)</f>
        <v>大澤　めい</v>
      </c>
      <c r="D43" s="269"/>
      <c r="E43" s="269"/>
      <c r="F43" s="269"/>
      <c r="G43" s="256" t="str">
        <f>IF(入力!G35="","",入力!G35)</f>
        <v>６年生</v>
      </c>
      <c r="H43" s="256" t="str">
        <f>IF(入力!H35="","",入力!H35)</f>
        <v/>
      </c>
      <c r="I43" s="256" t="str">
        <f>IF(入力!I35="","",入力!I35)</f>
        <v>大和田西小学校</v>
      </c>
      <c r="J43" s="256" t="str">
        <f>IF(入力!J35="","",入力!J35)</f>
        <v/>
      </c>
      <c r="K43" s="256" t="str">
        <f>IF(入力!K35="","",入力!K35)</f>
        <v/>
      </c>
      <c r="L43" s="256" t="str">
        <f>IF(入力!L35="","",入力!L35)</f>
        <v/>
      </c>
      <c r="M43" s="256">
        <f>IF(入力!M35="","",入力!M35)</f>
        <v>518192518</v>
      </c>
      <c r="N43" s="256" t="str">
        <f>IF(入力!N35="","",入力!N35)</f>
        <v/>
      </c>
      <c r="O43" s="256" t="str">
        <f>IF(入力!O35="","",入力!O35)</f>
        <v/>
      </c>
    </row>
    <row r="44" spans="1:15" ht="18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>
        <f>IF(入力!B45="","",入力!B45)</f>
        <v>11</v>
      </c>
      <c r="C45" s="268" t="str">
        <f>IF(入力!C40="","",入力!C40&amp;"　"&amp;入力!E40)</f>
        <v>斉藤　博菜</v>
      </c>
      <c r="D45" s="269"/>
      <c r="E45" s="269"/>
      <c r="F45" s="269"/>
      <c r="G45" s="256" t="str">
        <f>IF(入力!G39="","",入力!G39)</f>
        <v>５年生</v>
      </c>
      <c r="H45" s="256" t="str">
        <f>IF(入力!H39="","",入力!H39)</f>
        <v/>
      </c>
      <c r="I45" s="256" t="str">
        <f>IF(入力!I39="","",入力!I39)</f>
        <v>村上東小学校</v>
      </c>
      <c r="J45" s="256" t="str">
        <f>IF(入力!J39="","",入力!J39)</f>
        <v/>
      </c>
      <c r="K45" s="256" t="str">
        <f>IF(入力!K39="","",入力!K39)</f>
        <v/>
      </c>
      <c r="L45" s="256" t="str">
        <f>IF(入力!L39="","",入力!L39)</f>
        <v/>
      </c>
      <c r="M45" s="256">
        <f>IF(入力!M39="","",入力!M39)</f>
        <v>518192525</v>
      </c>
      <c r="N45" s="256" t="str">
        <f>IF(入力!N39="","",入力!N39)</f>
        <v/>
      </c>
      <c r="O45" s="256" t="str">
        <f>IF(入力!O39="","",入力!O39)</f>
        <v/>
      </c>
    </row>
    <row r="46" spans="1:15" ht="18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>
        <f>IF(入力!B47="","",入力!B47)</f>
        <v>12</v>
      </c>
      <c r="C47" s="268" t="e">
        <f>IF(入力!#REF!="","",入力!#REF!&amp;"　"&amp;入力!#REF!)</f>
        <v>#REF!</v>
      </c>
      <c r="D47" s="269"/>
      <c r="E47" s="269"/>
      <c r="F47" s="269"/>
      <c r="G47" s="256" t="e">
        <f>IF(入力!#REF!="","",入力!#REF!)</f>
        <v>#REF!</v>
      </c>
      <c r="H47" s="256" t="e">
        <f>IF(入力!#REF!="","",入力!#REF!)</f>
        <v>#REF!</v>
      </c>
      <c r="I47" s="256" t="e">
        <f>IF(入力!#REF!="","",入力!#REF!)</f>
        <v>#REF!</v>
      </c>
      <c r="J47" s="256" t="e">
        <f>IF(入力!#REF!="","",入力!#REF!)</f>
        <v>#REF!</v>
      </c>
      <c r="K47" s="256" t="e">
        <f>IF(入力!#REF!="","",入力!#REF!)</f>
        <v>#REF!</v>
      </c>
      <c r="L47" s="256" t="e">
        <f>IF(入力!#REF!="","",入力!#REF!)</f>
        <v>#REF!</v>
      </c>
      <c r="M47" s="256" t="e">
        <f>IF(入力!#REF!="","",入力!#REF!)</f>
        <v>#REF!</v>
      </c>
      <c r="N47" s="256" t="e">
        <f>IF(入力!#REF!="","",入力!#REF!)</f>
        <v>#REF!</v>
      </c>
      <c r="O47" s="256" t="e">
        <f>IF(入力!#REF!="","",入力!#REF!)</f>
        <v>#REF!</v>
      </c>
    </row>
    <row r="48" spans="1:15" ht="18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2"/>
      <c r="AW1" s="292"/>
      <c r="AX1" s="4" t="s">
        <v>28</v>
      </c>
      <c r="AY1" s="5"/>
      <c r="AZ1" s="292"/>
      <c r="BA1" s="292"/>
      <c r="BB1" s="4" t="s">
        <v>29</v>
      </c>
      <c r="BC1" s="5"/>
      <c r="BD1" s="292"/>
      <c r="BE1" s="29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3" t="s">
        <v>65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2" t="s">
        <v>32</v>
      </c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5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58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6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2">
        <v>36</v>
      </c>
      <c r="I12" s="333"/>
      <c r="J12" s="334"/>
      <c r="K12" s="4"/>
    </row>
    <row r="13" spans="1:60" ht="13.5" customHeight="1">
      <c r="F13" s="4" t="s">
        <v>35</v>
      </c>
      <c r="G13" s="4"/>
      <c r="H13" s="335"/>
      <c r="I13" s="336"/>
      <c r="J13" s="33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8"/>
      <c r="I14" s="339"/>
      <c r="J14" s="34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1" t="s">
        <v>37</v>
      </c>
      <c r="D16" s="304"/>
      <c r="E16" s="304"/>
      <c r="F16" s="304"/>
      <c r="G16" s="305"/>
      <c r="H16" s="330" t="s">
        <v>66</v>
      </c>
      <c r="I16" s="331"/>
      <c r="J16" s="331"/>
      <c r="K16" s="304" t="str">
        <f>IF(入力!C2="","",入力!C2)</f>
        <v>ホウデンクラブ</v>
      </c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5"/>
      <c r="Y16" s="343" t="s">
        <v>67</v>
      </c>
      <c r="Z16" s="344"/>
      <c r="AA16" s="344"/>
      <c r="AB16" s="344"/>
      <c r="AC16" s="344"/>
      <c r="AD16" s="344"/>
      <c r="AE16" s="344"/>
      <c r="AF16" s="344"/>
      <c r="AG16" s="344"/>
      <c r="AH16" s="344"/>
      <c r="AI16" s="345"/>
      <c r="AJ16" s="295" t="s">
        <v>38</v>
      </c>
      <c r="AK16" s="296"/>
      <c r="AL16" s="296"/>
      <c r="AM16" s="297"/>
      <c r="AN16" s="324" t="str">
        <f>IF(入力!P3="","",入力!P3)</f>
        <v>船橋市</v>
      </c>
      <c r="AO16" s="325"/>
      <c r="AP16" s="325"/>
      <c r="AQ16" s="325"/>
      <c r="AR16" s="325"/>
      <c r="AS16" s="325"/>
      <c r="AT16" s="296" t="s">
        <v>68</v>
      </c>
      <c r="AU16" s="297"/>
      <c r="AV16" s="303" t="s">
        <v>39</v>
      </c>
      <c r="AW16" s="304"/>
      <c r="AX16" s="304"/>
      <c r="AY16" s="305"/>
      <c r="AZ16" s="310" t="str">
        <f>IF(入力!P5="","",入力!P5)</f>
        <v>東武野田</v>
      </c>
      <c r="BA16" s="311"/>
      <c r="BB16" s="311"/>
      <c r="BC16" s="311"/>
      <c r="BD16" s="311"/>
      <c r="BE16" s="311"/>
      <c r="BF16" s="364" t="s">
        <v>40</v>
      </c>
    </row>
    <row r="17" spans="3:58" ht="4.5" customHeight="1">
      <c r="C17" s="362"/>
      <c r="D17" s="307"/>
      <c r="E17" s="307"/>
      <c r="F17" s="307"/>
      <c r="G17" s="308"/>
      <c r="H17" s="320" t="str">
        <f>IF(入力!C3="","",入力!C3)</f>
        <v>法典クラブ</v>
      </c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16" t="str">
        <f>IF(入力!J3="","","("&amp;入力!J3&amp;")")</f>
        <v>(女子)</v>
      </c>
      <c r="V17" s="316"/>
      <c r="W17" s="316"/>
      <c r="X17" s="317"/>
      <c r="Y17" s="346">
        <f>IF(入力!C4="","",入力!C4)</f>
        <v>434547576</v>
      </c>
      <c r="Z17" s="347"/>
      <c r="AA17" s="347"/>
      <c r="AB17" s="347"/>
      <c r="AC17" s="347"/>
      <c r="AD17" s="347"/>
      <c r="AE17" s="347"/>
      <c r="AF17" s="347"/>
      <c r="AG17" s="347"/>
      <c r="AH17" s="347"/>
      <c r="AI17" s="348"/>
      <c r="AJ17" s="298"/>
      <c r="AK17" s="299"/>
      <c r="AL17" s="299"/>
      <c r="AM17" s="300"/>
      <c r="AN17" s="326"/>
      <c r="AO17" s="327"/>
      <c r="AP17" s="327"/>
      <c r="AQ17" s="327"/>
      <c r="AR17" s="327"/>
      <c r="AS17" s="327"/>
      <c r="AT17" s="299"/>
      <c r="AU17" s="300"/>
      <c r="AV17" s="306"/>
      <c r="AW17" s="307"/>
      <c r="AX17" s="307"/>
      <c r="AY17" s="308"/>
      <c r="AZ17" s="312"/>
      <c r="BA17" s="313"/>
      <c r="BB17" s="313"/>
      <c r="BC17" s="313"/>
      <c r="BD17" s="313"/>
      <c r="BE17" s="313"/>
      <c r="BF17" s="365"/>
    </row>
    <row r="18" spans="3:58" ht="16.5" customHeight="1">
      <c r="C18" s="363"/>
      <c r="D18" s="289"/>
      <c r="E18" s="289"/>
      <c r="F18" s="289"/>
      <c r="G18" s="309"/>
      <c r="H18" s="322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18"/>
      <c r="V18" s="318"/>
      <c r="W18" s="318"/>
      <c r="X18" s="319"/>
      <c r="Y18" s="349"/>
      <c r="Z18" s="350"/>
      <c r="AA18" s="350"/>
      <c r="AB18" s="350"/>
      <c r="AC18" s="350"/>
      <c r="AD18" s="350"/>
      <c r="AE18" s="350"/>
      <c r="AF18" s="350"/>
      <c r="AG18" s="350"/>
      <c r="AH18" s="350"/>
      <c r="AI18" s="351"/>
      <c r="AJ18" s="301"/>
      <c r="AK18" s="276"/>
      <c r="AL18" s="276"/>
      <c r="AM18" s="302"/>
      <c r="AN18" s="328"/>
      <c r="AO18" s="329"/>
      <c r="AP18" s="329"/>
      <c r="AQ18" s="329"/>
      <c r="AR18" s="329"/>
      <c r="AS18" s="329"/>
      <c r="AT18" s="276"/>
      <c r="AU18" s="302"/>
      <c r="AV18" s="290"/>
      <c r="AW18" s="289"/>
      <c r="AX18" s="289"/>
      <c r="AY18" s="309"/>
      <c r="AZ18" s="314" t="str">
        <f>IF(入力!AE5="","",入力!AE5)</f>
        <v>馬込沢</v>
      </c>
      <c r="BA18" s="315"/>
      <c r="BB18" s="315"/>
      <c r="BC18" s="315"/>
      <c r="BD18" s="315"/>
      <c r="BE18" s="315"/>
      <c r="BF18" s="13" t="s">
        <v>41</v>
      </c>
    </row>
    <row r="19" spans="3:58" ht="15" customHeight="1">
      <c r="C19" s="341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277" t="s">
        <v>42</v>
      </c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 t="s">
        <v>69</v>
      </c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 t="s">
        <v>70</v>
      </c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94"/>
    </row>
    <row r="20" spans="3:58" ht="15" customHeight="1">
      <c r="C20" s="279" t="s">
        <v>43</v>
      </c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8">
        <f>IF(入力!J7="","",入力!J7)</f>
        <v>18428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>
        <f>IF(入力!J9="","",入力!J9)</f>
        <v>16823</v>
      </c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 t="str">
        <f>IF(入力!J11="","",入力!J11)</f>
        <v/>
      </c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88"/>
    </row>
    <row r="21" spans="3:58" ht="15" customHeight="1">
      <c r="C21" s="279" t="s">
        <v>44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8" t="e">
        <f>IF(入力!#REF!="","",入力!#REF!)</f>
        <v>#REF!</v>
      </c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 t="str">
        <f>IF(入力!M9="","",入力!M9)</f>
        <v/>
      </c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>
        <f>IF(入力!M11="","",入力!M11)</f>
        <v>388759</v>
      </c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88"/>
    </row>
    <row r="22" spans="3:58" ht="12" customHeight="1">
      <c r="C22" s="369" t="s">
        <v>71</v>
      </c>
      <c r="D22" s="370"/>
      <c r="E22" s="370"/>
      <c r="F22" s="370"/>
      <c r="G22" s="371"/>
      <c r="H22" s="372" t="str">
        <f>IF(入力!C7="","",入力!C7&amp;"　"&amp;入力!E7)</f>
        <v>サクライ　タケシ</v>
      </c>
      <c r="I22" s="280"/>
      <c r="J22" s="280"/>
      <c r="K22" s="280"/>
      <c r="L22" s="280"/>
      <c r="M22" s="280"/>
      <c r="N22" s="280"/>
      <c r="O22" s="280"/>
      <c r="P22" s="280"/>
      <c r="Q22" s="281"/>
      <c r="R22" s="275" t="s">
        <v>45</v>
      </c>
      <c r="S22" s="280"/>
      <c r="T22" s="282">
        <f>IF(入力!AT7="","",入力!AT7)</f>
        <v>60</v>
      </c>
      <c r="U22" s="283"/>
      <c r="V22" s="284"/>
      <c r="W22" s="275" t="s">
        <v>46</v>
      </c>
      <c r="X22" s="275"/>
      <c r="Y22" s="275"/>
      <c r="Z22" s="14" t="s">
        <v>72</v>
      </c>
      <c r="AA22" s="15"/>
      <c r="AB22" s="280" t="str">
        <f>IF(入力!R7="","",入力!R7)</f>
        <v>276</v>
      </c>
      <c r="AC22" s="280"/>
      <c r="AD22" s="280"/>
      <c r="AE22" s="280"/>
      <c r="AF22" s="16" t="s">
        <v>73</v>
      </c>
      <c r="AG22" s="280" t="str">
        <f>IF(入力!W7="","",入力!W7)</f>
        <v>0046</v>
      </c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1"/>
      <c r="AU22" s="275" t="s">
        <v>47</v>
      </c>
      <c r="AV22" s="280"/>
      <c r="AW22" s="280"/>
      <c r="AX22" s="17" t="s">
        <v>74</v>
      </c>
      <c r="AY22" s="280" t="str">
        <f>IF(入力!AL7="","",入力!AL7)</f>
        <v>０４７</v>
      </c>
      <c r="AZ22" s="280"/>
      <c r="BA22" s="280"/>
      <c r="BB22" s="280"/>
      <c r="BC22" s="280"/>
      <c r="BD22" s="280"/>
      <c r="BE22" s="280"/>
      <c r="BF22" s="18" t="s">
        <v>75</v>
      </c>
    </row>
    <row r="23" spans="3:58" ht="19.5" customHeight="1">
      <c r="C23" s="363" t="s">
        <v>48</v>
      </c>
      <c r="D23" s="289"/>
      <c r="E23" s="289"/>
      <c r="F23" s="289"/>
      <c r="G23" s="309"/>
      <c r="H23" s="338" t="str">
        <f>IF(入力!C8="","",入力!C8&amp;"　"&amp;入力!E8)</f>
        <v>櫻井　武</v>
      </c>
      <c r="I23" s="339"/>
      <c r="J23" s="339"/>
      <c r="K23" s="339"/>
      <c r="L23" s="339"/>
      <c r="M23" s="339"/>
      <c r="N23" s="339"/>
      <c r="O23" s="339"/>
      <c r="P23" s="339"/>
      <c r="Q23" s="340"/>
      <c r="R23" s="289"/>
      <c r="S23" s="289"/>
      <c r="T23" s="285"/>
      <c r="U23" s="286"/>
      <c r="V23" s="287"/>
      <c r="W23" s="276"/>
      <c r="X23" s="276"/>
      <c r="Y23" s="276"/>
      <c r="Z23" s="322" t="str">
        <f>IF(入力!P8="","",入力!P8)</f>
        <v>八千代市大和田新田514-22</v>
      </c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73"/>
      <c r="AU23" s="289"/>
      <c r="AV23" s="289"/>
      <c r="AW23" s="289"/>
      <c r="AX23" s="290" t="str">
        <f>IF(入力!AK8="","",入力!AK8)</f>
        <v>４８２</v>
      </c>
      <c r="AY23" s="289"/>
      <c r="AZ23" s="289"/>
      <c r="BA23" s="289"/>
      <c r="BB23" s="19" t="s">
        <v>76</v>
      </c>
      <c r="BC23" s="289" t="str">
        <f>IF(入力!AP8="","",入力!AP8)</f>
        <v>９８８４</v>
      </c>
      <c r="BD23" s="289"/>
      <c r="BE23" s="289"/>
      <c r="BF23" s="291"/>
    </row>
    <row r="24" spans="3:58" ht="12" customHeight="1">
      <c r="C24" s="369" t="s">
        <v>77</v>
      </c>
      <c r="D24" s="370"/>
      <c r="E24" s="370"/>
      <c r="F24" s="370"/>
      <c r="G24" s="371"/>
      <c r="H24" s="372" t="str">
        <f>IF(入力!C9="","",入力!C9&amp;"　"&amp;入力!E9)</f>
        <v>イチカワ　エイイチ</v>
      </c>
      <c r="I24" s="280"/>
      <c r="J24" s="280"/>
      <c r="K24" s="280"/>
      <c r="L24" s="280"/>
      <c r="M24" s="280"/>
      <c r="N24" s="280"/>
      <c r="O24" s="280"/>
      <c r="P24" s="280"/>
      <c r="Q24" s="281"/>
      <c r="R24" s="275" t="s">
        <v>45</v>
      </c>
      <c r="S24" s="280"/>
      <c r="T24" s="282">
        <f>IF(入力!AT9="","",入力!AT9)</f>
        <v>69</v>
      </c>
      <c r="U24" s="283"/>
      <c r="V24" s="284"/>
      <c r="W24" s="275" t="s">
        <v>46</v>
      </c>
      <c r="X24" s="275"/>
      <c r="Y24" s="275"/>
      <c r="Z24" s="14" t="s">
        <v>72</v>
      </c>
      <c r="AA24" s="15"/>
      <c r="AB24" s="280" t="str">
        <f>IF(入力!R9="","",入力!R9)</f>
        <v>285</v>
      </c>
      <c r="AC24" s="280"/>
      <c r="AD24" s="280"/>
      <c r="AE24" s="280"/>
      <c r="AF24" s="16" t="s">
        <v>73</v>
      </c>
      <c r="AG24" s="280" t="str">
        <f>IF(入力!W9="","",入力!W9)</f>
        <v>0825</v>
      </c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1"/>
      <c r="AU24" s="275" t="s">
        <v>47</v>
      </c>
      <c r="AV24" s="280"/>
      <c r="AW24" s="280"/>
      <c r="AX24" s="17" t="s">
        <v>74</v>
      </c>
      <c r="AY24" s="280" t="str">
        <f>IF(入力!AL9="","",入力!AL9)</f>
        <v>０４３</v>
      </c>
      <c r="AZ24" s="280"/>
      <c r="BA24" s="280"/>
      <c r="BB24" s="280"/>
      <c r="BC24" s="280"/>
      <c r="BD24" s="280"/>
      <c r="BE24" s="280"/>
      <c r="BF24" s="18" t="s">
        <v>75</v>
      </c>
    </row>
    <row r="25" spans="3:58" ht="19.5" customHeight="1">
      <c r="C25" s="363" t="s">
        <v>78</v>
      </c>
      <c r="D25" s="289"/>
      <c r="E25" s="289"/>
      <c r="F25" s="289"/>
      <c r="G25" s="309"/>
      <c r="H25" s="338" t="str">
        <f>IF(入力!C10="","",入力!C10&amp;"　"&amp;入力!E10)</f>
        <v>市川　英一</v>
      </c>
      <c r="I25" s="339"/>
      <c r="J25" s="339"/>
      <c r="K25" s="339"/>
      <c r="L25" s="339"/>
      <c r="M25" s="339"/>
      <c r="N25" s="339"/>
      <c r="O25" s="339"/>
      <c r="P25" s="339"/>
      <c r="Q25" s="340"/>
      <c r="R25" s="289"/>
      <c r="S25" s="289"/>
      <c r="T25" s="285"/>
      <c r="U25" s="286"/>
      <c r="V25" s="287"/>
      <c r="W25" s="276"/>
      <c r="X25" s="276"/>
      <c r="Y25" s="276"/>
      <c r="Z25" s="322" t="str">
        <f>IF(入力!P10="","",入力!P10)</f>
        <v>佐倉市江原台2-20-28</v>
      </c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73"/>
      <c r="AU25" s="289"/>
      <c r="AV25" s="289"/>
      <c r="AW25" s="289"/>
      <c r="AX25" s="290" t="str">
        <f>IF(入力!AK10="","",入力!AK10)</f>
        <v>４８６</v>
      </c>
      <c r="AY25" s="289"/>
      <c r="AZ25" s="289"/>
      <c r="BA25" s="289"/>
      <c r="BB25" s="19" t="s">
        <v>76</v>
      </c>
      <c r="BC25" s="289" t="str">
        <f>IF(入力!AP10="","",入力!AP10)</f>
        <v>９７１５</v>
      </c>
      <c r="BD25" s="289"/>
      <c r="BE25" s="289"/>
      <c r="BF25" s="291"/>
    </row>
    <row r="26" spans="3:58" ht="12" customHeight="1">
      <c r="C26" s="369" t="s">
        <v>71</v>
      </c>
      <c r="D26" s="370"/>
      <c r="E26" s="370"/>
      <c r="F26" s="370"/>
      <c r="G26" s="371"/>
      <c r="H26" s="372" t="str">
        <f>IF(入力!C11="","",入力!C11&amp;"　"&amp;入力!E11)</f>
        <v>モトヤマ　タカシ</v>
      </c>
      <c r="I26" s="280"/>
      <c r="J26" s="280"/>
      <c r="K26" s="280"/>
      <c r="L26" s="280"/>
      <c r="M26" s="280"/>
      <c r="N26" s="280"/>
      <c r="O26" s="280"/>
      <c r="P26" s="280"/>
      <c r="Q26" s="281"/>
      <c r="R26" s="275" t="s">
        <v>45</v>
      </c>
      <c r="S26" s="280"/>
      <c r="T26" s="282">
        <f>IF(入力!AT11="","",入力!AT11)</f>
        <v>44</v>
      </c>
      <c r="U26" s="283"/>
      <c r="V26" s="284"/>
      <c r="W26" s="275" t="s">
        <v>46</v>
      </c>
      <c r="X26" s="275"/>
      <c r="Y26" s="275"/>
      <c r="Z26" s="14" t="s">
        <v>72</v>
      </c>
      <c r="AA26" s="15"/>
      <c r="AB26" s="280" t="str">
        <f>IF(入力!R11="","",入力!R11)</f>
        <v>273</v>
      </c>
      <c r="AC26" s="280"/>
      <c r="AD26" s="280"/>
      <c r="AE26" s="280"/>
      <c r="AF26" s="16" t="s">
        <v>73</v>
      </c>
      <c r="AG26" s="280" t="str">
        <f>IF(入力!W11="","",入力!W11)</f>
        <v>0041</v>
      </c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1"/>
      <c r="AU26" s="275" t="s">
        <v>47</v>
      </c>
      <c r="AV26" s="280"/>
      <c r="AW26" s="280"/>
      <c r="AX26" s="17" t="s">
        <v>74</v>
      </c>
      <c r="AY26" s="280" t="str">
        <f>IF(入力!AL11="","",入力!AL11)</f>
        <v>０４７</v>
      </c>
      <c r="AZ26" s="280"/>
      <c r="BA26" s="280"/>
      <c r="BB26" s="280"/>
      <c r="BC26" s="280"/>
      <c r="BD26" s="280"/>
      <c r="BE26" s="280"/>
      <c r="BF26" s="18" t="s">
        <v>75</v>
      </c>
    </row>
    <row r="27" spans="3:58" ht="19.5" customHeight="1">
      <c r="C27" s="363" t="s">
        <v>79</v>
      </c>
      <c r="D27" s="289"/>
      <c r="E27" s="289"/>
      <c r="F27" s="289"/>
      <c r="G27" s="309"/>
      <c r="H27" s="338" t="str">
        <f>IF(入力!C12="","",入力!C12&amp;"　"&amp;入力!E12)</f>
        <v>本山　隆</v>
      </c>
      <c r="I27" s="339"/>
      <c r="J27" s="339"/>
      <c r="K27" s="339"/>
      <c r="L27" s="339"/>
      <c r="M27" s="339"/>
      <c r="N27" s="339"/>
      <c r="O27" s="339"/>
      <c r="P27" s="339"/>
      <c r="Q27" s="340"/>
      <c r="R27" s="289"/>
      <c r="S27" s="289"/>
      <c r="T27" s="285"/>
      <c r="U27" s="286"/>
      <c r="V27" s="287"/>
      <c r="W27" s="276"/>
      <c r="X27" s="276"/>
      <c r="Y27" s="276"/>
      <c r="Z27" s="322" t="str">
        <f>IF(入力!P12="","",入力!P12)</f>
        <v>船橋市旭町２－３－５７</v>
      </c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73"/>
      <c r="AU27" s="289"/>
      <c r="AV27" s="289"/>
      <c r="AW27" s="289"/>
      <c r="AX27" s="290" t="str">
        <f>IF(入力!AK12="","",入力!AK12)</f>
        <v>７７９</v>
      </c>
      <c r="AY27" s="289"/>
      <c r="AZ27" s="289"/>
      <c r="BA27" s="289"/>
      <c r="BB27" s="19" t="s">
        <v>76</v>
      </c>
      <c r="BC27" s="289" t="str">
        <f>IF(入力!AP12="","",入力!AP12)</f>
        <v>０８４９</v>
      </c>
      <c r="BD27" s="289"/>
      <c r="BE27" s="289"/>
      <c r="BF27" s="291"/>
    </row>
    <row r="28" spans="3:58" ht="12" customHeight="1">
      <c r="C28" s="369" t="s">
        <v>71</v>
      </c>
      <c r="D28" s="370"/>
      <c r="E28" s="370"/>
      <c r="F28" s="370"/>
      <c r="G28" s="371"/>
      <c r="H28" s="372" t="str">
        <f>IF(入力!C15="","",入力!C15&amp;"　"&amp;入力!E15)</f>
        <v>モトヤマ　タカシ</v>
      </c>
      <c r="I28" s="280"/>
      <c r="J28" s="280"/>
      <c r="K28" s="280"/>
      <c r="L28" s="280"/>
      <c r="M28" s="280"/>
      <c r="N28" s="280"/>
      <c r="O28" s="280"/>
      <c r="P28" s="280"/>
      <c r="Q28" s="281"/>
      <c r="R28" s="275" t="s">
        <v>45</v>
      </c>
      <c r="S28" s="280"/>
      <c r="T28" s="282">
        <f>IF(入力!AT15="","",入力!AT15)</f>
        <v>44</v>
      </c>
      <c r="U28" s="283"/>
      <c r="V28" s="284"/>
      <c r="W28" s="275" t="s">
        <v>46</v>
      </c>
      <c r="X28" s="275"/>
      <c r="Y28" s="275"/>
      <c r="Z28" s="14" t="s">
        <v>72</v>
      </c>
      <c r="AA28" s="15"/>
      <c r="AB28" s="280" t="str">
        <f>IF(入力!R15="","",入力!R15)</f>
        <v>273</v>
      </c>
      <c r="AC28" s="280"/>
      <c r="AD28" s="280"/>
      <c r="AE28" s="280"/>
      <c r="AF28" s="16" t="s">
        <v>73</v>
      </c>
      <c r="AG28" s="280" t="str">
        <f>IF(入力!W15="","",入力!W15)</f>
        <v>0041</v>
      </c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1"/>
      <c r="AU28" s="275" t="s">
        <v>47</v>
      </c>
      <c r="AV28" s="280"/>
      <c r="AW28" s="280"/>
      <c r="AX28" s="17" t="s">
        <v>74</v>
      </c>
      <c r="AY28" s="280" t="str">
        <f>IF(入力!AL15="","",入力!AL15)</f>
        <v>０４７</v>
      </c>
      <c r="AZ28" s="280"/>
      <c r="BA28" s="280"/>
      <c r="BB28" s="280"/>
      <c r="BC28" s="280"/>
      <c r="BD28" s="280"/>
      <c r="BE28" s="280"/>
      <c r="BF28" s="18" t="s">
        <v>75</v>
      </c>
    </row>
    <row r="29" spans="3:58" ht="19.5" customHeight="1" thickBot="1">
      <c r="C29" s="366" t="s">
        <v>49</v>
      </c>
      <c r="D29" s="367"/>
      <c r="E29" s="367"/>
      <c r="F29" s="367"/>
      <c r="G29" s="368"/>
      <c r="H29" s="378" t="str">
        <f>IF(入力!C16="","",入力!C16&amp;"　"&amp;入力!E16)</f>
        <v>本山　隆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67"/>
      <c r="S29" s="367"/>
      <c r="T29" s="375"/>
      <c r="U29" s="376"/>
      <c r="V29" s="377"/>
      <c r="W29" s="374"/>
      <c r="X29" s="374"/>
      <c r="Y29" s="374"/>
      <c r="Z29" s="391" t="str">
        <f>IF(入力!P16="","",入力!P16)</f>
        <v>船橋市旭町２－３－５７</v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67"/>
      <c r="AV29" s="367"/>
      <c r="AW29" s="367"/>
      <c r="AX29" s="394" t="str">
        <f>IF(入力!AK16="","",入力!AK16)</f>
        <v>７７９</v>
      </c>
      <c r="AY29" s="367"/>
      <c r="AZ29" s="367"/>
      <c r="BA29" s="367"/>
      <c r="BB29" s="73" t="s">
        <v>76</v>
      </c>
      <c r="BC29" s="367" t="str">
        <f>IF(入力!AP16="","",入力!AP16)</f>
        <v>０８４９</v>
      </c>
      <c r="BD29" s="367"/>
      <c r="BE29" s="367"/>
      <c r="BF29" s="39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8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382"/>
    </row>
    <row r="34" spans="3:58" ht="15" customHeight="1">
      <c r="C34" s="409">
        <f>IF(入力!B25="","",入力!B25)</f>
        <v>1</v>
      </c>
      <c r="D34" s="410"/>
      <c r="E34" s="411"/>
      <c r="F34" s="396" t="str">
        <f>IF(入力!C26="","",入力!C25&amp;"　"&amp;入力!E25&amp;"
"&amp;入力!C26&amp;"　"&amp;入力!E26)</f>
        <v>オカ　ミハネ
岡　美羽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 t="str">
        <f>IF(入力!G25="","",入力!G25)</f>
        <v>６年生</v>
      </c>
      <c r="R34" s="384"/>
      <c r="S34" s="385"/>
      <c r="T34" s="402" t="str">
        <f>IF(入力!I25="","",入力!I25)</f>
        <v>法典小学校</v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>
        <f>IF(入力!M25="","",入力!M25)</f>
        <v>513456305</v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 t="str">
        <f>IF(入力!P25="","",入力!P25)</f>
        <v/>
      </c>
      <c r="BA34" s="384"/>
      <c r="BB34" s="384"/>
      <c r="BC34" s="384"/>
      <c r="BD34" s="384"/>
      <c r="BE34" s="384"/>
      <c r="BF34" s="389"/>
    </row>
    <row r="35" spans="3:58" ht="15" customHeight="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サカタ　ナノハ
坂田　菜の花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 t="str">
        <f>IF(入力!G27="","",入力!G27)</f>
        <v>６年生</v>
      </c>
      <c r="R36" s="384"/>
      <c r="S36" s="385"/>
      <c r="T36" s="402" t="str">
        <f>IF(入力!I27="","",入力!I27)</f>
        <v>法典小学校</v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>
        <f>IF(入力!M27="","",入力!M27)</f>
        <v>511378164</v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 t="str">
        <f>IF(入力!P27="","",入力!P27)</f>
        <v/>
      </c>
      <c r="BA36" s="384"/>
      <c r="BB36" s="384"/>
      <c r="BC36" s="384"/>
      <c r="BD36" s="384"/>
      <c r="BE36" s="384"/>
      <c r="BF36" s="389"/>
    </row>
    <row r="37" spans="3:58" ht="15" customHeight="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>
      <c r="C38" s="409">
        <f>IF(入力!B29="","",入力!B29)</f>
        <v>3</v>
      </c>
      <c r="D38" s="410"/>
      <c r="E38" s="411"/>
      <c r="F38" s="396" t="e">
        <f>IF(入力!#REF!="","",入力!#REF!&amp;"　"&amp;入力!#REF!&amp;"
"&amp;入力!#REF!&amp;"　"&amp;入力!#REF!)</f>
        <v>#REF!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 t="e">
        <f>IF(入力!#REF!="","",入力!#REF!)</f>
        <v>#REF!</v>
      </c>
      <c r="R38" s="384"/>
      <c r="S38" s="385"/>
      <c r="T38" s="402" t="e">
        <f>IF(入力!#REF!="","",入力!#REF!)</f>
        <v>#REF!</v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 t="e">
        <f>IF(入力!#REF!="","",入力!#REF!)</f>
        <v>#REF!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 t="str">
        <f>IF(入力!P29="","",入力!P29)</f>
        <v/>
      </c>
      <c r="BA38" s="384"/>
      <c r="BB38" s="384"/>
      <c r="BC38" s="384"/>
      <c r="BD38" s="384"/>
      <c r="BE38" s="384"/>
      <c r="BF38" s="389"/>
    </row>
    <row r="39" spans="3:58" ht="15" customHeight="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>
      <c r="C40" s="409">
        <f>IF(入力!B31="","",入力!B31)</f>
        <v>4</v>
      </c>
      <c r="D40" s="410"/>
      <c r="E40" s="411"/>
      <c r="F40" s="396" t="str">
        <f>IF(入力!C38="","",入力!C37&amp;"　"&amp;入力!E37&amp;"
"&amp;入力!C38&amp;"　"&amp;入力!E38)</f>
        <v>カラサワ　アキナ
唐澤　明菜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 t="str">
        <f>IF(入力!G37="","",入力!G37)</f>
        <v>６年生</v>
      </c>
      <c r="R40" s="384"/>
      <c r="S40" s="385"/>
      <c r="T40" s="402" t="str">
        <f>IF(入力!I37="","",入力!I37)</f>
        <v>法典小学校</v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>
        <f>IF(入力!M37="","",入力!M37)</f>
        <v>518022440</v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 t="str">
        <f>IF(入力!P31="","",入力!P31)</f>
        <v/>
      </c>
      <c r="BA40" s="384"/>
      <c r="BB40" s="384"/>
      <c r="BC40" s="384"/>
      <c r="BD40" s="384"/>
      <c r="BE40" s="384"/>
      <c r="BF40" s="389"/>
    </row>
    <row r="41" spans="3:58" ht="15" customHeight="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>
      <c r="C42" s="409">
        <f>IF(入力!B33="","",入力!B33)</f>
        <v>5</v>
      </c>
      <c r="D42" s="410"/>
      <c r="E42" s="411"/>
      <c r="F42" s="396" t="str">
        <f>IF(入力!C44="","",入力!C43&amp;"　"&amp;入力!E43&amp;"
"&amp;入力!C44&amp;"　"&amp;入力!E44)</f>
        <v>ウチダ　ライハ
内田　萊羽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 t="str">
        <f>IF(入力!G43="","",入力!G43)</f>
        <v>４年生</v>
      </c>
      <c r="R42" s="384"/>
      <c r="S42" s="385"/>
      <c r="T42" s="402" t="str">
        <f>IF(入力!I43="","",入力!I43)</f>
        <v>法典小学校</v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>
        <f>IF(入力!M43="","",入力!M43)</f>
        <v>516665894</v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 t="str">
        <f>IF(入力!P33="","",入力!P33)</f>
        <v/>
      </c>
      <c r="BA42" s="384"/>
      <c r="BB42" s="384"/>
      <c r="BC42" s="384"/>
      <c r="BD42" s="384"/>
      <c r="BE42" s="384"/>
      <c r="BF42" s="389"/>
    </row>
    <row r="43" spans="3:58" ht="15" customHeight="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>
      <c r="C44" s="409">
        <f>IF(入力!B35="","",入力!B35)</f>
        <v>6</v>
      </c>
      <c r="D44" s="410"/>
      <c r="E44" s="411"/>
      <c r="F44" s="396" t="str">
        <f>IF(入力!C46="","",入力!C45&amp;"　"&amp;入力!E45&amp;"
"&amp;入力!C46&amp;"　"&amp;入力!E46)</f>
        <v>ミヤウチ　ユイナ
宮内　結愛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 t="str">
        <f>IF(入力!G45="","",入力!G45)</f>
        <v>４年生</v>
      </c>
      <c r="R44" s="384"/>
      <c r="S44" s="385"/>
      <c r="T44" s="402" t="str">
        <f>IF(入力!I45="","",入力!I45)</f>
        <v>法典小学校</v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>
        <f>IF(入力!M45="","",入力!M45)</f>
        <v>518192297</v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 t="str">
        <f>IF(入力!P35="","",入力!P35)</f>
        <v/>
      </c>
      <c r="BA44" s="384"/>
      <c r="BB44" s="384"/>
      <c r="BC44" s="384"/>
      <c r="BD44" s="384"/>
      <c r="BE44" s="384"/>
      <c r="BF44" s="389"/>
    </row>
    <row r="45" spans="3:58" ht="15" customHeight="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>
      <c r="C46" s="409">
        <f>IF(入力!B37="","",入力!B37)</f>
        <v>7</v>
      </c>
      <c r="D46" s="410"/>
      <c r="E46" s="411"/>
      <c r="F46" s="396" t="str">
        <f>IF(入力!C48="","",入力!C47&amp;"　"&amp;入力!E47&amp;"
"&amp;入力!C48&amp;"　"&amp;入力!E48)</f>
        <v>ウチダ　ハヅキ
内田　葉月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 t="str">
        <f>IF(入力!G47="","",入力!G47)</f>
        <v>２年生</v>
      </c>
      <c r="R46" s="384"/>
      <c r="S46" s="385"/>
      <c r="T46" s="402" t="str">
        <f>IF(入力!I47="","",入力!I47)</f>
        <v>法典小学校</v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>
        <f>IF(入力!M47="","",入力!M47)</f>
        <v>516665901</v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 t="str">
        <f>IF(入力!P37="","",入力!P37)</f>
        <v/>
      </c>
      <c r="BA46" s="384"/>
      <c r="BB46" s="384"/>
      <c r="BC46" s="384"/>
      <c r="BD46" s="384"/>
      <c r="BE46" s="384"/>
      <c r="BF46" s="389"/>
    </row>
    <row r="47" spans="3:58" ht="15" customHeight="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>
      <c r="C48" s="409">
        <f>IF(入力!B39="","",入力!B39)</f>
        <v>8</v>
      </c>
      <c r="D48" s="410"/>
      <c r="E48" s="411"/>
      <c r="F48" s="396" t="e">
        <f>IF(入力!#REF!="","",入力!#REF!&amp;"　"&amp;入力!#REF!&amp;"
"&amp;入力!#REF!&amp;"　"&amp;入力!#REF!)</f>
        <v>#REF!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 t="e">
        <f>IF(入力!#REF!="","",入力!#REF!)</f>
        <v>#REF!</v>
      </c>
      <c r="R48" s="384"/>
      <c r="S48" s="385"/>
      <c r="T48" s="402" t="e">
        <f>IF(入力!#REF!="","",入力!#REF!)</f>
        <v>#REF!</v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 t="e">
        <f>IF(入力!#REF!="","",入力!#REF!)</f>
        <v>#REF!</v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 t="str">
        <f>IF(入力!P39="","",入力!P39)</f>
        <v/>
      </c>
      <c r="BA48" s="384"/>
      <c r="BB48" s="384"/>
      <c r="BC48" s="384"/>
      <c r="BD48" s="384"/>
      <c r="BE48" s="384"/>
      <c r="BF48" s="389"/>
    </row>
    <row r="49" spans="3:58" ht="15" customHeight="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>
      <c r="C50" s="409">
        <f>IF(入力!B41="","",入力!B41)</f>
        <v>9</v>
      </c>
      <c r="D50" s="410"/>
      <c r="E50" s="411"/>
      <c r="F50" s="396" t="str">
        <f>IF(入力!C32="","",入力!C31&amp;"　"&amp;入力!E31&amp;"
"&amp;入力!C32&amp;"　"&amp;入力!E32)</f>
        <v>ヨシノ　マユ
吉野　万結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 t="str">
        <f>IF(入力!G31="","",入力!G31)</f>
        <v>６年生</v>
      </c>
      <c r="R50" s="384"/>
      <c r="S50" s="385"/>
      <c r="T50" s="402" t="str">
        <f>IF(入力!I31="","",入力!I31)</f>
        <v>鷺沼小学校</v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>
        <f>IF(入力!M31="","",入力!M31)</f>
        <v>515686928</v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 t="str">
        <f>IF(入力!P41="","",入力!P41)</f>
        <v/>
      </c>
      <c r="BA50" s="384"/>
      <c r="BB50" s="384"/>
      <c r="BC50" s="384"/>
      <c r="BD50" s="384"/>
      <c r="BE50" s="384"/>
      <c r="BF50" s="389"/>
    </row>
    <row r="51" spans="3:58" ht="15" customHeight="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>
      <c r="C52" s="409">
        <f>IF(入力!B43="","",入力!B43)</f>
        <v>10</v>
      </c>
      <c r="D52" s="410"/>
      <c r="E52" s="411"/>
      <c r="F52" s="396" t="str">
        <f>IF(入力!C36="","",入力!C35&amp;"　"&amp;入力!E35&amp;"
"&amp;入力!C36&amp;"　"&amp;入力!E36)</f>
        <v>オオサワ　メイ
大澤　めい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 t="str">
        <f>IF(入力!G35="","",入力!G35)</f>
        <v>６年生</v>
      </c>
      <c r="R52" s="384"/>
      <c r="S52" s="385"/>
      <c r="T52" s="402" t="str">
        <f>IF(入力!I35="","",入力!I35)</f>
        <v>大和田西小学校</v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>
        <f>IF(入力!M35="","",入力!M35)</f>
        <v>518192518</v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 t="str">
        <f>IF(入力!P43="","",入力!P43)</f>
        <v/>
      </c>
      <c r="BA52" s="384"/>
      <c r="BB52" s="384"/>
      <c r="BC52" s="384"/>
      <c r="BD52" s="384"/>
      <c r="BE52" s="384"/>
      <c r="BF52" s="389"/>
    </row>
    <row r="53" spans="3:58" ht="15" customHeight="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>
      <c r="C54" s="409">
        <f>IF(入力!B45="","",入力!B45)</f>
        <v>11</v>
      </c>
      <c r="D54" s="410"/>
      <c r="E54" s="411"/>
      <c r="F54" s="396" t="str">
        <f>IF(入力!C40="","",入力!C39&amp;"　"&amp;入力!E39&amp;"
"&amp;入力!C40&amp;"　"&amp;入力!E40)</f>
        <v>サイトウ　ヒロナ
斉藤　博菜</v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 t="str">
        <f>IF(入力!G39="","",入力!G39)</f>
        <v>５年生</v>
      </c>
      <c r="R54" s="384"/>
      <c r="S54" s="385"/>
      <c r="T54" s="402" t="str">
        <f>IF(入力!I39="","",入力!I39)</f>
        <v>村上東小学校</v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>
        <f>IF(入力!M39="","",入力!M39)</f>
        <v>518192525</v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 t="str">
        <f>IF(入力!P45="","",入力!P45)</f>
        <v/>
      </c>
      <c r="BA54" s="384"/>
      <c r="BB54" s="384"/>
      <c r="BC54" s="384"/>
      <c r="BD54" s="384"/>
      <c r="BE54" s="384"/>
      <c r="BF54" s="389"/>
    </row>
    <row r="55" spans="3:58" ht="15" customHeight="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>
      <c r="C56" s="409">
        <f>IF(入力!B47="","",入力!B47)</f>
        <v>12</v>
      </c>
      <c r="D56" s="410"/>
      <c r="E56" s="411"/>
      <c r="F56" s="396" t="e">
        <f>IF(入力!#REF!="","",入力!#REF!&amp;"　"&amp;入力!#REF!&amp;"
"&amp;入力!#REF!&amp;"　"&amp;入力!#REF!)</f>
        <v>#REF!</v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 t="e">
        <f>IF(入力!#REF!="","",入力!#REF!)</f>
        <v>#REF!</v>
      </c>
      <c r="R56" s="384"/>
      <c r="S56" s="385"/>
      <c r="T56" s="402" t="e">
        <f>IF(入力!#REF!="","",入力!#REF!)</f>
        <v>#REF!</v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 t="e">
        <f>IF(入力!#REF!="","",入力!#REF!)</f>
        <v>#REF!</v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 t="str">
        <f>IF(入力!P47="","",入力!P47)</f>
        <v/>
      </c>
      <c r="BA56" s="384"/>
      <c r="BB56" s="384"/>
      <c r="BC56" s="384"/>
      <c r="BD56" s="384"/>
      <c r="BE56" s="384"/>
      <c r="BF56" s="389"/>
    </row>
    <row r="57" spans="3:58" ht="15" customHeight="1" thickBot="1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 t="s">
        <v>63</v>
      </c>
      <c r="BF63" s="30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tabSelected="1" view="pageBreakPreview" zoomScaleNormal="100" workbookViewId="0">
      <selection activeCell="Q15" sqref="Q1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法典クラブ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60">
        <f>IF(入力!C4="","",IF(入力!C5="",入力!C4,入力!C4&amp;"　　"&amp;入力!C5))</f>
        <v>434547576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櫻井　武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505940791</v>
      </c>
      <c r="H7" s="258"/>
      <c r="I7" s="258"/>
      <c r="J7" s="258">
        <f>IF(入力!J7="","",入力!J7)</f>
        <v>18428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19</v>
      </c>
      <c r="B9" s="256"/>
      <c r="C9" s="268" t="str">
        <f>IF(入力!C10="","",入力!C10&amp;"　"&amp;入力!E10)</f>
        <v>市川　英一</v>
      </c>
      <c r="D9" s="269"/>
      <c r="E9" s="269"/>
      <c r="F9" s="269"/>
      <c r="G9" s="258">
        <f>IF(入力!G9="","",入力!G9)</f>
        <v>504193126</v>
      </c>
      <c r="H9" s="258"/>
      <c r="I9" s="258"/>
      <c r="J9" s="258">
        <f>IF(入力!J9="","",入力!J9)</f>
        <v>16823</v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20</v>
      </c>
      <c r="B11" s="256"/>
      <c r="C11" s="268" t="str">
        <f>IF(入力!C12="","",入力!C12&amp;"　"&amp;入力!E12)</f>
        <v>本山　隆</v>
      </c>
      <c r="D11" s="269"/>
      <c r="E11" s="269"/>
      <c r="F11" s="269"/>
      <c r="G11" s="258">
        <f>IF(入力!G11="","",入力!G11)</f>
        <v>514412993</v>
      </c>
      <c r="H11" s="258"/>
      <c r="I11" s="258"/>
      <c r="J11" s="258" t="str">
        <f>IF(入力!J11="","",入力!J11)</f>
        <v/>
      </c>
      <c r="K11" s="258"/>
      <c r="L11" s="258"/>
      <c r="M11" s="258">
        <f>IF(入力!M11="","",入力!M11)</f>
        <v>388759</v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5" ht="15" customHeight="1">
      <c r="A14" s="256"/>
      <c r="B14" s="256"/>
      <c r="C14" s="270"/>
      <c r="D14" s="271"/>
      <c r="E14" s="271"/>
      <c r="F14" s="271"/>
      <c r="G14" s="125"/>
      <c r="H14" s="125"/>
      <c r="I14" s="125"/>
      <c r="J14" s="125"/>
      <c r="K14" s="125"/>
      <c r="L14" s="125"/>
      <c r="M14" s="125"/>
      <c r="N14" s="125"/>
      <c r="O14" s="125"/>
    </row>
    <row r="15" spans="1:15" ht="15" customHeight="1">
      <c r="A15" s="256" t="s">
        <v>5</v>
      </c>
      <c r="B15" s="256"/>
      <c r="C15" s="268" t="str">
        <f>IF(入力!C16="","",入力!C16&amp;"　"&amp;入力!E16)</f>
        <v>本山　隆</v>
      </c>
      <c r="D15" s="269"/>
      <c r="E15" s="269"/>
      <c r="F15" s="266" t="s">
        <v>22</v>
      </c>
      <c r="G15" s="125"/>
      <c r="H15" s="125"/>
      <c r="I15" s="125"/>
      <c r="J15" s="125"/>
      <c r="K15" s="125"/>
      <c r="L15" s="125"/>
      <c r="M15" s="125"/>
      <c r="N15" s="125"/>
      <c r="O15" s="125"/>
    </row>
    <row r="16" spans="1:15" ht="15" customHeight="1">
      <c r="A16" s="256"/>
      <c r="B16" s="256"/>
      <c r="C16" s="270"/>
      <c r="D16" s="271"/>
      <c r="E16" s="271"/>
      <c r="F16" s="267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1:15" ht="14.45" customHeight="1">
      <c r="A17" s="256" t="s">
        <v>6</v>
      </c>
      <c r="B17" s="256"/>
      <c r="C17" s="259" t="str">
        <f>IF(入力!C17="","",入力!C17&amp;"　"&amp;入力!E17)</f>
        <v>船橋市旭町２－３－５７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０４７-７７９-０８４９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090－3319－5467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岡　美羽</v>
      </c>
      <c r="D25" s="269"/>
      <c r="E25" s="269"/>
      <c r="F25" s="269"/>
      <c r="G25" s="256" t="str">
        <f>IF(入力!G25="","",入力!G25)</f>
        <v>６年生</v>
      </c>
      <c r="H25" s="256" t="str">
        <f>IF(入力!H25="","",入力!H25)</f>
        <v/>
      </c>
      <c r="I25" s="256" t="str">
        <f>IF(入力!I25="","",入力!I25)</f>
        <v>法典小学校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513456305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坂田　菜の花</v>
      </c>
      <c r="D27" s="269"/>
      <c r="E27" s="269"/>
      <c r="F27" s="269"/>
      <c r="G27" s="256" t="str">
        <f>IF(入力!G27="","",入力!G27)</f>
        <v>６年生</v>
      </c>
      <c r="H27" s="256" t="str">
        <f>IF(入力!H27="","",入力!H27)</f>
        <v/>
      </c>
      <c r="I27" s="256" t="str">
        <f>IF(入力!I27="","",入力!I27)</f>
        <v>法典小学校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511378164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二階堂　楓</v>
      </c>
      <c r="D29" s="269"/>
      <c r="E29" s="269"/>
      <c r="F29" s="269"/>
      <c r="G29" s="256" t="str">
        <f>IF(入力!G29="","",入力!G29)</f>
        <v>６年生</v>
      </c>
      <c r="H29" s="256" t="str">
        <f>IF(入力!H29="","",入力!H29)</f>
        <v/>
      </c>
      <c r="I29" s="256" t="str">
        <f>IF(入力!I29="","",入力!I29)</f>
        <v>大和田西小学校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515686907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吉野　万結</v>
      </c>
      <c r="D31" s="269"/>
      <c r="E31" s="269"/>
      <c r="F31" s="269"/>
      <c r="G31" s="256" t="str">
        <f>IF(入力!G31="","",入力!G31)</f>
        <v>６年生</v>
      </c>
      <c r="H31" s="256" t="str">
        <f>IF(入力!H31="","",入力!H31)</f>
        <v/>
      </c>
      <c r="I31" s="256" t="str">
        <f>IF(入力!I31="","",入力!I31)</f>
        <v>鷺沼小学校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515686928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内田　さくら</v>
      </c>
      <c r="D33" s="269"/>
      <c r="E33" s="269"/>
      <c r="F33" s="269"/>
      <c r="G33" s="256" t="str">
        <f>IF(入力!G33="","",入力!G33)</f>
        <v>６年生</v>
      </c>
      <c r="H33" s="256" t="str">
        <f>IF(入力!H33="","",入力!H33)</f>
        <v/>
      </c>
      <c r="I33" s="256" t="str">
        <f>IF(入力!I33="","",入力!I33)</f>
        <v>法典小学校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516665884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大澤　めい</v>
      </c>
      <c r="D35" s="269"/>
      <c r="E35" s="269"/>
      <c r="F35" s="269"/>
      <c r="G35" s="256" t="str">
        <f>IF(入力!G35="","",入力!G35)</f>
        <v>６年生</v>
      </c>
      <c r="H35" s="256" t="str">
        <f>IF(入力!H35="","",入力!H35)</f>
        <v/>
      </c>
      <c r="I35" s="256" t="str">
        <f>IF(入力!I35="","",入力!I35)</f>
        <v>大和田西小学校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518192518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唐澤　明菜</v>
      </c>
      <c r="D37" s="269"/>
      <c r="E37" s="269"/>
      <c r="F37" s="269"/>
      <c r="G37" s="256" t="str">
        <f>IF(入力!G37="","",入力!G37)</f>
        <v>６年生</v>
      </c>
      <c r="H37" s="256" t="str">
        <f>IF(入力!H37="","",入力!H37)</f>
        <v/>
      </c>
      <c r="I37" s="256" t="str">
        <f>IF(入力!I37="","",入力!I37)</f>
        <v>法典小学校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518022440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斉藤　博菜</v>
      </c>
      <c r="D39" s="269"/>
      <c r="E39" s="269"/>
      <c r="F39" s="269"/>
      <c r="G39" s="256" t="str">
        <f>IF(入力!G39="","",入力!G39)</f>
        <v>５年生</v>
      </c>
      <c r="H39" s="256" t="str">
        <f>IF(入力!H39="","",入力!H39)</f>
        <v/>
      </c>
      <c r="I39" s="256" t="str">
        <f>IF(入力!I39="","",入力!I39)</f>
        <v>村上東小学校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518192525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京増　ゆずは</v>
      </c>
      <c r="D41" s="269"/>
      <c r="E41" s="269"/>
      <c r="F41" s="269"/>
      <c r="G41" s="256" t="str">
        <f>IF(入力!G41="","",入力!G41)</f>
        <v>５年生</v>
      </c>
      <c r="H41" s="256" t="str">
        <f>IF(入力!H41="","",入力!H41)</f>
        <v/>
      </c>
      <c r="I41" s="256" t="str">
        <f>IF(入力!I41="","",入力!I41)</f>
        <v>村上東小学校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518718466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内田　萊羽</v>
      </c>
      <c r="D43" s="269"/>
      <c r="E43" s="269"/>
      <c r="F43" s="269"/>
      <c r="G43" s="256" t="str">
        <f>IF(入力!G43="","",入力!G43)</f>
        <v>４年生</v>
      </c>
      <c r="H43" s="256" t="str">
        <f>IF(入力!H43="","",入力!H43)</f>
        <v/>
      </c>
      <c r="I43" s="256" t="str">
        <f>IF(入力!I43="","",入力!I43)</f>
        <v>法典小学校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516665894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宮内　結愛</v>
      </c>
      <c r="D45" s="269"/>
      <c r="E45" s="269"/>
      <c r="F45" s="269"/>
      <c r="G45" s="256" t="str">
        <f>IF(入力!G45="","",入力!G45)</f>
        <v>４年生</v>
      </c>
      <c r="H45" s="256" t="str">
        <f>IF(入力!H45="","",入力!H45)</f>
        <v/>
      </c>
      <c r="I45" s="256" t="str">
        <f>IF(入力!I45="","",入力!I45)</f>
        <v>法典小学校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518192297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8" t="str">
        <f>IF(入力!C48="","",入力!C48&amp;"　"&amp;入力!E48)</f>
        <v>内田　葉月</v>
      </c>
      <c r="D47" s="269"/>
      <c r="E47" s="269"/>
      <c r="F47" s="269"/>
      <c r="G47" s="256" t="str">
        <f>IF(入力!G47="","",入力!G47)</f>
        <v>２年生</v>
      </c>
      <c r="H47" s="256" t="str">
        <f>IF(入力!H47="","",入力!H47)</f>
        <v/>
      </c>
      <c r="I47" s="256" t="str">
        <f>IF(入力!I47="","",入力!I47)</f>
        <v>法典小学校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516665901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2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法典クラブ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60">
        <f>IF(入力!C4="","",IF(入力!C5="",入力!C4,入力!C4&amp;"　　"&amp;入力!C5))</f>
        <v>434547576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櫻井　武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505940791</v>
      </c>
      <c r="H7" s="258"/>
      <c r="I7" s="258"/>
      <c r="J7" s="258">
        <f>IF(入力!J7="","",入力!J7)</f>
        <v>18428</v>
      </c>
      <c r="K7" s="258"/>
      <c r="L7" s="258"/>
      <c r="M7" s="258" t="e">
        <f>IF(入力!#REF!="","",入力!#REF!)</f>
        <v>#REF!</v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19</v>
      </c>
      <c r="B9" s="256"/>
      <c r="C9" s="268" t="str">
        <f>IF(入力!C10="","",入力!C10&amp;"　"&amp;入力!E10)</f>
        <v>市川　英一</v>
      </c>
      <c r="D9" s="269"/>
      <c r="E9" s="269"/>
      <c r="F9" s="269"/>
      <c r="G9" s="258">
        <f>IF(入力!G9="","",入力!G9)</f>
        <v>504193126</v>
      </c>
      <c r="H9" s="258"/>
      <c r="I9" s="258"/>
      <c r="J9" s="258">
        <f>IF(入力!J9="","",入力!J9)</f>
        <v>16823</v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20</v>
      </c>
      <c r="B11" s="256"/>
      <c r="C11" s="268" t="str">
        <f>IF(入力!C12="","",入力!C12&amp;"　"&amp;入力!E12)</f>
        <v>本山　隆</v>
      </c>
      <c r="D11" s="269"/>
      <c r="E11" s="269"/>
      <c r="F11" s="269"/>
      <c r="G11" s="258" t="str">
        <f>IF(入力!M7="","",入力!M7)</f>
        <v/>
      </c>
      <c r="H11" s="258"/>
      <c r="I11" s="258"/>
      <c r="J11" s="258" t="str">
        <f>IF(入力!J11="","",入力!J11)</f>
        <v/>
      </c>
      <c r="K11" s="258"/>
      <c r="L11" s="258"/>
      <c r="M11" s="258">
        <f>IF(入力!M11="","",入力!M11)</f>
        <v>388759</v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5" ht="15" customHeight="1">
      <c r="A14" s="256"/>
      <c r="B14" s="256"/>
      <c r="C14" s="270"/>
      <c r="D14" s="271"/>
      <c r="E14" s="271"/>
      <c r="F14" s="271"/>
      <c r="G14" s="125"/>
      <c r="H14" s="125"/>
      <c r="I14" s="125"/>
      <c r="J14" s="125"/>
      <c r="K14" s="125"/>
      <c r="L14" s="125"/>
      <c r="M14" s="125"/>
      <c r="N14" s="125"/>
      <c r="O14" s="125"/>
    </row>
    <row r="15" spans="1:15" ht="15" customHeight="1">
      <c r="A15" s="256" t="s">
        <v>5</v>
      </c>
      <c r="B15" s="256"/>
      <c r="C15" s="268" t="str">
        <f>IF(入力!C16="","",入力!C16&amp;"　"&amp;入力!E16)</f>
        <v>本山　隆</v>
      </c>
      <c r="D15" s="269"/>
      <c r="E15" s="269"/>
      <c r="F15" s="266" t="s">
        <v>22</v>
      </c>
      <c r="G15" s="125"/>
      <c r="H15" s="125"/>
      <c r="I15" s="125"/>
      <c r="J15" s="125"/>
      <c r="K15" s="125"/>
      <c r="L15" s="125"/>
      <c r="M15" s="125"/>
      <c r="N15" s="125"/>
      <c r="O15" s="125"/>
    </row>
    <row r="16" spans="1:15" ht="15" customHeight="1">
      <c r="A16" s="256"/>
      <c r="B16" s="256"/>
      <c r="C16" s="270"/>
      <c r="D16" s="271"/>
      <c r="E16" s="271"/>
      <c r="F16" s="267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1:15" ht="14.45" customHeight="1">
      <c r="A17" s="256" t="s">
        <v>6</v>
      </c>
      <c r="B17" s="256"/>
      <c r="C17" s="259" t="str">
        <f>IF(入力!C17="","",入力!C17&amp;"　"&amp;入力!E17)</f>
        <v>船橋市旭町２－３－５７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０４７-７７９-０８４９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090－3319－5467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岡　美羽</v>
      </c>
      <c r="D25" s="269"/>
      <c r="E25" s="269"/>
      <c r="F25" s="269"/>
      <c r="G25" s="256" t="str">
        <f>IF(入力!G25="","",入力!G25)</f>
        <v>６年生</v>
      </c>
      <c r="H25" s="256" t="str">
        <f>IF(入力!H25="","",入力!H25)</f>
        <v/>
      </c>
      <c r="I25" s="256" t="str">
        <f>IF(入力!I25="","",入力!I25)</f>
        <v>法典小学校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513456305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坂田　菜の花</v>
      </c>
      <c r="D27" s="269"/>
      <c r="E27" s="269"/>
      <c r="F27" s="269"/>
      <c r="G27" s="256" t="str">
        <f>IF(入力!G27="","",入力!G27)</f>
        <v>６年生</v>
      </c>
      <c r="H27" s="256" t="str">
        <f>IF(入力!H27="","",入力!H27)</f>
        <v/>
      </c>
      <c r="I27" s="256" t="str">
        <f>IF(入力!I27="","",入力!I27)</f>
        <v>法典小学校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511378164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e">
        <f>IF(入力!#REF!="","",入力!#REF!&amp;"　"&amp;入力!#REF!)</f>
        <v>#REF!</v>
      </c>
      <c r="D29" s="269"/>
      <c r="E29" s="269"/>
      <c r="F29" s="269"/>
      <c r="G29" s="256" t="e">
        <f>IF(入力!#REF!="","",入力!#REF!)</f>
        <v>#REF!</v>
      </c>
      <c r="H29" s="256" t="e">
        <f>IF(入力!#REF!="","",入力!#REF!)</f>
        <v>#REF!</v>
      </c>
      <c r="I29" s="256" t="e">
        <f>IF(入力!#REF!="","",入力!#REF!)</f>
        <v>#REF!</v>
      </c>
      <c r="J29" s="256" t="e">
        <f>IF(入力!#REF!="","",入力!#REF!)</f>
        <v>#REF!</v>
      </c>
      <c r="K29" s="256" t="e">
        <f>IF(入力!#REF!="","",入力!#REF!)</f>
        <v>#REF!</v>
      </c>
      <c r="L29" s="256" t="e">
        <f>IF(入力!#REF!="","",入力!#REF!)</f>
        <v>#REF!</v>
      </c>
      <c r="M29" s="256" t="e">
        <f>IF(入力!#REF!="","",入力!#REF!)</f>
        <v>#REF!</v>
      </c>
      <c r="N29" s="256" t="e">
        <f>IF(入力!#REF!="","",入力!#REF!)</f>
        <v>#REF!</v>
      </c>
      <c r="O29" s="256" t="e">
        <f>IF(入力!#REF!="","",入力!#REF!)</f>
        <v>#REF!</v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IF(入力!C38="","",入力!C38&amp;"　"&amp;入力!E38)</f>
        <v>唐澤　明菜</v>
      </c>
      <c r="D31" s="269"/>
      <c r="E31" s="269"/>
      <c r="F31" s="269"/>
      <c r="G31" s="256" t="str">
        <f>IF(入力!G37="","",入力!G37)</f>
        <v>６年生</v>
      </c>
      <c r="H31" s="256" t="str">
        <f>IF(入力!H37="","",入力!H37)</f>
        <v/>
      </c>
      <c r="I31" s="256" t="str">
        <f>IF(入力!I37="","",入力!I37)</f>
        <v>法典小学校</v>
      </c>
      <c r="J31" s="256" t="str">
        <f>IF(入力!J37="","",入力!J37)</f>
        <v/>
      </c>
      <c r="K31" s="256" t="str">
        <f>IF(入力!K37="","",入力!K37)</f>
        <v/>
      </c>
      <c r="L31" s="256" t="str">
        <f>IF(入力!L37="","",入力!L37)</f>
        <v/>
      </c>
      <c r="M31" s="256">
        <f>IF(入力!M37="","",入力!M37)</f>
        <v>518022440</v>
      </c>
      <c r="N31" s="256" t="str">
        <f>IF(入力!N37="","",入力!N37)</f>
        <v/>
      </c>
      <c r="O31" s="256" t="str">
        <f>IF(入力!O37="","",入力!O37)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IF(入力!C44="","",入力!C44&amp;"　"&amp;入力!E44)</f>
        <v>内田　萊羽</v>
      </c>
      <c r="D33" s="269"/>
      <c r="E33" s="269"/>
      <c r="F33" s="269"/>
      <c r="G33" s="256" t="str">
        <f>IF(入力!G43="","",入力!G43)</f>
        <v>４年生</v>
      </c>
      <c r="H33" s="256" t="str">
        <f>IF(入力!H43="","",入力!H43)</f>
        <v/>
      </c>
      <c r="I33" s="256" t="str">
        <f>IF(入力!I43="","",入力!I43)</f>
        <v>法典小学校</v>
      </c>
      <c r="J33" s="256" t="str">
        <f>IF(入力!J43="","",入力!J43)</f>
        <v/>
      </c>
      <c r="K33" s="256" t="str">
        <f>IF(入力!K43="","",入力!K43)</f>
        <v/>
      </c>
      <c r="L33" s="256" t="str">
        <f>IF(入力!L43="","",入力!L43)</f>
        <v/>
      </c>
      <c r="M33" s="256">
        <f>IF(入力!M43="","",入力!M43)</f>
        <v>516665894</v>
      </c>
      <c r="N33" s="256" t="str">
        <f>IF(入力!N43="","",入力!N43)</f>
        <v/>
      </c>
      <c r="O33" s="256" t="str">
        <f>IF(入力!O43="","",入力!O43)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IF(入力!C46="","",入力!C46&amp;"　"&amp;入力!E46)</f>
        <v>宮内　結愛</v>
      </c>
      <c r="D35" s="269"/>
      <c r="E35" s="269"/>
      <c r="F35" s="269"/>
      <c r="G35" s="256" t="str">
        <f>IF(入力!G45="","",入力!G45)</f>
        <v>４年生</v>
      </c>
      <c r="H35" s="256" t="str">
        <f>IF(入力!H45="","",入力!H45)</f>
        <v/>
      </c>
      <c r="I35" s="256" t="str">
        <f>IF(入力!I45="","",入力!I45)</f>
        <v>法典小学校</v>
      </c>
      <c r="J35" s="256" t="str">
        <f>IF(入力!J45="","",入力!J45)</f>
        <v/>
      </c>
      <c r="K35" s="256" t="str">
        <f>IF(入力!K45="","",入力!K45)</f>
        <v/>
      </c>
      <c r="L35" s="256" t="str">
        <f>IF(入力!L45="","",入力!L45)</f>
        <v/>
      </c>
      <c r="M35" s="256">
        <f>IF(入力!M45="","",入力!M45)</f>
        <v>518192297</v>
      </c>
      <c r="N35" s="256" t="str">
        <f>IF(入力!N45="","",入力!N45)</f>
        <v/>
      </c>
      <c r="O35" s="256" t="str">
        <f>IF(入力!O45="","",入力!O45)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IF(入力!C48="","",入力!C48&amp;"　"&amp;入力!E48)</f>
        <v>内田　葉月</v>
      </c>
      <c r="D37" s="269"/>
      <c r="E37" s="269"/>
      <c r="F37" s="269"/>
      <c r="G37" s="256" t="str">
        <f>IF(入力!G47="","",入力!G47)</f>
        <v>２年生</v>
      </c>
      <c r="H37" s="256" t="str">
        <f>IF(入力!H47="","",入力!H47)</f>
        <v/>
      </c>
      <c r="I37" s="256" t="str">
        <f>IF(入力!I47="","",入力!I47)</f>
        <v>法典小学校</v>
      </c>
      <c r="J37" s="256" t="str">
        <f>IF(入力!J47="","",入力!J47)</f>
        <v/>
      </c>
      <c r="K37" s="256" t="str">
        <f>IF(入力!K47="","",入力!K47)</f>
        <v/>
      </c>
      <c r="L37" s="256" t="str">
        <f>IF(入力!L47="","",入力!L47)</f>
        <v/>
      </c>
      <c r="M37" s="256">
        <f>IF(入力!M47="","",入力!M47)</f>
        <v>516665901</v>
      </c>
      <c r="N37" s="256" t="str">
        <f>IF(入力!N47="","",入力!N47)</f>
        <v/>
      </c>
      <c r="O37" s="256" t="str">
        <f>IF(入力!O47="","",入力!O47)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e">
        <f>IF(入力!#REF!="","",入力!#REF!&amp;"　"&amp;入力!#REF!)</f>
        <v>#REF!</v>
      </c>
      <c r="D39" s="269"/>
      <c r="E39" s="269"/>
      <c r="F39" s="269"/>
      <c r="G39" s="256" t="e">
        <f>IF(入力!#REF!="","",入力!#REF!)</f>
        <v>#REF!</v>
      </c>
      <c r="H39" s="256" t="e">
        <f>IF(入力!#REF!="","",入力!#REF!)</f>
        <v>#REF!</v>
      </c>
      <c r="I39" s="256" t="e">
        <f>IF(入力!#REF!="","",入力!#REF!)</f>
        <v>#REF!</v>
      </c>
      <c r="J39" s="256" t="e">
        <f>IF(入力!#REF!="","",入力!#REF!)</f>
        <v>#REF!</v>
      </c>
      <c r="K39" s="256" t="e">
        <f>IF(入力!#REF!="","",入力!#REF!)</f>
        <v>#REF!</v>
      </c>
      <c r="L39" s="256" t="e">
        <f>IF(入力!#REF!="","",入力!#REF!)</f>
        <v>#REF!</v>
      </c>
      <c r="M39" s="256" t="e">
        <f>IF(入力!#REF!="","",入力!#REF!)</f>
        <v>#REF!</v>
      </c>
      <c r="N39" s="256" t="e">
        <f>IF(入力!#REF!="","",入力!#REF!)</f>
        <v>#REF!</v>
      </c>
      <c r="O39" s="256" t="e">
        <f>IF(入力!#REF!="","",入力!#REF!)</f>
        <v>#REF!</v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IF(入力!C32="","",入力!C32&amp;"　"&amp;入力!E32)</f>
        <v>吉野　万結</v>
      </c>
      <c r="D41" s="269"/>
      <c r="E41" s="269"/>
      <c r="F41" s="269"/>
      <c r="G41" s="256" t="str">
        <f>IF(入力!G31="","",入力!G31)</f>
        <v>６年生</v>
      </c>
      <c r="H41" s="256" t="str">
        <f>IF(入力!H31="","",入力!H31)</f>
        <v/>
      </c>
      <c r="I41" s="256" t="str">
        <f>IF(入力!I31="","",入力!I31)</f>
        <v>鷺沼小学校</v>
      </c>
      <c r="J41" s="256" t="str">
        <f>IF(入力!J31="","",入力!J31)</f>
        <v/>
      </c>
      <c r="K41" s="256" t="str">
        <f>IF(入力!K31="","",入力!K31)</f>
        <v/>
      </c>
      <c r="L41" s="256" t="str">
        <f>IF(入力!L31="","",入力!L31)</f>
        <v/>
      </c>
      <c r="M41" s="256">
        <f>IF(入力!M31="","",入力!M31)</f>
        <v>515686928</v>
      </c>
      <c r="N41" s="256" t="str">
        <f>IF(入力!N31="","",入力!N31)</f>
        <v/>
      </c>
      <c r="O41" s="256" t="str">
        <f>IF(入力!O31="","",入力!O31)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IF(入力!C36="","",入力!C36&amp;"　"&amp;入力!E36)</f>
        <v>大澤　めい</v>
      </c>
      <c r="D43" s="269"/>
      <c r="E43" s="269"/>
      <c r="F43" s="269"/>
      <c r="G43" s="256" t="str">
        <f>IF(入力!G35="","",入力!G35)</f>
        <v>６年生</v>
      </c>
      <c r="H43" s="256" t="str">
        <f>IF(入力!H35="","",入力!H35)</f>
        <v/>
      </c>
      <c r="I43" s="256" t="str">
        <f>IF(入力!I35="","",入力!I35)</f>
        <v>大和田西小学校</v>
      </c>
      <c r="J43" s="256" t="str">
        <f>IF(入力!J35="","",入力!J35)</f>
        <v/>
      </c>
      <c r="K43" s="256" t="str">
        <f>IF(入力!K35="","",入力!K35)</f>
        <v/>
      </c>
      <c r="L43" s="256" t="str">
        <f>IF(入力!L35="","",入力!L35)</f>
        <v/>
      </c>
      <c r="M43" s="256">
        <f>IF(入力!M35="","",入力!M35)</f>
        <v>518192518</v>
      </c>
      <c r="N43" s="256" t="str">
        <f>IF(入力!N35="","",入力!N35)</f>
        <v/>
      </c>
      <c r="O43" s="256" t="str">
        <f>IF(入力!O35="","",入力!O35)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IF(入力!C40="","",入力!C40&amp;"　"&amp;入力!E40)</f>
        <v>斉藤　博菜</v>
      </c>
      <c r="D45" s="269"/>
      <c r="E45" s="269"/>
      <c r="F45" s="269"/>
      <c r="G45" s="256" t="str">
        <f>IF(入力!G39="","",入力!G39)</f>
        <v>５年生</v>
      </c>
      <c r="H45" s="256" t="str">
        <f>IF(入力!H39="","",入力!H39)</f>
        <v/>
      </c>
      <c r="I45" s="256" t="str">
        <f>IF(入力!I39="","",入力!I39)</f>
        <v>村上東小学校</v>
      </c>
      <c r="J45" s="256" t="str">
        <f>IF(入力!J39="","",入力!J39)</f>
        <v/>
      </c>
      <c r="K45" s="256" t="str">
        <f>IF(入力!K39="","",入力!K39)</f>
        <v/>
      </c>
      <c r="L45" s="256" t="str">
        <f>IF(入力!L39="","",入力!L39)</f>
        <v/>
      </c>
      <c r="M45" s="256">
        <f>IF(入力!M39="","",入力!M39)</f>
        <v>518192525</v>
      </c>
      <c r="N45" s="256" t="str">
        <f>IF(入力!N39="","",入力!N39)</f>
        <v/>
      </c>
      <c r="O45" s="256" t="str">
        <f>IF(入力!O39="","",入力!O39)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8" t="e">
        <f>IF(入力!#REF!="","",入力!#REF!&amp;"　"&amp;入力!#REF!)</f>
        <v>#REF!</v>
      </c>
      <c r="D47" s="269"/>
      <c r="E47" s="269"/>
      <c r="F47" s="269"/>
      <c r="G47" s="256" t="e">
        <f>IF(入力!#REF!="","",入力!#REF!)</f>
        <v>#REF!</v>
      </c>
      <c r="H47" s="256" t="e">
        <f>IF(入力!#REF!="","",入力!#REF!)</f>
        <v>#REF!</v>
      </c>
      <c r="I47" s="256" t="e">
        <f>IF(入力!#REF!="","",入力!#REF!)</f>
        <v>#REF!</v>
      </c>
      <c r="J47" s="256" t="e">
        <f>IF(入力!#REF!="","",入力!#REF!)</f>
        <v>#REF!</v>
      </c>
      <c r="K47" s="256" t="e">
        <f>IF(入力!#REF!="","",入力!#REF!)</f>
        <v>#REF!</v>
      </c>
      <c r="L47" s="256" t="e">
        <f>IF(入力!#REF!="","",入力!#REF!)</f>
        <v>#REF!</v>
      </c>
      <c r="M47" s="256" t="e">
        <f>IF(入力!#REF!="","",入力!#REF!)</f>
        <v>#REF!</v>
      </c>
      <c r="N47" s="256" t="e">
        <f>IF(入力!#REF!="","",入力!#REF!)</f>
        <v>#REF!</v>
      </c>
      <c r="O47" s="256" t="e">
        <f>IF(入力!#REF!="","",入力!#REF!)</f>
        <v>#REF!</v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0</v>
      </c>
      <c r="J5" s="437" t="str">
        <f>IF(入力!A55="","",入力!A55)</f>
        <v/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21023</v>
      </c>
      <c r="B7" s="33" t="str">
        <f>IF(入力!C3="","",入力!C3)</f>
        <v>法典クラブ</v>
      </c>
      <c r="C7" s="33" t="str">
        <f>IF(入力!C2="","",入力!C2)</f>
        <v>ホウデンクラブ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434547576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櫻井</v>
      </c>
      <c r="D16" s="33" t="str">
        <f>IF(入力!E8="","",入力!E8)</f>
        <v>武</v>
      </c>
      <c r="E16" s="33" t="str">
        <f>IF(入力!C7="","",入力!C7)</f>
        <v>サクライ</v>
      </c>
      <c r="F16" s="33" t="str">
        <f>IF(入力!E7="","",入力!E7)</f>
        <v>タケシ</v>
      </c>
      <c r="G16" s="33">
        <f>IF(入力!G7="","",入力!G7)</f>
        <v>505940791</v>
      </c>
      <c r="H16" s="33">
        <f>IF(入力!J7="","",入力!J7)</f>
        <v>18428</v>
      </c>
      <c r="I16" s="33" t="e">
        <f>IF(入力!#REF!="","",入力!#REF!)</f>
        <v>#REF!</v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276</v>
      </c>
      <c r="S16" s="33" t="str">
        <f>IF(入力!W7="","",入力!W7)</f>
        <v>0046</v>
      </c>
      <c r="T16" s="33" t="str">
        <f>IF(入力!P8="","",入力!P8)</f>
        <v>八千代市大和田新田514-22</v>
      </c>
      <c r="U16" s="33" t="str">
        <f>IF(入力!AL7="","",入力!AL7)</f>
        <v>０４７</v>
      </c>
      <c r="V16" s="33" t="str">
        <f>IF(入力!AK8="","",入力!AK8)</f>
        <v>４８２</v>
      </c>
      <c r="W16" s="33" t="str">
        <f>IF(入力!AP8="","",入力!AP8)</f>
        <v>９８８４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市川</v>
      </c>
      <c r="D17" s="33" t="str">
        <f>IF(入力!E10="","",入力!E10)</f>
        <v>英一</v>
      </c>
      <c r="E17" s="33" t="str">
        <f>IF(入力!C9="","",入力!C9)</f>
        <v>イチカワ</v>
      </c>
      <c r="F17" s="33" t="str">
        <f>IF(入力!E9="","",入力!E9)</f>
        <v>エイイチ</v>
      </c>
      <c r="G17" s="33">
        <f>IF(入力!G9="","",入力!G9)</f>
        <v>504193126</v>
      </c>
      <c r="H17" s="33">
        <f>IF(入力!J9="","",入力!J9)</f>
        <v>16823</v>
      </c>
      <c r="I17" s="33" t="str">
        <f>IF(入力!M9="","",入力!M9)</f>
        <v/>
      </c>
      <c r="J17" s="33"/>
      <c r="K17" s="33"/>
      <c r="L17" s="33">
        <f>IF(入力!AT9="","",入力!AT9)</f>
        <v>69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0825</v>
      </c>
      <c r="T17" s="33" t="str">
        <f>IF(入力!P10="","",入力!P10)</f>
        <v>佐倉市江原台2-20-28</v>
      </c>
      <c r="U17" s="33" t="str">
        <f>IF(入力!AL9="","",入力!AL9)</f>
        <v>０４３</v>
      </c>
      <c r="V17" s="33" t="str">
        <f>IF(入力!AK10="","",入力!AK10)</f>
        <v>４８６</v>
      </c>
      <c r="W17" s="33" t="str">
        <f>IF(入力!AP10="","",入力!AP10)</f>
        <v>９７１５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本山</v>
      </c>
      <c r="D20" s="33" t="str">
        <f>IF(入力!E12="","",入力!E12)</f>
        <v>隆</v>
      </c>
      <c r="E20" s="33" t="str">
        <f>IF(入力!C11="","",入力!C11)</f>
        <v>モトヤマ</v>
      </c>
      <c r="F20" s="33" t="str">
        <f>IF(入力!E11="","",入力!E11)</f>
        <v>タカシ</v>
      </c>
      <c r="G20" s="33" t="str">
        <f>IF(入力!M7="","",入力!M7)</f>
        <v/>
      </c>
      <c r="H20" s="33" t="str">
        <f>IF(入力!J11="","",入力!J11)</f>
        <v/>
      </c>
      <c r="I20" s="33">
        <f>IF(入力!M11="","",入力!M11)</f>
        <v>388759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船橋市旭町２－３－５７</v>
      </c>
      <c r="U20" s="33" t="str">
        <f>IF(入力!AL11="","",入力!AL11)</f>
        <v>０４７</v>
      </c>
      <c r="V20" s="33" t="str">
        <f>IF(入力!AK12="","",入力!AK12)</f>
        <v>７７９</v>
      </c>
      <c r="W20" s="33" t="str">
        <f>IF(入力!AP12="","",入力!AP12)</f>
        <v>０８４９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本山</v>
      </c>
      <c r="D22" s="33" t="str">
        <f>IF(入力!E16="","",入力!E16)</f>
        <v>隆</v>
      </c>
      <c r="E22" s="33" t="str">
        <f>IF(入力!C15="","",入力!C15)</f>
        <v>モトヤマ</v>
      </c>
      <c r="F22" s="33" t="str">
        <f>IF(入力!E15="","",入力!E15)</f>
        <v>タカシ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090</v>
      </c>
      <c r="O22" s="33">
        <f>IF(入力!E21="","",入力!E21)</f>
        <v>3319</v>
      </c>
      <c r="P22" s="33">
        <f>IF(入力!G21="","",入力!G21)</f>
        <v>5467</v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船橋市旭町２－３－５７</v>
      </c>
      <c r="U22" s="33" t="str">
        <f>IF(入力!AL15="","",入力!AL15)</f>
        <v>０４７</v>
      </c>
      <c r="V22" s="33" t="str">
        <f>IF(入力!AK16="","",入力!AK16)</f>
        <v>７７９</v>
      </c>
      <c r="W22" s="33" t="str">
        <f>IF(入力!AP16="","",入力!AP16)</f>
        <v>０８４９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/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岡</v>
      </c>
      <c r="D53" s="33" t="str">
        <f>IF(入力!E26="","",入力!E26)</f>
        <v>美羽</v>
      </c>
      <c r="E53" s="33" t="str">
        <f>IF(入力!C25="","",入力!C25)</f>
        <v>オカ</v>
      </c>
      <c r="F53" s="33" t="str">
        <f>IF(入力!E25="","",入力!E25)</f>
        <v>ミハネ</v>
      </c>
      <c r="G53" s="33">
        <f>IF(入力!M25="","",入力!M25)</f>
        <v>513456305</v>
      </c>
      <c r="H53" s="33" t="str">
        <f>IF(入力!I25="","",入力!I25)</f>
        <v>法典小学校</v>
      </c>
      <c r="I53" s="33" t="str">
        <f>IF(入力!G25="","",入力!G25)</f>
        <v>６年生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坂田</v>
      </c>
      <c r="D54" s="33" t="str">
        <f>IF(入力!E28="","",入力!E28)</f>
        <v>菜の花</v>
      </c>
      <c r="E54" s="33" t="str">
        <f>IF(入力!C27="","",入力!C27)</f>
        <v>サカタ</v>
      </c>
      <c r="F54" s="33" t="str">
        <f>IF(入力!E27="","",入力!E27)</f>
        <v>ナノハ</v>
      </c>
      <c r="G54" s="33">
        <f>IF(入力!M27="","",入力!M27)</f>
        <v>511378164</v>
      </c>
      <c r="H54" s="33" t="str">
        <f>IF(入力!I27="","",入力!I27)</f>
        <v>法典小学校</v>
      </c>
      <c r="I54" s="33" t="str">
        <f>IF(入力!G27="","",入力!G27)</f>
        <v>６年生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e">
        <f>IF(入力!#REF!="","",入力!#REF!)</f>
        <v>#REF!</v>
      </c>
      <c r="D55" s="33" t="e">
        <f>IF(入力!#REF!="","",入力!#REF!)</f>
        <v>#REF!</v>
      </c>
      <c r="E55" s="33" t="e">
        <f>IF(入力!#REF!="","",入力!#REF!)</f>
        <v>#REF!</v>
      </c>
      <c r="F55" s="33" t="e">
        <f>IF(入力!#REF!="","",入力!#REF!)</f>
        <v>#REF!</v>
      </c>
      <c r="G55" s="33" t="e">
        <f>IF(入力!#REF!="","",入力!#REF!)</f>
        <v>#REF!</v>
      </c>
      <c r="H55" s="33" t="e">
        <f>IF(入力!#REF!="","",入力!#REF!)</f>
        <v>#REF!</v>
      </c>
      <c r="I55" s="33" t="e">
        <f>IF(入力!#REF!="","",入力!#REF!)</f>
        <v>#REF!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IF(入力!C38="","",入力!C38)</f>
        <v>唐澤</v>
      </c>
      <c r="D56" s="33" t="str">
        <f>IF(入力!E38="","",入力!E38)</f>
        <v>明菜</v>
      </c>
      <c r="E56" s="33" t="str">
        <f>IF(入力!C37="","",入力!C37)</f>
        <v>カラサワ</v>
      </c>
      <c r="F56" s="33" t="str">
        <f>IF(入力!E37="","",入力!E37)</f>
        <v>アキナ</v>
      </c>
      <c r="G56" s="33">
        <f>IF(入力!M37="","",入力!M37)</f>
        <v>518022440</v>
      </c>
      <c r="H56" s="33" t="str">
        <f>IF(入力!I37="","",入力!I37)</f>
        <v>法典小学校</v>
      </c>
      <c r="I56" s="33" t="str">
        <f>IF(入力!G37="","",入力!G37)</f>
        <v>６年生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IF(入力!C44="","",入力!C44)</f>
        <v>内田</v>
      </c>
      <c r="D57" s="33" t="str">
        <f>IF(入力!E44="","",入力!E44)</f>
        <v>萊羽</v>
      </c>
      <c r="E57" s="33" t="str">
        <f>IF(入力!C43="","",入力!C43)</f>
        <v>ウチダ</v>
      </c>
      <c r="F57" s="33" t="str">
        <f>IF(入力!E43="","",入力!E43)</f>
        <v>ライハ</v>
      </c>
      <c r="G57" s="33">
        <f>IF(入力!M43="","",入力!M43)</f>
        <v>516665894</v>
      </c>
      <c r="H57" s="33" t="str">
        <f>IF(入力!I43="","",入力!I43)</f>
        <v>法典小学校</v>
      </c>
      <c r="I57" s="33" t="str">
        <f>IF(入力!G43="","",入力!G43)</f>
        <v>４年生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IF(入力!C46="","",入力!C46)</f>
        <v>宮内</v>
      </c>
      <c r="D58" s="33" t="str">
        <f>IF(入力!E46="","",入力!E46)</f>
        <v>結愛</v>
      </c>
      <c r="E58" s="33" t="str">
        <f>IF(入力!C45="","",入力!C45)</f>
        <v>ミヤウチ</v>
      </c>
      <c r="F58" s="33" t="str">
        <f>IF(入力!E45="","",入力!E45)</f>
        <v>ユイナ</v>
      </c>
      <c r="G58" s="33">
        <f>IF(入力!M45="","",入力!M45)</f>
        <v>518192297</v>
      </c>
      <c r="H58" s="33" t="str">
        <f>IF(入力!I45="","",入力!I45)</f>
        <v>法典小学校</v>
      </c>
      <c r="I58" s="33" t="str">
        <f>IF(入力!G45="","",入力!G45)</f>
        <v>４年生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IF(入力!C48="","",入力!C48)</f>
        <v>内田</v>
      </c>
      <c r="D59" s="33" t="str">
        <f>IF(入力!E48="","",入力!E48)</f>
        <v>葉月</v>
      </c>
      <c r="E59" s="33" t="str">
        <f>IF(入力!C47="","",入力!C47)</f>
        <v>ウチダ</v>
      </c>
      <c r="F59" s="33" t="str">
        <f>IF(入力!E47="","",入力!E47)</f>
        <v>ハヅキ</v>
      </c>
      <c r="G59" s="33">
        <f>IF(入力!M47="","",入力!M47)</f>
        <v>516665901</v>
      </c>
      <c r="H59" s="33" t="str">
        <f>IF(入力!I47="","",入力!I47)</f>
        <v>法典小学校</v>
      </c>
      <c r="I59" s="33" t="str">
        <f>IF(入力!G47="","",入力!G47)</f>
        <v>２年生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e">
        <f>IF(入力!#REF!="","",入力!#REF!)</f>
        <v>#REF!</v>
      </c>
      <c r="D60" s="33" t="e">
        <f>IF(入力!#REF!="","",入力!#REF!)</f>
        <v>#REF!</v>
      </c>
      <c r="E60" s="33" t="e">
        <f>IF(入力!#REF!="","",入力!#REF!)</f>
        <v>#REF!</v>
      </c>
      <c r="F60" s="33" t="e">
        <f>IF(入力!#REF!="","",入力!#REF!)</f>
        <v>#REF!</v>
      </c>
      <c r="G60" s="33" t="e">
        <f>IF(入力!#REF!="","",入力!#REF!)</f>
        <v>#REF!</v>
      </c>
      <c r="H60" s="33" t="e">
        <f>IF(入力!#REF!="","",入力!#REF!)</f>
        <v>#REF!</v>
      </c>
      <c r="I60" s="33" t="e">
        <f>IF(入力!#REF!="","",入力!#REF!)</f>
        <v>#REF!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IF(入力!C32="","",入力!C32)</f>
        <v>吉野</v>
      </c>
      <c r="D61" s="33" t="str">
        <f>IF(入力!E32="","",入力!E32)</f>
        <v>万結</v>
      </c>
      <c r="E61" s="33" t="str">
        <f>IF(入力!C31="","",入力!C31)</f>
        <v>ヨシノ</v>
      </c>
      <c r="F61" s="33" t="str">
        <f>IF(入力!E31="","",入力!E31)</f>
        <v>マユ</v>
      </c>
      <c r="G61" s="33">
        <f>IF(入力!M31="","",入力!M31)</f>
        <v>515686928</v>
      </c>
      <c r="H61" s="33" t="str">
        <f>IF(入力!I31="","",入力!I31)</f>
        <v>鷺沼小学校</v>
      </c>
      <c r="I61" s="33" t="str">
        <f>IF(入力!G31="","",入力!G31)</f>
        <v>６年生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IF(入力!C36="","",入力!C36)</f>
        <v>大澤</v>
      </c>
      <c r="D62" s="33" t="str">
        <f>IF(入力!E36="","",入力!E36)</f>
        <v>めい</v>
      </c>
      <c r="E62" s="33" t="str">
        <f>IF(入力!C35="","",入力!C35)</f>
        <v>オオサワ</v>
      </c>
      <c r="F62" s="33" t="str">
        <f>IF(入力!E35="","",入力!E35)</f>
        <v>メイ</v>
      </c>
      <c r="G62" s="33">
        <f>IF(入力!M35="","",入力!M35)</f>
        <v>518192518</v>
      </c>
      <c r="H62" s="33" t="str">
        <f>IF(入力!I35="","",入力!I35)</f>
        <v>大和田西小学校</v>
      </c>
      <c r="I62" s="33" t="str">
        <f>IF(入力!G35="","",入力!G35)</f>
        <v>６年生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IF(入力!C40="","",入力!C40)</f>
        <v>斉藤</v>
      </c>
      <c r="D63" s="33" t="str">
        <f>IF(入力!E40="","",入力!E40)</f>
        <v>博菜</v>
      </c>
      <c r="E63" s="33" t="str">
        <f>IF(入力!C39="","",入力!C39)</f>
        <v>サイトウ</v>
      </c>
      <c r="F63" s="33" t="str">
        <f>IF(入力!E39="","",入力!E39)</f>
        <v>ヒロナ</v>
      </c>
      <c r="G63" s="33">
        <f>IF(入力!M39="","",入力!M39)</f>
        <v>518192525</v>
      </c>
      <c r="H63" s="33" t="str">
        <f>IF(入力!I39="","",入力!I39)</f>
        <v>村上東小学校</v>
      </c>
      <c r="I63" s="33" t="str">
        <f>IF(入力!G39="","",入力!G39)</f>
        <v>５年生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e">
        <f>IF(入力!#REF!="","",入力!#REF!)</f>
        <v>#REF!</v>
      </c>
      <c r="D64" s="33" t="e">
        <f>IF(入力!#REF!="","",入力!#REF!)</f>
        <v>#REF!</v>
      </c>
      <c r="E64" s="33" t="e">
        <f>IF(入力!#REF!="","",入力!#REF!)</f>
        <v>#REF!</v>
      </c>
      <c r="F64" s="33" t="e">
        <f>IF(入力!#REF!="","",入力!#REF!)</f>
        <v>#REF!</v>
      </c>
      <c r="G64" s="33" t="e">
        <f>IF(入力!#REF!="","",入力!#REF!)</f>
        <v>#REF!</v>
      </c>
      <c r="H64" s="33" t="e">
        <f>IF(入力!#REF!="","",入力!#REF!)</f>
        <v>#REF!</v>
      </c>
      <c r="I64" s="33" t="e">
        <f>IF(入力!#REF!="","",入力!#REF!)</f>
        <v>#REF!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e">
        <f>IF(入力!#REF!="","",入力!#REF!)</f>
        <v>#REF!</v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IF(入力!I38="","",入力!I38)</f>
        <v/>
      </c>
      <c r="I71" s="33" t="e">
        <f>IF(入力!#REF!="","",入力!#REF!)</f>
        <v>#REF!</v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IF(入力!I44="","",入力!I44)</f>
        <v/>
      </c>
      <c r="I72" s="33" t="str">
        <f>IF(入力!G38="","",入力!G38)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IF(入力!I46="","",入力!I46)</f>
        <v/>
      </c>
      <c r="I73" s="33" t="str">
        <f>IF(入力!G44="","",入力!G44)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IF(入力!I48="","",入力!I48)</f>
        <v/>
      </c>
      <c r="I74" s="33" t="str">
        <f>IF(入力!G46="","",入力!G46)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e">
        <f>IF(入力!#REF!="","",入力!#REF!)</f>
        <v>#REF!</v>
      </c>
      <c r="I75" s="33" t="str">
        <f>IF(入力!G48="","",入力!G48)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IF(入力!I32="","",入力!I32)</f>
        <v/>
      </c>
      <c r="I76" s="33" t="e">
        <f>IF(入力!#REF!="","",入力!#REF!)</f>
        <v>#REF!</v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IF(入力!I36="","",入力!I36)</f>
        <v/>
      </c>
      <c r="I77" s="33" t="str">
        <f>IF(入力!G32="","",入力!G32)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IF(入力!I40="","",入力!I40)</f>
        <v/>
      </c>
      <c r="I78" s="33" t="str">
        <f>IF(入力!G36="","",入力!G36)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e">
        <f>IF(入力!#REF!="","",入力!#REF!)</f>
        <v>#REF!</v>
      </c>
      <c r="I79" s="33" t="str">
        <f>IF(入力!G40="","",入力!G40)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e">
        <f>IF(入力!#REF!="","",入力!#REF!)</f>
        <v>#REF!</v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crunky</cp:lastModifiedBy>
  <cp:lastPrinted>2018-09-19T13:44:00Z</cp:lastPrinted>
  <dcterms:created xsi:type="dcterms:W3CDTF">2014-04-05T09:56:00Z</dcterms:created>
  <dcterms:modified xsi:type="dcterms:W3CDTF">2018-09-24T01:29:22Z</dcterms:modified>
</cp:coreProperties>
</file>