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workbookProtection lockStructure="1"/>
  <bookViews>
    <workbookView xWindow="600" yWindow="36" windowWidth="19392" windowHeight="805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<sst xmlns="http://schemas.openxmlformats.org/spreadsheetml/2006/main" count="437" uniqueCount="301">
  <si>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</si>
  <si>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</si>
  <si>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</si>
  <si>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</si>
  <si>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</si>
  <si>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</si>
  <si>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</si>
  <si>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</si>
  <si>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</si>
  <si>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</si>
  <si>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</si>
  <si>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</si>
  <si>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</si>
  <si>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</si>
  <si>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</si>
  <si>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</si>
  <si>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</si>
  <si>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</si>
  <si>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</si>
  <si>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</si>
  <si>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</si>
  <si>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</si>
  <si>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</si>
  <si>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</si>
  <si>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</si>
  <si>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</si>
  <si>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</si>
  <si>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</si>
  <si>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</si>
  <si>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</si>
  <si>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</si>
  <si>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</si>
  <si>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</si>
  <si>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</si>
  <si>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</si>
  <si>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</si>
  <si>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</si>
  <si>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</si>
  <si>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</si>
  <si>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</si>
  <si>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</si>
  <si>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</si>
  <si>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</si>
  <si>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</si>
  <si>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</si>
  <si>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</si>
  <si>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</si>
  <si>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</si>
  <si>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</si>
  <si>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</si>
  <si>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</si>
  <si>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</si>
  <si>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</si>
  <si>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</si>
  <si>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</si>
  <si>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</si>
  <si>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</si>
  <si>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</si>
  <si>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</si>
  <si>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</si>
  <si>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</si>
  <si>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</si>
  <si>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</si>
  <si>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</si>
  <si>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</si>
  <si>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</si>
  <si>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</si>
  <si>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</si>
  <si>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</si>
  <si>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</si>
  <si>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</si>
  <si>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</si>
  <si>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</si>
  <si>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</si>
  <si>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</si>
  <si>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</si>
  <si>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</si>
  <si>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</si>
  <si>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</si>
  <si>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</si>
  <si>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</si>
  <si>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</si>
  <si>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</si>
  <si>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</si>
  <si>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</si>
  <si>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</si>
  <si>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</si>
  <si>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</si>
  <si>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</si>
  <si>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</si>
  <si>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</si>
  <si>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</si>
  <si>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</si>
  <si>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</si>
  <si>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</si>
  <si>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</si>
  <si>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</si>
  <si>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</si>
  <si>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</si>
  <si>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</si>
  <si>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</si>
  <si>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</si>
  <si>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</si>
  <si>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</si>
  <si>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</si>
  <si>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</si>
  <si>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</si>
  <si>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</si>
  <si>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</si>
  <si>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</si>
  <si>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</si>
  <si>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</si>
  <si>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</si>
  <si>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</si>
  <si>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</si>
  <si>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</si>
  <si>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</si>
  <si>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</si>
  <si>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</si>
  <si>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</si>
  <si>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</si>
  <si>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</si>
  <si>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</si>
  <si>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</si>
  <si>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</si>
  <si>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</si>
  <si>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</si>
  <si>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</si>
  <si>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</si>
  <si>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</si>
  <si>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</si>
  <si>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</si>
  <si>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</si>
  <si>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</si>
  <si>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</si>
  <si>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</si>
  <si>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</si>
  <si>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</si>
  <si>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</si>
  <si>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</si>
  <si>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</si>
  <si>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</si>
  <si>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</si>
  <si>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</si>
  <si>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</si>
  <si>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</si>
  <si>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</si>
  <si>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</si>
  <si>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</si>
  <si>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</si>
  <si>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</si>
  <si>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</si>
  <si>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</si>
  <si>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</si>
  <si>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</si>
  <si>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</si>
  <si>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</si>
  <si>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</si>
  <si>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</si>
  <si>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</si>
  <si>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</si>
  <si>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</si>
  <si>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</si>
  <si>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</si>
  <si>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</si>
  <si>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</si>
  <si>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</si>
  <si>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</si>
  <si>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</si>
  <si>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</si>
  <si>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</si>
  <si>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</si>
  <si>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</si>
  <si>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</si>
  <si>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</si>
  <si>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</si>
  <si>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</si>
  <si>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</si>
  <si>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</si>
  <si>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</si>
  <si>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</si>
  <si>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</si>
  <si>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</si>
  <si>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</si>
  <si>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</si>
  <si>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</si>
  <si>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</si>
  <si>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</si>
  <si>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</si>
  <si>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</si>
  <si>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</si>
  <si>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</si>
  <si>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</si>
  <si>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</si>
  <si>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</si>
  <si>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</si>
  <si>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</si>
  <si>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</si>
  <si>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</si>
  <si>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</si>
  <si>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</si>
  <si>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スターキッズ</t>
    <phoneticPr fontId="2"/>
  </si>
  <si>
    <t>女子</t>
    <rPh sb="0" eb="2">
      <t>ジョシ</t>
    </rPh>
    <phoneticPr fontId="2"/>
  </si>
  <si>
    <t>千葉市</t>
    <rPh sb="0" eb="3">
      <t>チバシ</t>
    </rPh>
    <phoneticPr fontId="2"/>
  </si>
  <si>
    <t>北東支部</t>
    <rPh sb="0" eb="2">
      <t>ホクトウ</t>
    </rPh>
    <rPh sb="2" eb="4">
      <t>シブ</t>
    </rPh>
    <phoneticPr fontId="2"/>
  </si>
  <si>
    <t>JR</t>
    <phoneticPr fontId="2"/>
  </si>
  <si>
    <t>蘇我</t>
    <rPh sb="0" eb="2">
      <t>ソガ</t>
    </rPh>
    <phoneticPr fontId="2"/>
  </si>
  <si>
    <t>ノグチ</t>
    <phoneticPr fontId="2"/>
  </si>
  <si>
    <t>カズエ</t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</si>
  <si>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</si>
  <si>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</si>
  <si>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260</t>
    <phoneticPr fontId="2"/>
  </si>
  <si>
    <t>0808</t>
    <phoneticPr fontId="2"/>
  </si>
  <si>
    <t>千葉市中央区星久喜町942-38-102</t>
    <rPh sb="0" eb="3">
      <t>チバシ</t>
    </rPh>
    <rPh sb="3" eb="6">
      <t>チュウオウク</t>
    </rPh>
    <rPh sb="6" eb="10">
      <t>ホシクキチョウ</t>
    </rPh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</si>
  <si>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</si>
  <si>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</si>
  <si>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</si>
  <si>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</si>
  <si>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</si>
  <si>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</si>
  <si>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</si>
  <si>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0806</t>
    <phoneticPr fontId="2"/>
  </si>
  <si>
    <t>千葉市中央区宮崎1-19-9</t>
    <rPh sb="0" eb="3">
      <t>チバシ</t>
    </rPh>
    <rPh sb="3" eb="6">
      <t>チュウオウク</t>
    </rPh>
    <rPh sb="6" eb="8">
      <t>ミヤザキ</t>
    </rPh>
    <phoneticPr fontId="2"/>
  </si>
  <si>
    <t>043</t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</si>
  <si>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</si>
  <si>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</si>
  <si>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</si>
  <si>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</si>
  <si>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</si>
  <si>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</si>
  <si>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</si>
  <si>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3">
      <t>チバシ</t>
    </rPh>
    <rPh sb="3" eb="6">
      <t>チュウオウク</t>
    </rPh>
    <rPh sb="6" eb="10">
      <t>チバデラチョウ</t>
    </rPh>
    <phoneticPr fontId="2"/>
  </si>
  <si>
    <t>3210</t>
    <phoneticPr fontId="2"/>
  </si>
  <si>
    <t>ハトリ</t>
    <phoneticPr fontId="2"/>
  </si>
  <si>
    <t>タカコ</t>
    <phoneticPr fontId="2"/>
  </si>
  <si>
    <t>斎藤</t>
    <rPh sb="0" eb="2">
      <t>サイトウ</t>
    </rPh>
    <phoneticPr fontId="2"/>
  </si>
  <si>
    <t>サイトウ</t>
    <phoneticPr fontId="2"/>
  </si>
  <si>
    <t>キヨコ</t>
    <phoneticPr fontId="2"/>
  </si>
  <si>
    <t>きよ子</t>
    <rPh sb="2" eb="3">
      <t>コ</t>
    </rPh>
    <phoneticPr fontId="2"/>
  </si>
  <si>
    <t>0851</t>
    <phoneticPr fontId="2"/>
  </si>
  <si>
    <t>千葉市中央区矢作町926-1-202</t>
    <rPh sb="0" eb="3">
      <t>チバシ</t>
    </rPh>
    <rPh sb="3" eb="6">
      <t>チュウオウク</t>
    </rPh>
    <rPh sb="6" eb="8">
      <t>ヤハギ</t>
    </rPh>
    <rPh sb="8" eb="9">
      <t>チョウ</t>
    </rPh>
    <phoneticPr fontId="2"/>
  </si>
  <si>
    <t>225</t>
    <phoneticPr fontId="2"/>
  </si>
  <si>
    <t>1771</t>
    <phoneticPr fontId="2"/>
  </si>
  <si>
    <t>①</t>
    <phoneticPr fontId="2"/>
  </si>
  <si>
    <t>ユウナ</t>
    <phoneticPr fontId="2"/>
  </si>
  <si>
    <t>優愛</t>
    <rPh sb="0" eb="1">
      <t>ユウ</t>
    </rPh>
    <rPh sb="1" eb="2">
      <t>アイ</t>
    </rPh>
    <phoneticPr fontId="2"/>
  </si>
  <si>
    <t>星久喜小学校</t>
    <rPh sb="0" eb="6">
      <t>ホシクキショウガッコウ</t>
    </rPh>
    <phoneticPr fontId="2"/>
  </si>
  <si>
    <t>クボタ</t>
    <phoneticPr fontId="2"/>
  </si>
  <si>
    <t>アコ</t>
    <phoneticPr fontId="2"/>
  </si>
  <si>
    <t>窪田</t>
    <rPh sb="0" eb="2">
      <t>クボタ</t>
    </rPh>
    <phoneticPr fontId="2"/>
  </si>
  <si>
    <t>杏胡</t>
    <rPh sb="0" eb="2">
      <t>アンコ</t>
    </rPh>
    <phoneticPr fontId="2"/>
  </si>
  <si>
    <t>若松小学校</t>
    <rPh sb="0" eb="5">
      <t>ワカマツショウガッコウ</t>
    </rPh>
    <phoneticPr fontId="2"/>
  </si>
  <si>
    <t>クボタ</t>
    <phoneticPr fontId="2"/>
  </si>
  <si>
    <t>リコ</t>
    <phoneticPr fontId="2"/>
  </si>
  <si>
    <t>李胡</t>
    <rPh sb="0" eb="2">
      <t>リコ</t>
    </rPh>
    <phoneticPr fontId="2"/>
  </si>
  <si>
    <t>コウゴ</t>
    <phoneticPr fontId="2"/>
  </si>
  <si>
    <t>ラナ</t>
    <phoneticPr fontId="2"/>
  </si>
  <si>
    <t>向後</t>
    <rPh sb="0" eb="2">
      <t>コウゴ</t>
    </rPh>
    <phoneticPr fontId="2"/>
  </si>
  <si>
    <t>来夏</t>
    <rPh sb="0" eb="1">
      <t>ライ</t>
    </rPh>
    <rPh sb="1" eb="2">
      <t>ナツ</t>
    </rPh>
    <phoneticPr fontId="2"/>
  </si>
  <si>
    <t>スエナガ</t>
    <phoneticPr fontId="2"/>
  </si>
  <si>
    <t>ヒカリ</t>
    <phoneticPr fontId="2"/>
  </si>
  <si>
    <t>末永</t>
    <rPh sb="0" eb="2">
      <t>スエナガ</t>
    </rPh>
    <phoneticPr fontId="2"/>
  </si>
  <si>
    <t>星</t>
    <rPh sb="0" eb="1">
      <t>ヒカリ</t>
    </rPh>
    <phoneticPr fontId="2"/>
  </si>
  <si>
    <t>ヤマモト</t>
    <phoneticPr fontId="2"/>
  </si>
  <si>
    <t>ユウナ</t>
    <phoneticPr fontId="2"/>
  </si>
  <si>
    <t>山本</t>
    <rPh sb="0" eb="2">
      <t>ヤマモト</t>
    </rPh>
    <phoneticPr fontId="2"/>
  </si>
  <si>
    <t>優奈</t>
    <rPh sb="0" eb="2">
      <t>ユウナ</t>
    </rPh>
    <phoneticPr fontId="2"/>
  </si>
  <si>
    <t>千城台西小学校</t>
    <rPh sb="0" eb="7">
      <t>チシロダイニシショウガッコウ</t>
    </rPh>
    <phoneticPr fontId="2"/>
  </si>
  <si>
    <t>ナカガワチ</t>
    <phoneticPr fontId="2"/>
  </si>
  <si>
    <t>ヒマリ</t>
    <phoneticPr fontId="2"/>
  </si>
  <si>
    <t>中川内</t>
    <rPh sb="0" eb="3">
      <t>ナカガワチ</t>
    </rPh>
    <phoneticPr fontId="2"/>
  </si>
  <si>
    <t>ひまり</t>
    <phoneticPr fontId="2"/>
  </si>
  <si>
    <t>本町小学校</t>
    <rPh sb="0" eb="5">
      <t>ホンチョウショウガッコウ</t>
    </rPh>
    <phoneticPr fontId="2"/>
  </si>
  <si>
    <t>カセヤ</t>
    <phoneticPr fontId="2"/>
  </si>
  <si>
    <t>ナナ</t>
    <phoneticPr fontId="2"/>
  </si>
  <si>
    <t>かせ谷</t>
    <rPh sb="2" eb="3">
      <t>ヤ</t>
    </rPh>
    <phoneticPr fontId="2"/>
  </si>
  <si>
    <t>奈々</t>
    <rPh sb="0" eb="2">
      <t>ナナ</t>
    </rPh>
    <phoneticPr fontId="2"/>
  </si>
  <si>
    <t>越智小学校</t>
    <rPh sb="0" eb="5">
      <t>オチショウガッコウ</t>
    </rPh>
    <phoneticPr fontId="2"/>
  </si>
  <si>
    <t>タカハシ</t>
    <phoneticPr fontId="2"/>
  </si>
  <si>
    <t>サユ</t>
    <phoneticPr fontId="2"/>
  </si>
  <si>
    <t>高橋</t>
    <rPh sb="0" eb="2">
      <t>タカハシ</t>
    </rPh>
    <phoneticPr fontId="2"/>
  </si>
  <si>
    <t>咲結</t>
    <rPh sb="0" eb="1">
      <t>サ</t>
    </rPh>
    <rPh sb="1" eb="2">
      <t>ユ</t>
    </rPh>
    <phoneticPr fontId="2"/>
  </si>
  <si>
    <t>蘇我小学校</t>
    <rPh sb="0" eb="5">
      <t>ソガショウガッコウ</t>
    </rPh>
    <phoneticPr fontId="2"/>
  </si>
  <si>
    <t>ナカガワチ</t>
    <phoneticPr fontId="2"/>
  </si>
  <si>
    <t>ソラ</t>
    <phoneticPr fontId="2"/>
  </si>
  <si>
    <t>そら</t>
    <phoneticPr fontId="2"/>
  </si>
  <si>
    <t>ヤマガイ</t>
    <phoneticPr fontId="2"/>
  </si>
  <si>
    <t>メイ</t>
    <phoneticPr fontId="2"/>
  </si>
  <si>
    <t>山貝</t>
    <rPh sb="0" eb="2">
      <t>ヤマガイ</t>
    </rPh>
    <phoneticPr fontId="2"/>
  </si>
  <si>
    <t>芽意</t>
    <rPh sb="0" eb="2">
      <t>メイ</t>
    </rPh>
    <phoneticPr fontId="2"/>
  </si>
  <si>
    <t>大森小学校</t>
    <rPh sb="0" eb="5">
      <t>オオモリショウガッコウ</t>
    </rPh>
    <phoneticPr fontId="2"/>
  </si>
  <si>
    <t>トガシ</t>
    <phoneticPr fontId="2"/>
  </si>
  <si>
    <t>リオナ</t>
    <phoneticPr fontId="2"/>
  </si>
  <si>
    <t>富樫</t>
    <rPh sb="0" eb="2">
      <t>トガシ</t>
    </rPh>
    <phoneticPr fontId="2"/>
  </si>
  <si>
    <t>里央菜</t>
    <rPh sb="0" eb="3">
      <t>リオウナ</t>
    </rPh>
    <phoneticPr fontId="2"/>
  </si>
  <si>
    <t>マツウラ</t>
    <phoneticPr fontId="2"/>
  </si>
  <si>
    <t>ミユ</t>
    <phoneticPr fontId="2"/>
  </si>
  <si>
    <t>松浦</t>
    <rPh sb="0" eb="2">
      <t>マツウラ</t>
    </rPh>
    <phoneticPr fontId="2"/>
  </si>
  <si>
    <t>美結</t>
    <rPh sb="0" eb="2">
      <t>ミユ</t>
    </rPh>
    <phoneticPr fontId="2"/>
  </si>
  <si>
    <t>千葉大学付属小学校</t>
    <rPh sb="0" eb="2">
      <t>チバ</t>
    </rPh>
    <rPh sb="2" eb="4">
      <t>ダイガク</t>
    </rPh>
    <rPh sb="4" eb="6">
      <t>フゾク</t>
    </rPh>
    <rPh sb="6" eb="9">
      <t>ショウガッコウ</t>
    </rPh>
    <phoneticPr fontId="2"/>
  </si>
  <si>
    <t>5人の６年生にとって最後の公式戦！！
粘りとパワーとチームワークでベスト８を目指します！</t>
    <rPh sb="1" eb="2">
      <t>ニン</t>
    </rPh>
    <rPh sb="4" eb="6">
      <t>ネンセイ</t>
    </rPh>
    <rPh sb="10" eb="12">
      <t>サイゴ</t>
    </rPh>
    <rPh sb="13" eb="16">
      <t>コウシキセン</t>
    </rPh>
    <rPh sb="19" eb="20">
      <t>ネバ</t>
    </rPh>
    <rPh sb="38" eb="40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</si>
</sst>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15" zoomScaleNormal="100" workbookViewId="0">
      <selection activeCell="C21" sqref="C21:D2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202</v>
      </c>
      <c r="K3" s="84"/>
      <c r="L3" s="84"/>
      <c r="M3" s="84"/>
      <c r="N3" s="84"/>
      <c r="O3" s="85"/>
      <c r="P3" s="207" t="s">
        <v>203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204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430793094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22002</v>
      </c>
      <c r="K5" s="145"/>
      <c r="L5" s="145"/>
      <c r="M5" s="145"/>
      <c r="N5" s="145"/>
      <c r="O5" s="145"/>
      <c r="P5" s="197" t="s">
        <v>205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8" t="s">
        <v>206</v>
      </c>
      <c r="AF5" s="197"/>
      <c r="AG5" s="197"/>
      <c r="AH5" s="197"/>
      <c r="AI5" s="197"/>
      <c r="AJ5" s="197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207</v>
      </c>
      <c r="D7" s="132"/>
      <c r="E7" s="110" t="s">
        <v>208</v>
      </c>
      <c r="F7" s="111"/>
      <c r="G7" s="92">
        <v>507263533</v>
      </c>
      <c r="H7" s="92"/>
      <c r="I7" s="92"/>
      <c r="J7" s="92">
        <v>16943</v>
      </c>
      <c r="K7" s="92"/>
      <c r="L7" s="92"/>
      <c r="M7" s="92"/>
      <c r="N7" s="92"/>
      <c r="O7" s="92"/>
      <c r="P7" s="89" t="s">
        <v>72</v>
      </c>
      <c r="Q7" s="90"/>
      <c r="R7" s="108" t="s">
        <v>211</v>
      </c>
      <c r="S7" s="108"/>
      <c r="T7" s="108"/>
      <c r="U7" s="108"/>
      <c r="V7" s="50" t="s">
        <v>73</v>
      </c>
      <c r="W7" s="107" t="s">
        <v>212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214</v>
      </c>
      <c r="AM7" s="146"/>
      <c r="AN7" s="146"/>
      <c r="AO7" s="146"/>
      <c r="AP7" s="146"/>
      <c r="AQ7" s="146"/>
      <c r="AR7" s="146"/>
      <c r="AS7" s="59" t="s">
        <v>75</v>
      </c>
      <c r="AT7" s="260">
        <v>59</v>
      </c>
    </row>
    <row r="8" spans="1:51" ht="18" customHeight="1">
      <c r="A8" s="99"/>
      <c r="B8" s="100"/>
      <c r="C8" s="134" t="s">
        <v>209</v>
      </c>
      <c r="D8" s="135"/>
      <c r="E8" s="136" t="s">
        <v>210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213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215</v>
      </c>
      <c r="AL8" s="150"/>
      <c r="AM8" s="150"/>
      <c r="AN8" s="150"/>
      <c r="AO8" s="60" t="s">
        <v>76</v>
      </c>
      <c r="AP8" s="150" t="s">
        <v>216</v>
      </c>
      <c r="AQ8" s="150"/>
      <c r="AR8" s="150"/>
      <c r="AS8" s="151"/>
      <c r="AT8" s="260"/>
    </row>
    <row r="9" spans="1:51" ht="14.4" customHeight="1">
      <c r="A9" s="99" t="s">
        <v>150</v>
      </c>
      <c r="B9" s="100"/>
      <c r="C9" s="131" t="s">
        <v>217</v>
      </c>
      <c r="D9" s="132"/>
      <c r="E9" s="110" t="s">
        <v>218</v>
      </c>
      <c r="F9" s="111"/>
      <c r="G9" s="92">
        <v>512521317</v>
      </c>
      <c r="H9" s="92"/>
      <c r="I9" s="92"/>
      <c r="J9" s="92">
        <v>26995</v>
      </c>
      <c r="K9" s="92"/>
      <c r="L9" s="92"/>
      <c r="M9" s="92"/>
      <c r="N9" s="92"/>
      <c r="O9" s="92"/>
      <c r="P9" s="89" t="s">
        <v>72</v>
      </c>
      <c r="Q9" s="90"/>
      <c r="R9" s="108" t="s">
        <v>211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223</v>
      </c>
      <c r="AM9" s="146"/>
      <c r="AN9" s="146"/>
      <c r="AO9" s="146"/>
      <c r="AP9" s="146"/>
      <c r="AQ9" s="146"/>
      <c r="AR9" s="146"/>
      <c r="AS9" s="59" t="s">
        <v>194</v>
      </c>
      <c r="AT9" s="261">
        <v>44</v>
      </c>
    </row>
    <row r="10" spans="1:51" ht="18" customHeight="1">
      <c r="A10" s="99"/>
      <c r="B10" s="100"/>
      <c r="C10" s="134" t="s">
        <v>219</v>
      </c>
      <c r="D10" s="135"/>
      <c r="E10" s="136" t="s">
        <v>220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224</v>
      </c>
      <c r="AL10" s="150"/>
      <c r="AM10" s="150"/>
      <c r="AN10" s="150"/>
      <c r="AO10" s="60" t="s">
        <v>195</v>
      </c>
      <c r="AP10" s="150" t="s">
        <v>225</v>
      </c>
      <c r="AQ10" s="150"/>
      <c r="AR10" s="150"/>
      <c r="AS10" s="151"/>
      <c r="AT10" s="261"/>
    </row>
    <row r="11" spans="1:51" ht="14.4" customHeight="1">
      <c r="A11" s="99" t="s">
        <v>151</v>
      </c>
      <c r="B11" s="100"/>
      <c r="C11" s="131" t="s">
        <v>226</v>
      </c>
      <c r="D11" s="132"/>
      <c r="E11" s="110" t="s">
        <v>227</v>
      </c>
      <c r="F11" s="111"/>
      <c r="G11" s="92">
        <v>508986357</v>
      </c>
      <c r="H11" s="92"/>
      <c r="I11" s="92"/>
      <c r="J11" s="92">
        <v>26996</v>
      </c>
      <c r="K11" s="92"/>
      <c r="L11" s="92"/>
      <c r="M11" s="92"/>
      <c r="N11" s="92"/>
      <c r="O11" s="92"/>
      <c r="P11" s="89" t="s">
        <v>72</v>
      </c>
      <c r="Q11" s="90"/>
      <c r="R11" s="108" t="s">
        <v>211</v>
      </c>
      <c r="S11" s="108"/>
      <c r="T11" s="108"/>
      <c r="U11" s="108"/>
      <c r="V11" s="50" t="s">
        <v>73</v>
      </c>
      <c r="W11" s="107" t="s">
        <v>230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223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55</v>
      </c>
    </row>
    <row r="12" spans="1:51" ht="18" customHeight="1">
      <c r="A12" s="99"/>
      <c r="B12" s="100"/>
      <c r="C12" s="134" t="s">
        <v>228</v>
      </c>
      <c r="D12" s="135"/>
      <c r="E12" s="136" t="s">
        <v>229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231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224</v>
      </c>
      <c r="AL12" s="150"/>
      <c r="AM12" s="150"/>
      <c r="AN12" s="150"/>
      <c r="AO12" s="60" t="s">
        <v>195</v>
      </c>
      <c r="AP12" s="150" t="s">
        <v>232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1" t="s">
        <v>233</v>
      </c>
      <c r="D13" s="132"/>
      <c r="E13" s="110" t="s">
        <v>234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4" t="s">
        <v>228</v>
      </c>
      <c r="D14" s="135"/>
      <c r="E14" s="136" t="s">
        <v>229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1" t="s">
        <v>166</v>
      </c>
      <c r="B15" s="100"/>
      <c r="C15" s="131" t="s">
        <v>236</v>
      </c>
      <c r="D15" s="132"/>
      <c r="E15" s="110" t="s">
        <v>237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211</v>
      </c>
      <c r="S15" s="108"/>
      <c r="T15" s="108"/>
      <c r="U15" s="108"/>
      <c r="V15" s="49" t="s">
        <v>73</v>
      </c>
      <c r="W15" s="107" t="s">
        <v>239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223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59</v>
      </c>
    </row>
    <row r="16" spans="1:51" ht="18" customHeight="1">
      <c r="A16" s="99"/>
      <c r="B16" s="100"/>
      <c r="C16" s="134" t="s">
        <v>235</v>
      </c>
      <c r="D16" s="135"/>
      <c r="E16" s="136" t="s">
        <v>238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240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241</v>
      </c>
      <c r="AL16" s="150"/>
      <c r="AM16" s="150"/>
      <c r="AN16" s="150"/>
      <c r="AO16" s="60" t="s">
        <v>195</v>
      </c>
      <c r="AP16" s="150" t="s">
        <v>242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千葉市中央区矢作町926-1-202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56" t="str">
        <f>IF(AL15="","",AL15&amp;"-"&amp;AK16&amp;"-"&amp;AP16)</f>
        <v>043-225-1771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2745</v>
      </c>
      <c r="F21" s="78"/>
      <c r="G21" s="78">
        <v>2027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155" t="s">
        <v>243</v>
      </c>
      <c r="C25" s="131" t="s">
        <v>226</v>
      </c>
      <c r="D25" s="132"/>
      <c r="E25" s="110" t="s">
        <v>244</v>
      </c>
      <c r="F25" s="111"/>
      <c r="G25" s="118">
        <v>6</v>
      </c>
      <c r="H25" s="114"/>
      <c r="I25" s="112" t="s">
        <v>246</v>
      </c>
      <c r="J25" s="113"/>
      <c r="K25" s="113"/>
      <c r="L25" s="114"/>
      <c r="M25" s="118">
        <v>510184449</v>
      </c>
      <c r="N25" s="113"/>
      <c r="O25" s="114"/>
      <c r="P25" s="118">
        <v>160</v>
      </c>
      <c r="Q25" s="113"/>
      <c r="R25" s="113"/>
      <c r="S25" s="113"/>
      <c r="T25" s="119"/>
      <c r="U25" s="1"/>
      <c r="V25" s="1"/>
      <c r="W25" s="1"/>
      <c r="X25" s="1"/>
      <c r="Y25" s="121">
        <v>10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228</v>
      </c>
      <c r="D26" s="135"/>
      <c r="E26" s="136" t="s">
        <v>245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31" t="s">
        <v>247</v>
      </c>
      <c r="D27" s="132"/>
      <c r="E27" s="110" t="s">
        <v>248</v>
      </c>
      <c r="F27" s="111"/>
      <c r="G27" s="118">
        <v>6</v>
      </c>
      <c r="H27" s="114"/>
      <c r="I27" s="112" t="s">
        <v>251</v>
      </c>
      <c r="J27" s="113"/>
      <c r="K27" s="113"/>
      <c r="L27" s="114"/>
      <c r="M27" s="118">
        <v>512392093</v>
      </c>
      <c r="N27" s="113"/>
      <c r="O27" s="114"/>
      <c r="P27" s="118">
        <v>143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249</v>
      </c>
      <c r="D28" s="135"/>
      <c r="E28" s="136" t="s">
        <v>250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31" t="s">
        <v>252</v>
      </c>
      <c r="D29" s="132"/>
      <c r="E29" s="110" t="s">
        <v>253</v>
      </c>
      <c r="F29" s="111"/>
      <c r="G29" s="118">
        <v>6</v>
      </c>
      <c r="H29" s="114"/>
      <c r="I29" s="112" t="s">
        <v>251</v>
      </c>
      <c r="J29" s="113"/>
      <c r="K29" s="113"/>
      <c r="L29" s="114"/>
      <c r="M29" s="118">
        <v>512392103</v>
      </c>
      <c r="N29" s="113"/>
      <c r="O29" s="114"/>
      <c r="P29" s="118">
        <v>145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249</v>
      </c>
      <c r="D30" s="135"/>
      <c r="E30" s="136" t="s">
        <v>254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31" t="s">
        <v>255</v>
      </c>
      <c r="D31" s="132"/>
      <c r="E31" s="110" t="s">
        <v>256</v>
      </c>
      <c r="F31" s="111"/>
      <c r="G31" s="118">
        <v>6</v>
      </c>
      <c r="H31" s="114"/>
      <c r="I31" s="112" t="s">
        <v>246</v>
      </c>
      <c r="J31" s="113"/>
      <c r="K31" s="113"/>
      <c r="L31" s="114"/>
      <c r="M31" s="118">
        <v>514392058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257</v>
      </c>
      <c r="D32" s="135"/>
      <c r="E32" s="136" t="s">
        <v>258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31" t="s">
        <v>259</v>
      </c>
      <c r="D33" s="132"/>
      <c r="E33" s="110" t="s">
        <v>260</v>
      </c>
      <c r="F33" s="111"/>
      <c r="G33" s="118">
        <v>6</v>
      </c>
      <c r="H33" s="114"/>
      <c r="I33" s="112" t="s">
        <v>246</v>
      </c>
      <c r="J33" s="113"/>
      <c r="K33" s="113"/>
      <c r="L33" s="114"/>
      <c r="M33" s="118">
        <v>514563458</v>
      </c>
      <c r="N33" s="113"/>
      <c r="O33" s="114"/>
      <c r="P33" s="118">
        <v>142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261</v>
      </c>
      <c r="D34" s="135"/>
      <c r="E34" s="136" t="s">
        <v>262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31" t="s">
        <v>263</v>
      </c>
      <c r="D35" s="132"/>
      <c r="E35" s="110" t="s">
        <v>264</v>
      </c>
      <c r="F35" s="111"/>
      <c r="G35" s="118">
        <v>5</v>
      </c>
      <c r="H35" s="114"/>
      <c r="I35" s="112" t="s">
        <v>267</v>
      </c>
      <c r="J35" s="113"/>
      <c r="K35" s="113"/>
      <c r="L35" s="114"/>
      <c r="M35" s="118">
        <v>515876242</v>
      </c>
      <c r="N35" s="113"/>
      <c r="O35" s="114"/>
      <c r="P35" s="118">
        <v>143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265</v>
      </c>
      <c r="D36" s="135"/>
      <c r="E36" s="136" t="s">
        <v>266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31" t="s">
        <v>268</v>
      </c>
      <c r="D37" s="132"/>
      <c r="E37" s="110" t="s">
        <v>269</v>
      </c>
      <c r="F37" s="111"/>
      <c r="G37" s="118">
        <v>5</v>
      </c>
      <c r="H37" s="114"/>
      <c r="I37" s="112" t="s">
        <v>272</v>
      </c>
      <c r="J37" s="113"/>
      <c r="K37" s="113"/>
      <c r="L37" s="114"/>
      <c r="M37" s="118">
        <v>515819219</v>
      </c>
      <c r="N37" s="113"/>
      <c r="O37" s="114"/>
      <c r="P37" s="118">
        <v>144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270</v>
      </c>
      <c r="D38" s="135"/>
      <c r="E38" s="136" t="s">
        <v>271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31" t="s">
        <v>273</v>
      </c>
      <c r="D39" s="132"/>
      <c r="E39" s="110" t="s">
        <v>274</v>
      </c>
      <c r="F39" s="111"/>
      <c r="G39" s="118">
        <v>3</v>
      </c>
      <c r="H39" s="114"/>
      <c r="I39" s="112" t="s">
        <v>277</v>
      </c>
      <c r="J39" s="113"/>
      <c r="K39" s="113"/>
      <c r="L39" s="114"/>
      <c r="M39" s="118">
        <v>515745131</v>
      </c>
      <c r="N39" s="113"/>
      <c r="O39" s="114"/>
      <c r="P39" s="118">
        <v>135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275</v>
      </c>
      <c r="D40" s="135"/>
      <c r="E40" s="136" t="s">
        <v>276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31" t="s">
        <v>278</v>
      </c>
      <c r="D41" s="132"/>
      <c r="E41" s="110" t="s">
        <v>279</v>
      </c>
      <c r="F41" s="111"/>
      <c r="G41" s="118">
        <v>5</v>
      </c>
      <c r="H41" s="114"/>
      <c r="I41" s="112" t="s">
        <v>282</v>
      </c>
      <c r="J41" s="113"/>
      <c r="K41" s="113"/>
      <c r="L41" s="114"/>
      <c r="M41" s="118">
        <v>516686758</v>
      </c>
      <c r="N41" s="113"/>
      <c r="O41" s="114"/>
      <c r="P41" s="118">
        <v>143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280</v>
      </c>
      <c r="D42" s="135"/>
      <c r="E42" s="136" t="s">
        <v>281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>
        <v>10</v>
      </c>
      <c r="C43" s="131" t="s">
        <v>283</v>
      </c>
      <c r="D43" s="132"/>
      <c r="E43" s="110" t="s">
        <v>284</v>
      </c>
      <c r="F43" s="111"/>
      <c r="G43" s="118">
        <v>3</v>
      </c>
      <c r="H43" s="114"/>
      <c r="I43" s="112" t="s">
        <v>272</v>
      </c>
      <c r="J43" s="113"/>
      <c r="K43" s="113"/>
      <c r="L43" s="114"/>
      <c r="M43" s="118">
        <v>515819229</v>
      </c>
      <c r="N43" s="113"/>
      <c r="O43" s="114"/>
      <c r="P43" s="118">
        <v>137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270</v>
      </c>
      <c r="D44" s="135"/>
      <c r="E44" s="136" t="s">
        <v>285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>
        <v>11</v>
      </c>
      <c r="C45" s="131" t="s">
        <v>286</v>
      </c>
      <c r="D45" s="132"/>
      <c r="E45" s="110" t="s">
        <v>287</v>
      </c>
      <c r="F45" s="111"/>
      <c r="G45" s="118">
        <v>2</v>
      </c>
      <c r="H45" s="114"/>
      <c r="I45" s="112" t="s">
        <v>290</v>
      </c>
      <c r="J45" s="113"/>
      <c r="K45" s="113"/>
      <c r="L45" s="114"/>
      <c r="M45" s="118">
        <v>515658751</v>
      </c>
      <c r="N45" s="113"/>
      <c r="O45" s="114"/>
      <c r="P45" s="118">
        <v>110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288</v>
      </c>
      <c r="D46" s="135"/>
      <c r="E46" s="136" t="s">
        <v>289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>
        <v>12</v>
      </c>
      <c r="C47" s="131" t="s">
        <v>291</v>
      </c>
      <c r="D47" s="132"/>
      <c r="E47" s="110" t="s">
        <v>292</v>
      </c>
      <c r="F47" s="111"/>
      <c r="G47" s="118">
        <v>2</v>
      </c>
      <c r="H47" s="114"/>
      <c r="I47" s="112" t="s">
        <v>246</v>
      </c>
      <c r="J47" s="113"/>
      <c r="K47" s="113"/>
      <c r="L47" s="114"/>
      <c r="M47" s="118">
        <v>516122543</v>
      </c>
      <c r="N47" s="113"/>
      <c r="O47" s="114"/>
      <c r="P47" s="118">
        <v>127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293</v>
      </c>
      <c r="D48" s="177"/>
      <c r="E48" s="178" t="s">
        <v>294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9">
        <v>13</v>
      </c>
      <c r="B49" s="240">
        <v>13</v>
      </c>
      <c r="C49" s="242" t="s">
        <v>295</v>
      </c>
      <c r="D49" s="243"/>
      <c r="E49" s="244" t="s">
        <v>296</v>
      </c>
      <c r="F49" s="245"/>
      <c r="G49" s="231">
        <v>2</v>
      </c>
      <c r="H49" s="233"/>
      <c r="I49" s="259" t="s">
        <v>299</v>
      </c>
      <c r="J49" s="232"/>
      <c r="K49" s="232"/>
      <c r="L49" s="233"/>
      <c r="M49" s="231">
        <v>516524964</v>
      </c>
      <c r="N49" s="232"/>
      <c r="O49" s="233"/>
      <c r="P49" s="231">
        <v>129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297</v>
      </c>
      <c r="D50" s="247"/>
      <c r="E50" s="248" t="s">
        <v>298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0"/>
      <c r="C51" s="255"/>
      <c r="D51" s="243"/>
      <c r="E51" s="243"/>
      <c r="F51" s="245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6"/>
      <c r="D52" s="257"/>
      <c r="E52" s="257"/>
      <c r="F52" s="258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4" t="s">
        <v>300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44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スターキッズ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430793094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野口　和江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507263533</v>
      </c>
      <c r="H7" s="268"/>
      <c r="I7" s="268"/>
      <c r="J7" s="268">
        <f>IF(入力!J7="","",入力!J7)</f>
        <v>16943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" customHeight="1">
      <c r="A9" s="266" t="s">
        <v>2</v>
      </c>
      <c r="B9" s="266"/>
      <c r="C9" s="278" t="str">
        <f>IF(入力!C10="","",入力!C10&amp;"　"&amp;入力!E10)</f>
        <v>安達　真琴</v>
      </c>
      <c r="D9" s="279"/>
      <c r="E9" s="279"/>
      <c r="F9" s="279"/>
      <c r="G9" s="268">
        <f>IF(入力!G9="","",入力!G9)</f>
        <v>512521317</v>
      </c>
      <c r="H9" s="268"/>
      <c r="I9" s="268"/>
      <c r="J9" s="268">
        <f>IF(入力!J9="","",入力!J9)</f>
        <v>26995</v>
      </c>
      <c r="K9" s="268"/>
      <c r="L9" s="268"/>
      <c r="M9" s="268" t="str">
        <f>IF(入力!M9="","",入力!M9)</f>
        <v/>
      </c>
      <c r="N9" s="268"/>
      <c r="O9" s="268"/>
    </row>
    <row r="10" spans="1:15" ht="14.4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" customHeight="1">
      <c r="A11" s="266" t="s">
        <v>3</v>
      </c>
      <c r="B11" s="266"/>
      <c r="C11" s="278" t="str">
        <f>IF(入力!C12="","",入力!C12&amp;"　"&amp;入力!E12)</f>
        <v>羽鳥　貴子</v>
      </c>
      <c r="D11" s="279"/>
      <c r="E11" s="279"/>
      <c r="F11" s="279"/>
      <c r="G11" s="268">
        <f>IF(入力!G11="","",入力!G11)</f>
        <v>508986357</v>
      </c>
      <c r="H11" s="268"/>
      <c r="I11" s="268"/>
      <c r="J11" s="268">
        <f>IF(入力!J11="","",入力!J11)</f>
        <v>26996</v>
      </c>
      <c r="K11" s="268"/>
      <c r="L11" s="268"/>
      <c r="M11" s="268" t="str">
        <f>IF(入力!M11="","",入力!M11)</f>
        <v/>
      </c>
      <c r="N11" s="268"/>
      <c r="O11" s="268"/>
    </row>
    <row r="12" spans="1:15" ht="14.4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羽鳥　貴子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斎藤　きよ子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6" t="s">
        <v>6</v>
      </c>
      <c r="B17" s="266"/>
      <c r="C17" s="269" t="str">
        <f>IF(入力!C17="","",入力!C17&amp;"　"&amp;入力!E17)</f>
        <v>千葉市中央区矢作町926-1-202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" customHeight="1">
      <c r="A19" s="266" t="s">
        <v>7</v>
      </c>
      <c r="B19" s="266"/>
      <c r="C19" s="269" t="str">
        <f>IF(入力!C19="","",入力!C19&amp;"　"&amp;入力!E19)</f>
        <v>043-225-1771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" customHeight="1">
      <c r="A21" s="266" t="s">
        <v>8</v>
      </c>
      <c r="B21" s="266"/>
      <c r="C21" s="269" t="str">
        <f>IF(入力!C21="","",入力!C21&amp;"－"&amp;入力!E21&amp;"－"&amp;入力!G21)</f>
        <v>90－2745－2027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羽鳥　優愛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星久喜小学校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510184449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窪田　杏胡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若松小学校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512392093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窪田　李胡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若松小学校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512392103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向後　来夏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星久喜小学校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514392058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末永　星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星久喜小学校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514563458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山本　優奈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千城台西小学校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515876242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中川内　ひまり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本町小学校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515819219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かせ谷　奈々</v>
      </c>
      <c r="D39" s="279"/>
      <c r="E39" s="279"/>
      <c r="F39" s="279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越智小学校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515745131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高橋　咲結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蘇我小学校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516686758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中川内　そら</v>
      </c>
      <c r="D43" s="279"/>
      <c r="E43" s="279"/>
      <c r="F43" s="279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本町小学校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515819229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山貝　芽意</v>
      </c>
      <c r="D45" s="279"/>
      <c r="E45" s="279"/>
      <c r="F45" s="279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大森小学校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515658751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富樫　里央菜</v>
      </c>
      <c r="D47" s="279"/>
      <c r="E47" s="279"/>
      <c r="F47" s="279"/>
      <c r="G47" s="266">
        <f>IF(入力!G47="","",入力!G47)</f>
        <v>2</v>
      </c>
      <c r="H47" s="266" t="str">
        <f>IF(入力!H47="","",入力!H47)</f>
        <v/>
      </c>
      <c r="I47" s="266" t="str">
        <f>IF(入力!I47="","",入力!I47)</f>
        <v>星久喜小学校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516122543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4" t="s">
        <v>37</v>
      </c>
      <c r="D16" s="295"/>
      <c r="E16" s="295"/>
      <c r="F16" s="295"/>
      <c r="G16" s="296"/>
      <c r="H16" s="346" t="s">
        <v>66</v>
      </c>
      <c r="I16" s="347"/>
      <c r="J16" s="347"/>
      <c r="K16" s="295" t="str">
        <f>IF(入力!C2="","",入力!C2)</f>
        <v>スターキッズ</v>
      </c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6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8" t="s">
        <v>38</v>
      </c>
      <c r="AK16" s="319"/>
      <c r="AL16" s="319"/>
      <c r="AM16" s="320"/>
      <c r="AN16" s="340" t="str">
        <f>IF(入力!P3="","",入力!P3)</f>
        <v>千葉市</v>
      </c>
      <c r="AO16" s="341"/>
      <c r="AP16" s="341"/>
      <c r="AQ16" s="341"/>
      <c r="AR16" s="341"/>
      <c r="AS16" s="341"/>
      <c r="AT16" s="319" t="s">
        <v>68</v>
      </c>
      <c r="AU16" s="320"/>
      <c r="AV16" s="326" t="s">
        <v>39</v>
      </c>
      <c r="AW16" s="295"/>
      <c r="AX16" s="295"/>
      <c r="AY16" s="296"/>
      <c r="AZ16" s="328" t="str">
        <f>IF(入力!P5="","",入力!P5)</f>
        <v>JR</v>
      </c>
      <c r="BA16" s="329"/>
      <c r="BB16" s="329"/>
      <c r="BC16" s="329"/>
      <c r="BD16" s="329"/>
      <c r="BE16" s="329"/>
      <c r="BF16" s="303" t="s">
        <v>40</v>
      </c>
    </row>
    <row r="17" spans="3:58" ht="4.5" customHeight="1">
      <c r="C17" s="297"/>
      <c r="D17" s="298"/>
      <c r="E17" s="298"/>
      <c r="F17" s="298"/>
      <c r="G17" s="299"/>
      <c r="H17" s="338" t="str">
        <f>IF(入力!C3="","",入力!C3)</f>
        <v>スターキッズ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8">
        <f>IF(入力!C4="","",入力!C4)</f>
        <v>430793094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1"/>
      <c r="AK17" s="322"/>
      <c r="AL17" s="322"/>
      <c r="AM17" s="323"/>
      <c r="AN17" s="342"/>
      <c r="AO17" s="343"/>
      <c r="AP17" s="343"/>
      <c r="AQ17" s="343"/>
      <c r="AR17" s="343"/>
      <c r="AS17" s="343"/>
      <c r="AT17" s="322"/>
      <c r="AU17" s="323"/>
      <c r="AV17" s="327"/>
      <c r="AW17" s="298"/>
      <c r="AX17" s="298"/>
      <c r="AY17" s="299"/>
      <c r="AZ17" s="330"/>
      <c r="BA17" s="331"/>
      <c r="BB17" s="331"/>
      <c r="BC17" s="331"/>
      <c r="BD17" s="331"/>
      <c r="BE17" s="331"/>
      <c r="BF17" s="304"/>
    </row>
    <row r="18" spans="3:58" ht="16.5" customHeight="1">
      <c r="C18" s="300"/>
      <c r="D18" s="301"/>
      <c r="E18" s="301"/>
      <c r="F18" s="301"/>
      <c r="G18" s="302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4"/>
      <c r="AK18" s="313"/>
      <c r="AL18" s="313"/>
      <c r="AM18" s="325"/>
      <c r="AN18" s="344"/>
      <c r="AO18" s="345"/>
      <c r="AP18" s="345"/>
      <c r="AQ18" s="345"/>
      <c r="AR18" s="345"/>
      <c r="AS18" s="345"/>
      <c r="AT18" s="313"/>
      <c r="AU18" s="325"/>
      <c r="AV18" s="309"/>
      <c r="AW18" s="301"/>
      <c r="AX18" s="301"/>
      <c r="AY18" s="302"/>
      <c r="AZ18" s="332" t="str">
        <f>IF(入力!AE5="","",入力!AE5)</f>
        <v>蘇我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14" t="s">
        <v>42</v>
      </c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 t="s">
        <v>69</v>
      </c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 t="s">
        <v>70</v>
      </c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7"/>
    </row>
    <row r="20" spans="3:58" ht="15" customHeight="1">
      <c r="C20" s="375" t="s">
        <v>43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74">
        <f>IF(入力!J7="","",入力!J7)</f>
        <v>16943</v>
      </c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>
        <f>IF(入力!J9="","",入力!J9)</f>
        <v>26995</v>
      </c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>
        <f>IF(入力!J11="","",入力!J11)</f>
        <v>26996</v>
      </c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82"/>
    </row>
    <row r="21" spans="3:58" ht="15" customHeight="1">
      <c r="C21" s="375" t="s">
        <v>44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74" t="str">
        <f>IF(入力!M7="","",入力!M7)</f>
        <v/>
      </c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 t="str">
        <f>IF(入力!M9="","",入力!M9)</f>
        <v/>
      </c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 t="str">
        <f>IF(入力!M11="","",入力!M11)</f>
        <v/>
      </c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82"/>
    </row>
    <row r="22" spans="3:58" ht="12" customHeight="1">
      <c r="C22" s="362" t="s">
        <v>71</v>
      </c>
      <c r="D22" s="363"/>
      <c r="E22" s="363"/>
      <c r="F22" s="363"/>
      <c r="G22" s="364"/>
      <c r="H22" s="310" t="str">
        <f>IF(入力!C7="","",入力!C7&amp;"　"&amp;入力!E7)</f>
        <v>ノグチ　カズエ</v>
      </c>
      <c r="I22" s="305"/>
      <c r="J22" s="305"/>
      <c r="K22" s="305"/>
      <c r="L22" s="305"/>
      <c r="M22" s="305"/>
      <c r="N22" s="305"/>
      <c r="O22" s="305"/>
      <c r="P22" s="305"/>
      <c r="Q22" s="311"/>
      <c r="R22" s="312" t="s">
        <v>45</v>
      </c>
      <c r="S22" s="305"/>
      <c r="T22" s="376">
        <f>IF(入力!AT7="","",入力!AT7)</f>
        <v>59</v>
      </c>
      <c r="U22" s="377"/>
      <c r="V22" s="378"/>
      <c r="W22" s="312" t="s">
        <v>46</v>
      </c>
      <c r="X22" s="312"/>
      <c r="Y22" s="312"/>
      <c r="Z22" s="14" t="s">
        <v>72</v>
      </c>
      <c r="AA22" s="15"/>
      <c r="AB22" s="305" t="str">
        <f>IF(入力!R7="","",入力!R7)</f>
        <v>260</v>
      </c>
      <c r="AC22" s="305"/>
      <c r="AD22" s="305"/>
      <c r="AE22" s="305"/>
      <c r="AF22" s="16" t="s">
        <v>73</v>
      </c>
      <c r="AG22" s="305" t="str">
        <f>IF(入力!W7="","",入力!W7)</f>
        <v>0808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11"/>
      <c r="AU22" s="312" t="s">
        <v>47</v>
      </c>
      <c r="AV22" s="305"/>
      <c r="AW22" s="305"/>
      <c r="AX22" s="17" t="s">
        <v>74</v>
      </c>
      <c r="AY22" s="305" t="str">
        <f>IF(入力!AL7="","",入力!AL7)</f>
        <v>043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00" t="s">
        <v>48</v>
      </c>
      <c r="D23" s="301"/>
      <c r="E23" s="301"/>
      <c r="F23" s="301"/>
      <c r="G23" s="302"/>
      <c r="H23" s="354" t="str">
        <f>IF(入力!C8="","",入力!C8&amp;"　"&amp;入力!E8)</f>
        <v>野口　和江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1"/>
      <c r="S23" s="301"/>
      <c r="T23" s="379"/>
      <c r="U23" s="380"/>
      <c r="V23" s="381"/>
      <c r="W23" s="313"/>
      <c r="X23" s="313"/>
      <c r="Y23" s="313"/>
      <c r="Z23" s="306" t="str">
        <f>IF(入力!P8="","",入力!P8)</f>
        <v>千葉市中央区星久喜町942-38-102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1"/>
      <c r="AV23" s="301"/>
      <c r="AW23" s="301"/>
      <c r="AX23" s="309" t="str">
        <f>IF(入力!AK8="","",入力!AK8)</f>
        <v>261</v>
      </c>
      <c r="AY23" s="301"/>
      <c r="AZ23" s="301"/>
      <c r="BA23" s="301"/>
      <c r="BB23" s="19" t="s">
        <v>76</v>
      </c>
      <c r="BC23" s="301" t="str">
        <f>IF(入力!AP8="","",入力!AP8)</f>
        <v>7118</v>
      </c>
      <c r="BD23" s="301"/>
      <c r="BE23" s="301"/>
      <c r="BF23" s="383"/>
    </row>
    <row r="24" spans="3:58" ht="12" customHeight="1">
      <c r="C24" s="362" t="s">
        <v>77</v>
      </c>
      <c r="D24" s="363"/>
      <c r="E24" s="363"/>
      <c r="F24" s="363"/>
      <c r="G24" s="364"/>
      <c r="H24" s="310" t="str">
        <f>IF(入力!C9="","",入力!C9&amp;"　"&amp;入力!E9)</f>
        <v>アダチ　マコト</v>
      </c>
      <c r="I24" s="305"/>
      <c r="J24" s="305"/>
      <c r="K24" s="305"/>
      <c r="L24" s="305"/>
      <c r="M24" s="305"/>
      <c r="N24" s="305"/>
      <c r="O24" s="305"/>
      <c r="P24" s="305"/>
      <c r="Q24" s="311"/>
      <c r="R24" s="312" t="s">
        <v>45</v>
      </c>
      <c r="S24" s="305"/>
      <c r="T24" s="376">
        <f>IF(入力!AT9="","",入力!AT9)</f>
        <v>44</v>
      </c>
      <c r="U24" s="377"/>
      <c r="V24" s="378"/>
      <c r="W24" s="312" t="s">
        <v>46</v>
      </c>
      <c r="X24" s="312"/>
      <c r="Y24" s="312"/>
      <c r="Z24" s="14" t="s">
        <v>72</v>
      </c>
      <c r="AA24" s="15"/>
      <c r="AB24" s="305" t="str">
        <f>IF(入力!R9="","",入力!R9)</f>
        <v>260</v>
      </c>
      <c r="AC24" s="305"/>
      <c r="AD24" s="305"/>
      <c r="AE24" s="305"/>
      <c r="AF24" s="16" t="s">
        <v>73</v>
      </c>
      <c r="AG24" s="305" t="str">
        <f>IF(入力!W9="","",入力!W9)</f>
        <v>0806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11"/>
      <c r="AU24" s="312" t="s">
        <v>47</v>
      </c>
      <c r="AV24" s="305"/>
      <c r="AW24" s="305"/>
      <c r="AX24" s="17" t="s">
        <v>74</v>
      </c>
      <c r="AY24" s="305" t="str">
        <f>IF(入力!AL9="","",入力!AL9)</f>
        <v>043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00" t="s">
        <v>78</v>
      </c>
      <c r="D25" s="301"/>
      <c r="E25" s="301"/>
      <c r="F25" s="301"/>
      <c r="G25" s="302"/>
      <c r="H25" s="354" t="str">
        <f>IF(入力!C10="","",入力!C10&amp;"　"&amp;入力!E10)</f>
        <v>安達　真琴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1"/>
      <c r="S25" s="301"/>
      <c r="T25" s="379"/>
      <c r="U25" s="380"/>
      <c r="V25" s="381"/>
      <c r="W25" s="313"/>
      <c r="X25" s="313"/>
      <c r="Y25" s="313"/>
      <c r="Z25" s="306" t="str">
        <f>IF(入力!P10="","",入力!P10)</f>
        <v>千葉市中央区宮崎1-19-9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1"/>
      <c r="AV25" s="301"/>
      <c r="AW25" s="301"/>
      <c r="AX25" s="309" t="str">
        <f>IF(入力!AK10="","",入力!AK10)</f>
        <v>264</v>
      </c>
      <c r="AY25" s="301"/>
      <c r="AZ25" s="301"/>
      <c r="BA25" s="301"/>
      <c r="BB25" s="19" t="s">
        <v>76</v>
      </c>
      <c r="BC25" s="301" t="str">
        <f>IF(入力!AP10="","",入力!AP10)</f>
        <v>2507</v>
      </c>
      <c r="BD25" s="301"/>
      <c r="BE25" s="301"/>
      <c r="BF25" s="383"/>
    </row>
    <row r="26" spans="3:58" ht="12" customHeight="1">
      <c r="C26" s="362" t="s">
        <v>71</v>
      </c>
      <c r="D26" s="363"/>
      <c r="E26" s="363"/>
      <c r="F26" s="363"/>
      <c r="G26" s="364"/>
      <c r="H26" s="310" t="str">
        <f>IF(入力!C11="","",入力!C11&amp;"　"&amp;入力!E11)</f>
        <v>ハトリ　タカコ</v>
      </c>
      <c r="I26" s="305"/>
      <c r="J26" s="305"/>
      <c r="K26" s="305"/>
      <c r="L26" s="305"/>
      <c r="M26" s="305"/>
      <c r="N26" s="305"/>
      <c r="O26" s="305"/>
      <c r="P26" s="305"/>
      <c r="Q26" s="311"/>
      <c r="R26" s="312" t="s">
        <v>45</v>
      </c>
      <c r="S26" s="305"/>
      <c r="T26" s="376">
        <f>IF(入力!AT11="","",入力!AT11)</f>
        <v>55</v>
      </c>
      <c r="U26" s="377"/>
      <c r="V26" s="378"/>
      <c r="W26" s="312" t="s">
        <v>46</v>
      </c>
      <c r="X26" s="312"/>
      <c r="Y26" s="312"/>
      <c r="Z26" s="14" t="s">
        <v>72</v>
      </c>
      <c r="AA26" s="15"/>
      <c r="AB26" s="305" t="str">
        <f>IF(入力!R11="","",入力!R11)</f>
        <v>260</v>
      </c>
      <c r="AC26" s="305"/>
      <c r="AD26" s="305"/>
      <c r="AE26" s="305"/>
      <c r="AF26" s="16" t="s">
        <v>73</v>
      </c>
      <c r="AG26" s="305" t="str">
        <f>IF(入力!W11="","",入力!W11)</f>
        <v>0844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11"/>
      <c r="AU26" s="312" t="s">
        <v>47</v>
      </c>
      <c r="AV26" s="305"/>
      <c r="AW26" s="305"/>
      <c r="AX26" s="17" t="s">
        <v>74</v>
      </c>
      <c r="AY26" s="305" t="str">
        <f>IF(入力!AL11="","",入力!AL11)</f>
        <v>043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00" t="s">
        <v>79</v>
      </c>
      <c r="D27" s="301"/>
      <c r="E27" s="301"/>
      <c r="F27" s="301"/>
      <c r="G27" s="302"/>
      <c r="H27" s="354" t="str">
        <f>IF(入力!C12="","",入力!C12&amp;"　"&amp;入力!E12)</f>
        <v>羽鳥　貴子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1"/>
      <c r="S27" s="301"/>
      <c r="T27" s="379"/>
      <c r="U27" s="380"/>
      <c r="V27" s="381"/>
      <c r="W27" s="313"/>
      <c r="X27" s="313"/>
      <c r="Y27" s="313"/>
      <c r="Z27" s="306" t="str">
        <f>IF(入力!P12="","",入力!P12)</f>
        <v>千葉市中央区千葉寺町1217-11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1"/>
      <c r="AV27" s="301"/>
      <c r="AW27" s="301"/>
      <c r="AX27" s="309" t="str">
        <f>IF(入力!AK12="","",入力!AK12)</f>
        <v>264</v>
      </c>
      <c r="AY27" s="301"/>
      <c r="AZ27" s="301"/>
      <c r="BA27" s="301"/>
      <c r="BB27" s="19" t="s">
        <v>76</v>
      </c>
      <c r="BC27" s="301" t="str">
        <f>IF(入力!AP12="","",入力!AP12)</f>
        <v>3210</v>
      </c>
      <c r="BD27" s="301"/>
      <c r="BE27" s="301"/>
      <c r="BF27" s="383"/>
    </row>
    <row r="28" spans="3:58" ht="12" customHeight="1">
      <c r="C28" s="362" t="s">
        <v>71</v>
      </c>
      <c r="D28" s="363"/>
      <c r="E28" s="363"/>
      <c r="F28" s="363"/>
      <c r="G28" s="364"/>
      <c r="H28" s="310" t="str">
        <f>IF(入力!C15="","",入力!C15&amp;"　"&amp;入力!E15)</f>
        <v>サイトウ　キヨコ</v>
      </c>
      <c r="I28" s="305"/>
      <c r="J28" s="305"/>
      <c r="K28" s="305"/>
      <c r="L28" s="305"/>
      <c r="M28" s="305"/>
      <c r="N28" s="305"/>
      <c r="O28" s="305"/>
      <c r="P28" s="305"/>
      <c r="Q28" s="311"/>
      <c r="R28" s="312" t="s">
        <v>45</v>
      </c>
      <c r="S28" s="305"/>
      <c r="T28" s="376">
        <f>IF(入力!AT15="","",入力!AT15)</f>
        <v>59</v>
      </c>
      <c r="U28" s="377"/>
      <c r="V28" s="378"/>
      <c r="W28" s="312" t="s">
        <v>46</v>
      </c>
      <c r="X28" s="312"/>
      <c r="Y28" s="312"/>
      <c r="Z28" s="14" t="s">
        <v>72</v>
      </c>
      <c r="AA28" s="15"/>
      <c r="AB28" s="305" t="str">
        <f>IF(入力!R15="","",入力!R15)</f>
        <v>260</v>
      </c>
      <c r="AC28" s="305"/>
      <c r="AD28" s="305"/>
      <c r="AE28" s="305"/>
      <c r="AF28" s="16" t="s">
        <v>73</v>
      </c>
      <c r="AG28" s="305" t="str">
        <f>IF(入力!W15="","",入力!W15)</f>
        <v>0851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11"/>
      <c r="AU28" s="312" t="s">
        <v>47</v>
      </c>
      <c r="AV28" s="305"/>
      <c r="AW28" s="305"/>
      <c r="AX28" s="17" t="s">
        <v>74</v>
      </c>
      <c r="AY28" s="305" t="str">
        <f>IF(入力!AL15="","",入力!AL15)</f>
        <v>043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88" t="str">
        <f>IF(入力!C16="","",入力!C16&amp;"　"&amp;入力!E16)</f>
        <v>斎藤　きよ子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60"/>
      <c r="S29" s="360"/>
      <c r="T29" s="385"/>
      <c r="U29" s="386"/>
      <c r="V29" s="387"/>
      <c r="W29" s="384"/>
      <c r="X29" s="384"/>
      <c r="Y29" s="384"/>
      <c r="Z29" s="401" t="str">
        <f>IF(入力!P16="","",入力!P16)</f>
        <v>千葉市中央区矢作町926-1-202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60"/>
      <c r="AV29" s="360"/>
      <c r="AW29" s="360"/>
      <c r="AX29" s="404" t="str">
        <f>IF(入力!AK16="","",入力!AK16)</f>
        <v>225</v>
      </c>
      <c r="AY29" s="360"/>
      <c r="AZ29" s="360"/>
      <c r="BA29" s="360"/>
      <c r="BB29" s="73" t="s">
        <v>76</v>
      </c>
      <c r="BC29" s="360" t="str">
        <f>IF(入力!AP16="","",入力!AP16)</f>
        <v>1771</v>
      </c>
      <c r="BD29" s="360"/>
      <c r="BE29" s="360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ハトリ　ユウナ
羽鳥　優愛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星久喜小学校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510184449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160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クボタ　アコ
窪田　杏胡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若松小学校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512392093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143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クボタ　リコ
窪田　李胡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若松小学校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512392103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145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コウゴ　ラナ
向後　来夏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6</v>
      </c>
      <c r="R40" s="394"/>
      <c r="S40" s="395"/>
      <c r="T40" s="412" t="str">
        <f>IF(入力!I31="","",入力!I31)</f>
        <v>星久喜小学校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514392058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155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スエナガ　ヒカリ
末永　星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6</v>
      </c>
      <c r="R42" s="394"/>
      <c r="S42" s="395"/>
      <c r="T42" s="412" t="str">
        <f>IF(入力!I33="","",入力!I33)</f>
        <v>星久喜小学校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514563458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142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ヤマモト　ユウナ
山本　優奈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5</v>
      </c>
      <c r="R44" s="394"/>
      <c r="S44" s="395"/>
      <c r="T44" s="412" t="str">
        <f>IF(入力!I35="","",入力!I35)</f>
        <v>千城台西小学校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515876242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143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ナカガワチ　ヒマリ
中川内　ひまり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5</v>
      </c>
      <c r="R46" s="394"/>
      <c r="S46" s="395"/>
      <c r="T46" s="412" t="str">
        <f>IF(入力!I37="","",入力!I37)</f>
        <v>本町小学校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515819219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144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カセヤ　ナナ
かせ谷　奈々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3</v>
      </c>
      <c r="R48" s="394"/>
      <c r="S48" s="395"/>
      <c r="T48" s="412" t="str">
        <f>IF(入力!I39="","",入力!I39)</f>
        <v>越智小学校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515745131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135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タカハシ　サユ
高橋　咲結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5</v>
      </c>
      <c r="R50" s="394"/>
      <c r="S50" s="395"/>
      <c r="T50" s="412" t="str">
        <f>IF(入力!I41="","",入力!I41)</f>
        <v>蘇我小学校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516686758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143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ナカガワチ　ソラ
中川内　そら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3</v>
      </c>
      <c r="R52" s="394"/>
      <c r="S52" s="395"/>
      <c r="T52" s="412" t="str">
        <f>IF(入力!I43="","",入力!I43)</f>
        <v>本町小学校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515819229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137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ヤマガイ　メイ
山貝　芽意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2</v>
      </c>
      <c r="R54" s="394"/>
      <c r="S54" s="395"/>
      <c r="T54" s="412" t="str">
        <f>IF(入力!I45="","",入力!I45)</f>
        <v>大森小学校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515658751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110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トガシ　リオナ
富樫　里央菜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2</v>
      </c>
      <c r="R56" s="394"/>
      <c r="S56" s="395"/>
      <c r="T56" s="412" t="str">
        <f>IF(入力!I47="","",入力!I47)</f>
        <v>星久喜小学校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516122543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127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 t="s">
        <v>63</v>
      </c>
      <c r="BF63" s="29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4" zoomScaleNormal="100" workbookViewId="0">
      <selection activeCell="C21" sqref="C21:O2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6" t="s">
        <v>0</v>
      </c>
      <c r="B2" s="266"/>
      <c r="C2" s="269" t="str">
        <f>IF(入力!C3="","",入力!C3)</f>
        <v>スターキッズ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430793094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野口　和江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507263533</v>
      </c>
      <c r="H7" s="268"/>
      <c r="I7" s="268"/>
      <c r="J7" s="268">
        <f>IF(入力!J7="","",入力!J7)</f>
        <v>16943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" customHeight="1">
      <c r="A9" s="266" t="s">
        <v>19</v>
      </c>
      <c r="B9" s="266"/>
      <c r="C9" s="278" t="str">
        <f>IF(入力!C10="","",入力!C10&amp;"　"&amp;入力!E10)</f>
        <v>安達　真琴</v>
      </c>
      <c r="D9" s="279"/>
      <c r="E9" s="279"/>
      <c r="F9" s="279"/>
      <c r="G9" s="268">
        <f>IF(入力!G9="","",入力!G9)</f>
        <v>512521317</v>
      </c>
      <c r="H9" s="268"/>
      <c r="I9" s="268"/>
      <c r="J9" s="268">
        <f>IF(入力!J9="","",入力!J9)</f>
        <v>26995</v>
      </c>
      <c r="K9" s="268"/>
      <c r="L9" s="268"/>
      <c r="M9" s="268" t="str">
        <f>IF(入力!M9="","",入力!M9)</f>
        <v/>
      </c>
      <c r="N9" s="268"/>
      <c r="O9" s="268"/>
    </row>
    <row r="10" spans="1:15" ht="14.4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" customHeight="1">
      <c r="A11" s="266" t="s">
        <v>20</v>
      </c>
      <c r="B11" s="266"/>
      <c r="C11" s="278" t="str">
        <f>IF(入力!C12="","",入力!C12&amp;"　"&amp;入力!E12)</f>
        <v>羽鳥　貴子</v>
      </c>
      <c r="D11" s="279"/>
      <c r="E11" s="279"/>
      <c r="F11" s="279"/>
      <c r="G11" s="268">
        <f>IF(入力!G11="","",入力!G11)</f>
        <v>508986357</v>
      </c>
      <c r="H11" s="268"/>
      <c r="I11" s="268"/>
      <c r="J11" s="268">
        <f>IF(入力!J11="","",入力!J11)</f>
        <v>26996</v>
      </c>
      <c r="K11" s="268"/>
      <c r="L11" s="268"/>
      <c r="M11" s="268" t="str">
        <f>IF(入力!M11="","",入力!M11)</f>
        <v/>
      </c>
      <c r="N11" s="268"/>
      <c r="O11" s="268"/>
    </row>
    <row r="12" spans="1:15" ht="14.4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羽鳥　貴子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斎藤　きよ子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6" t="s">
        <v>6</v>
      </c>
      <c r="B17" s="266"/>
      <c r="C17" s="269" t="str">
        <f>IF(入力!C17="","",入力!C17&amp;"　"&amp;入力!E17)</f>
        <v>千葉市中央区矢作町926-1-202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" customHeight="1">
      <c r="A19" s="266" t="s">
        <v>7</v>
      </c>
      <c r="B19" s="266"/>
      <c r="C19" s="269" t="str">
        <f>IF(入力!C19="","",入力!C19&amp;"　"&amp;入力!E19)</f>
        <v>043-225-1771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" customHeight="1">
      <c r="A21" s="266" t="s">
        <v>8</v>
      </c>
      <c r="B21" s="266"/>
      <c r="C21" s="269" t="str">
        <f>IF(入力!C21="","",入力!C21&amp;"－"&amp;入力!E21&amp;"－"&amp;入力!G21)</f>
        <v>90－2745－2027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羽鳥　優愛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星久喜小学校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510184449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窪田　杏胡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若松小学校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512392093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窪田　李胡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若松小学校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512392103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向後　来夏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星久喜小学校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514392058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末永　星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星久喜小学校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514563458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山本　優奈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千城台西小学校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515876242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中川内　ひまり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本町小学校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515819219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かせ谷　奈々</v>
      </c>
      <c r="D39" s="279"/>
      <c r="E39" s="279"/>
      <c r="F39" s="279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越智小学校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515745131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高橋　咲結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蘇我小学校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516686758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中川内　そら</v>
      </c>
      <c r="D43" s="279"/>
      <c r="E43" s="279"/>
      <c r="F43" s="279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本町小学校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515819229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山貝　芽意</v>
      </c>
      <c r="D45" s="279"/>
      <c r="E45" s="279"/>
      <c r="F45" s="279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大森小学校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515658751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富樫　里央菜</v>
      </c>
      <c r="D47" s="279"/>
      <c r="E47" s="279"/>
      <c r="F47" s="279"/>
      <c r="G47" s="266">
        <f>IF(入力!G47="","",入力!G47)</f>
        <v>2</v>
      </c>
      <c r="H47" s="266" t="str">
        <f>IF(入力!H47="","",入力!H47)</f>
        <v/>
      </c>
      <c r="I47" s="266" t="str">
        <f>IF(入力!I47="","",入力!I47)</f>
        <v>星久喜小学校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516122543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松浦　美結</v>
      </c>
      <c r="D49" s="279"/>
      <c r="E49" s="279"/>
      <c r="F49" s="279"/>
      <c r="G49" s="266">
        <f>IF(入力!G49="","",入力!G49)</f>
        <v>2</v>
      </c>
      <c r="H49" s="266" t="str">
        <f>IF(入力!H49="","",入力!H49)</f>
        <v/>
      </c>
      <c r="I49" s="266" t="str">
        <f>IF(入力!I49="","",入力!I49)</f>
        <v>千葉大学付属小学校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516524964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6" t="s">
        <v>0</v>
      </c>
      <c r="B2" s="266"/>
      <c r="C2" s="269" t="str">
        <f>IF(入力!C3="","",入力!C3)</f>
        <v>スターキッズ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430793094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野口　和江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507263533</v>
      </c>
      <c r="H7" s="268"/>
      <c r="I7" s="268"/>
      <c r="J7" s="268">
        <f>IF(入力!J7="","",入力!J7)</f>
        <v>16943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" customHeight="1">
      <c r="A9" s="266" t="s">
        <v>19</v>
      </c>
      <c r="B9" s="266"/>
      <c r="C9" s="278" t="str">
        <f>IF(入力!C10="","",入力!C10&amp;"　"&amp;入力!E10)</f>
        <v>安達　真琴</v>
      </c>
      <c r="D9" s="279"/>
      <c r="E9" s="279"/>
      <c r="F9" s="279"/>
      <c r="G9" s="268">
        <f>IF(入力!G9="","",入力!G9)</f>
        <v>512521317</v>
      </c>
      <c r="H9" s="268"/>
      <c r="I9" s="268"/>
      <c r="J9" s="268">
        <f>IF(入力!J9="","",入力!J9)</f>
        <v>26995</v>
      </c>
      <c r="K9" s="268"/>
      <c r="L9" s="268"/>
      <c r="M9" s="268" t="str">
        <f>IF(入力!M9="","",入力!M9)</f>
        <v/>
      </c>
      <c r="N9" s="268"/>
      <c r="O9" s="268"/>
    </row>
    <row r="10" spans="1:15" ht="14.4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" customHeight="1">
      <c r="A11" s="266" t="s">
        <v>20</v>
      </c>
      <c r="B11" s="266"/>
      <c r="C11" s="278" t="str">
        <f>IF(入力!C12="","",入力!C12&amp;"　"&amp;入力!E12)</f>
        <v>羽鳥　貴子</v>
      </c>
      <c r="D11" s="279"/>
      <c r="E11" s="279"/>
      <c r="F11" s="279"/>
      <c r="G11" s="268">
        <f>IF(入力!G11="","",入力!G11)</f>
        <v>508986357</v>
      </c>
      <c r="H11" s="268"/>
      <c r="I11" s="268"/>
      <c r="J11" s="268">
        <f>IF(入力!J11="","",入力!J11)</f>
        <v>26996</v>
      </c>
      <c r="K11" s="268"/>
      <c r="L11" s="268"/>
      <c r="M11" s="268" t="str">
        <f>IF(入力!M11="","",入力!M11)</f>
        <v/>
      </c>
      <c r="N11" s="268"/>
      <c r="O11" s="268"/>
    </row>
    <row r="12" spans="1:15" ht="14.4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羽鳥　貴子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斎藤　きよ子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6" t="s">
        <v>6</v>
      </c>
      <c r="B17" s="266"/>
      <c r="C17" s="269" t="str">
        <f>IF(入力!C17="","",入力!C17&amp;"　"&amp;入力!E17)</f>
        <v>千葉市中央区矢作町926-1-202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" customHeight="1">
      <c r="A19" s="266" t="s">
        <v>7</v>
      </c>
      <c r="B19" s="266"/>
      <c r="C19" s="269" t="str">
        <f>IF(入力!C19="","",入力!C19&amp;"　"&amp;入力!E19)</f>
        <v>043-225-1771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" customHeight="1">
      <c r="A21" s="266" t="s">
        <v>8</v>
      </c>
      <c r="B21" s="266"/>
      <c r="C21" s="269" t="str">
        <f>IF(入力!C21="","",入力!C21&amp;"－"&amp;入力!E21&amp;"－"&amp;入力!G21)</f>
        <v>90－2745－2027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羽鳥　優愛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星久喜小学校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510184449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窪田　杏胡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若松小学校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512392093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窪田　李胡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若松小学校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512392103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向後　来夏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星久喜小学校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514392058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末永　星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星久喜小学校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514563458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山本　優奈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千城台西小学校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515876242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中川内　ひまり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本町小学校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515819219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かせ谷　奈々</v>
      </c>
      <c r="D39" s="279"/>
      <c r="E39" s="279"/>
      <c r="F39" s="279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越智小学校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515745131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高橋　咲結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蘇我小学校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516686758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中川内　そら</v>
      </c>
      <c r="D43" s="279"/>
      <c r="E43" s="279"/>
      <c r="F43" s="279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本町小学校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515819229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山貝　芽意</v>
      </c>
      <c r="D45" s="279"/>
      <c r="E45" s="279"/>
      <c r="F45" s="279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大森小学校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515658751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富樫　里央菜</v>
      </c>
      <c r="D47" s="279"/>
      <c r="E47" s="279"/>
      <c r="F47" s="279"/>
      <c r="G47" s="266">
        <f>IF(入力!G47="","",入力!G47)</f>
        <v>2</v>
      </c>
      <c r="H47" s="266" t="str">
        <f>IF(入力!H47="","",入力!H47)</f>
        <v/>
      </c>
      <c r="I47" s="266" t="str">
        <f>IF(入力!I47="","",入力!I47)</f>
        <v>星久喜小学校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516122543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松浦　美結</v>
      </c>
      <c r="D49" s="279"/>
      <c r="E49" s="279"/>
      <c r="F49" s="279"/>
      <c r="G49" s="266">
        <f>IF(入力!G49="","",入力!G49)</f>
        <v>2</v>
      </c>
      <c r="H49" s="266" t="str">
        <f>IF(入力!H49="","",入力!H49)</f>
        <v/>
      </c>
      <c r="I49" s="266" t="str">
        <f>IF(入力!I49="","",入力!I49)</f>
        <v>千葉大学付属小学校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516524964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10</v>
      </c>
      <c r="J5" s="447" t="str">
        <f>IF(入力!A55="","",入力!A55)</f>
        <v>5人の６年生にとって最後の公式戦！！
粘りとパワーとチームワークでベスト８を目指します！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22002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</v>
      </c>
      <c r="T7" s="33"/>
      <c r="U7" s="33">
        <f>IF(入力!C4="","",入力!C4)</f>
        <v>430793094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野口</v>
      </c>
      <c r="D16" s="33" t="str">
        <f>IF(入力!E8="","",入力!E8)</f>
        <v>和江</v>
      </c>
      <c r="E16" s="33" t="str">
        <f>IF(入力!C7="","",入力!C7)</f>
        <v>ノグチ</v>
      </c>
      <c r="F16" s="33" t="str">
        <f>IF(入力!E7="","",入力!E7)</f>
        <v>カズエ</v>
      </c>
      <c r="G16" s="33">
        <f>IF(入力!G7="","",入力!G7)</f>
        <v>507263533</v>
      </c>
      <c r="H16" s="33">
        <f>IF(入力!J7="","",入力!J7)</f>
        <v>16943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0808</v>
      </c>
      <c r="T16" s="33" t="str">
        <f>IF(入力!P8="","",入力!P8)</f>
        <v>千葉市中央区星久喜町942-38-102</v>
      </c>
      <c r="U16" s="33" t="str">
        <f>IF(入力!AL7="","",入力!AL7)</f>
        <v>043</v>
      </c>
      <c r="V16" s="33" t="str">
        <f>IF(入力!AK8="","",入力!AK8)</f>
        <v>261</v>
      </c>
      <c r="W16" s="33" t="str">
        <f>IF(入力!AP8="","",入力!AP8)</f>
        <v>7118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安達</v>
      </c>
      <c r="D17" s="33" t="str">
        <f>IF(入力!E10="","",入力!E10)</f>
        <v>真琴</v>
      </c>
      <c r="E17" s="33" t="str">
        <f>IF(入力!C9="","",入力!C9)</f>
        <v>アダチ</v>
      </c>
      <c r="F17" s="33" t="str">
        <f>IF(入力!E9="","",入力!E9)</f>
        <v>マコト</v>
      </c>
      <c r="G17" s="33">
        <f>IF(入力!G9="","",入力!G9)</f>
        <v>512521317</v>
      </c>
      <c r="H17" s="33">
        <f>IF(入力!J9="","",入力!J9)</f>
        <v>26995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0806</v>
      </c>
      <c r="T17" s="33" t="str">
        <f>IF(入力!P10="","",入力!P10)</f>
        <v>千葉市中央区宮崎1-19-9</v>
      </c>
      <c r="U17" s="33" t="str">
        <f>IF(入力!AL9="","",入力!AL9)</f>
        <v>043</v>
      </c>
      <c r="V17" s="33" t="str">
        <f>IF(入力!AK10="","",入力!AK10)</f>
        <v>264</v>
      </c>
      <c r="W17" s="33" t="str">
        <f>IF(入力!AP10="","",入力!AP10)</f>
        <v>2507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羽鳥</v>
      </c>
      <c r="D20" s="33" t="str">
        <f>IF(入力!E12="","",入力!E12)</f>
        <v>貴子</v>
      </c>
      <c r="E20" s="33" t="str">
        <f>IF(入力!C11="","",入力!C11)</f>
        <v>ハトリ</v>
      </c>
      <c r="F20" s="33" t="str">
        <f>IF(入力!E11="","",入力!E11)</f>
        <v>タカコ</v>
      </c>
      <c r="G20" s="33">
        <f>IF(入力!G11="","",入力!G11)</f>
        <v>508986357</v>
      </c>
      <c r="H20" s="33">
        <f>IF(入力!J11="","",入力!J11)</f>
        <v>26996</v>
      </c>
      <c r="I20" s="33" t="str">
        <f>IF(入力!M11="","",入力!M11)</f>
        <v/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0844</v>
      </c>
      <c r="T20" s="33" t="str">
        <f>IF(入力!P12="","",入力!P12)</f>
        <v>千葉市中央区千葉寺町1217-11</v>
      </c>
      <c r="U20" s="33" t="str">
        <f>IF(入力!AL11="","",入力!AL11)</f>
        <v>043</v>
      </c>
      <c r="V20" s="33" t="str">
        <f>IF(入力!AK12="","",入力!AK12)</f>
        <v>264</v>
      </c>
      <c r="W20" s="33" t="str">
        <f>IF(入力!AP12="","",入力!AP12)</f>
        <v>3210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斎藤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羽鳥</v>
      </c>
      <c r="D23" s="33" t="str">
        <f>IF(入力!$E$14="","",入力!$E$14)</f>
        <v>貴子</v>
      </c>
      <c r="E23" s="33" t="str">
        <f>IF(入力!$C$13="","",入力!$C$13)</f>
        <v>ハトリ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羽鳥</v>
      </c>
      <c r="D24" s="75" t="str">
        <f>VLOOKUP($B$51,$A$53:$F$352,4)</f>
        <v>優愛</v>
      </c>
      <c r="E24" s="75" t="str">
        <f>VLOOKUP($B$51,$A$53:$F$352,5)</f>
        <v>ハトリ</v>
      </c>
      <c r="F24" s="75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羽鳥</v>
      </c>
      <c r="D53" s="33" t="str">
        <f>IF(入力!E26="","",入力!E26)</f>
        <v>優愛</v>
      </c>
      <c r="E53" s="33" t="str">
        <f>IF(入力!C25="","",入力!C25)</f>
        <v>ハトリ</v>
      </c>
      <c r="F53" s="33" t="str">
        <f>IF(入力!E25="","",入力!E25)</f>
        <v>ユウナ</v>
      </c>
      <c r="G53" s="33">
        <f>IF(入力!M25="","",入力!M25)</f>
        <v>510184449</v>
      </c>
      <c r="H53" s="33" t="str">
        <f>IF(入力!I25="","",入力!I25)</f>
        <v>星久喜小学校</v>
      </c>
      <c r="I53" s="33">
        <f>IF(入力!G25="","",入力!G25)</f>
        <v>6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窪田</v>
      </c>
      <c r="D54" s="33" t="str">
        <f>IF(入力!E28="","",入力!E28)</f>
        <v>杏胡</v>
      </c>
      <c r="E54" s="33" t="str">
        <f>IF(入力!C27="","",入力!C27)</f>
        <v>クボタ</v>
      </c>
      <c r="F54" s="33" t="str">
        <f>IF(入力!E27="","",入力!E27)</f>
        <v>アコ</v>
      </c>
      <c r="G54" s="33">
        <f>IF(入力!M27="","",入力!M27)</f>
        <v>512392093</v>
      </c>
      <c r="H54" s="33" t="str">
        <f>IF(入力!I27="","",入力!I27)</f>
        <v>若松小学校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窪田</v>
      </c>
      <c r="D55" s="33" t="str">
        <f>IF(入力!E30="","",入力!E30)</f>
        <v>李胡</v>
      </c>
      <c r="E55" s="33" t="str">
        <f>IF(入力!C29="","",入力!C29)</f>
        <v>クボタ</v>
      </c>
      <c r="F55" s="33" t="str">
        <f>IF(入力!E29="","",入力!E29)</f>
        <v>リコ</v>
      </c>
      <c r="G55" s="33">
        <f>IF(入力!M29="","",入力!M29)</f>
        <v>512392103</v>
      </c>
      <c r="H55" s="33" t="str">
        <f>IF(入力!I29="","",入力!I29)</f>
        <v>若松小学校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向後</v>
      </c>
      <c r="D56" s="33" t="str">
        <f>IF(入力!E32="","",入力!E32)</f>
        <v>来夏</v>
      </c>
      <c r="E56" s="33" t="str">
        <f>IF(入力!C31="","",入力!C31)</f>
        <v>コウゴ</v>
      </c>
      <c r="F56" s="33" t="str">
        <f>IF(入力!E31="","",入力!E31)</f>
        <v>ラナ</v>
      </c>
      <c r="G56" s="33">
        <f>IF(入力!M31="","",入力!M31)</f>
        <v>514392058</v>
      </c>
      <c r="H56" s="33" t="str">
        <f>IF(入力!I31="","",入力!I31)</f>
        <v>星久喜小学校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末永</v>
      </c>
      <c r="D57" s="33" t="str">
        <f>IF(入力!E34="","",入力!E34)</f>
        <v>星</v>
      </c>
      <c r="E57" s="33" t="str">
        <f>IF(入力!C33="","",入力!C33)</f>
        <v>スエナガ</v>
      </c>
      <c r="F57" s="33" t="str">
        <f>IF(入力!E33="","",入力!E33)</f>
        <v>ヒカリ</v>
      </c>
      <c r="G57" s="33">
        <f>IF(入力!M33="","",入力!M33)</f>
        <v>514563458</v>
      </c>
      <c r="H57" s="33" t="str">
        <f>IF(入力!I33="","",入力!I33)</f>
        <v>星久喜小学校</v>
      </c>
      <c r="I57" s="33">
        <f>IF(入力!G33="","",入力!G33)</f>
        <v>6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山本</v>
      </c>
      <c r="D58" s="33" t="str">
        <f>IF(入力!E36="","",入力!E36)</f>
        <v>優奈</v>
      </c>
      <c r="E58" s="33" t="str">
        <f>IF(入力!C35="","",入力!C35)</f>
        <v>ヤマモト</v>
      </c>
      <c r="F58" s="33" t="str">
        <f>IF(入力!E35="","",入力!E35)</f>
        <v>ユウナ</v>
      </c>
      <c r="G58" s="33">
        <f>IF(入力!M35="","",入力!M35)</f>
        <v>515876242</v>
      </c>
      <c r="H58" s="33" t="str">
        <f>IF(入力!I35="","",入力!I35)</f>
        <v>千城台西小学校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中川内</v>
      </c>
      <c r="D59" s="33" t="str">
        <f>IF(入力!E38="","",入力!E38)</f>
        <v>ひまり</v>
      </c>
      <c r="E59" s="33" t="str">
        <f>IF(入力!C37="","",入力!C37)</f>
        <v>ナカガワチ</v>
      </c>
      <c r="F59" s="33" t="str">
        <f>IF(入力!E37="","",入力!E37)</f>
        <v>ヒマリ</v>
      </c>
      <c r="G59" s="33">
        <f>IF(入力!M37="","",入力!M37)</f>
        <v>515819219</v>
      </c>
      <c r="H59" s="33" t="str">
        <f>IF(入力!I37="","",入力!I37)</f>
        <v>本町小学校</v>
      </c>
      <c r="I59" s="33">
        <f>IF(入力!G37="","",入力!G37)</f>
        <v>5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かせ谷</v>
      </c>
      <c r="D60" s="33" t="str">
        <f>IF(入力!E40="","",入力!E40)</f>
        <v>奈々</v>
      </c>
      <c r="E60" s="33" t="str">
        <f>IF(入力!C39="","",入力!C39)</f>
        <v>カセヤ</v>
      </c>
      <c r="F60" s="33" t="str">
        <f>IF(入力!E39="","",入力!E39)</f>
        <v>ナナ</v>
      </c>
      <c r="G60" s="33">
        <f>IF(入力!M39="","",入力!M39)</f>
        <v>515745131</v>
      </c>
      <c r="H60" s="33" t="str">
        <f>IF(入力!I39="","",入力!I39)</f>
        <v>越智小学校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咲結</v>
      </c>
      <c r="E61" s="33" t="str">
        <f>IF(入力!C41="","",入力!C41)</f>
        <v>タカハシ</v>
      </c>
      <c r="F61" s="33" t="str">
        <f>IF(入力!E41="","",入力!E41)</f>
        <v>サユ</v>
      </c>
      <c r="G61" s="33">
        <f>IF(入力!M41="","",入力!M41)</f>
        <v>516686758</v>
      </c>
      <c r="H61" s="33" t="str">
        <f>IF(入力!I41="","",入力!I41)</f>
        <v>蘇我小学校</v>
      </c>
      <c r="I61" s="33">
        <f>IF(入力!G41="","",入力!G41)</f>
        <v>5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中川内</v>
      </c>
      <c r="D62" s="33" t="str">
        <f>IF(入力!E44="","",入力!E44)</f>
        <v>そら</v>
      </c>
      <c r="E62" s="33" t="str">
        <f>IF(入力!C43="","",入力!C43)</f>
        <v>ナカガワチ</v>
      </c>
      <c r="F62" s="33" t="str">
        <f>IF(入力!E43="","",入力!E43)</f>
        <v>ソラ</v>
      </c>
      <c r="G62" s="33">
        <f>IF(入力!M43="","",入力!M43)</f>
        <v>515819229</v>
      </c>
      <c r="H62" s="33" t="str">
        <f>IF(入力!I43="","",入力!I43)</f>
        <v>本町小学校</v>
      </c>
      <c r="I62" s="33">
        <f>IF(入力!G43="","",入力!G43)</f>
        <v>3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山貝</v>
      </c>
      <c r="D63" s="33" t="str">
        <f>IF(入力!E46="","",入力!E46)</f>
        <v>芽意</v>
      </c>
      <c r="E63" s="33" t="str">
        <f>IF(入力!C45="","",入力!C45)</f>
        <v>ヤマガイ</v>
      </c>
      <c r="F63" s="33" t="str">
        <f>IF(入力!E45="","",入力!E45)</f>
        <v>メイ</v>
      </c>
      <c r="G63" s="33">
        <f>IF(入力!M45="","",入力!M45)</f>
        <v>515658751</v>
      </c>
      <c r="H63" s="33" t="str">
        <f>IF(入力!I45="","",入力!I45)</f>
        <v>大森小学校</v>
      </c>
      <c r="I63" s="33">
        <f>IF(入力!G45="","",入力!G45)</f>
        <v>2</v>
      </c>
      <c r="J63" s="33">
        <f>IF(入力!P45="","",入力!P45)</f>
        <v>110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富樫</v>
      </c>
      <c r="D64" s="33" t="str">
        <f>IF(入力!E48="","",入力!E48)</f>
        <v>里央菜</v>
      </c>
      <c r="E64" s="33" t="str">
        <f>IF(入力!C47="","",入力!C47)</f>
        <v>トガシ</v>
      </c>
      <c r="F64" s="33" t="str">
        <f>IF(入力!E47="","",入力!E47)</f>
        <v>リオナ</v>
      </c>
      <c r="G64" s="33">
        <f>IF(入力!M47="","",入力!M47)</f>
        <v>516122543</v>
      </c>
      <c r="H64" s="33" t="str">
        <f>IF(入力!I47="","",入力!I47)</f>
        <v>星久喜小学校</v>
      </c>
      <c r="I64" s="33">
        <f>IF(入力!G47="","",入力!G47)</f>
        <v>2</v>
      </c>
      <c r="J64" s="33">
        <f>IF(入力!P47="","",入力!P47)</f>
        <v>127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松浦</v>
      </c>
      <c r="D65" s="33" t="str">
        <f>IF(入力!E50="","",入力!E50)</f>
        <v>美結</v>
      </c>
      <c r="E65" s="33" t="str">
        <f>IF(入力!C49="","",入力!C49)</f>
        <v>マツウラ</v>
      </c>
      <c r="F65" s="33" t="str">
        <f>IF(入力!E49="","",入力!E49)</f>
        <v>ミユ</v>
      </c>
      <c r="G65" s="33">
        <f>IF(入力!M49="","",入力!M49)</f>
        <v>516524964</v>
      </c>
      <c r="H65" s="33" t="str">
        <f>IF(入力!I49="","",入力!I49)</f>
        <v>千葉大学付属小学校</v>
      </c>
      <c r="I65" s="33">
        <f>IF(入力!G49="","",入力!G49)</f>
        <v>2</v>
      </c>
      <c r="J65" s="33">
        <f>IF(入力!P49="","",入力!P49)</f>
        <v>129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2017-09-17T09:03:01Z</cp:lastPrinted>
  <dcterms:created xsi:type="dcterms:W3CDTF">2014-04-05T09:56:00Z</dcterms:created>
  <dcterms:modified xsi:type="dcterms:W3CDTF">2017-09-23T01:23:09Z</dcterms:modified>
</cp:coreProperties>
</file>