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workbookProtection lockStructure="1"/>
  <bookViews>
    <workbookView xWindow="600" yWindow="36" windowWidth="19392" windowHeight="8052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<sst xmlns="http://schemas.openxmlformats.org/spreadsheetml/2006/main" count="417" uniqueCount="282">
  <si>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</si>
  <si>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</si>
  <si>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</si>
  <si>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</si>
  <si>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</si>
  <si>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</si>
  <si>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</si>
  <si>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</si>
  <si>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</si>
  <si>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</si>
  <si>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</si>
  <si>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</si>
  <si>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</si>
  <si>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</si>
  <si>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</si>
  <si>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</si>
  <si>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</si>
  <si>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</si>
  <si>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</si>
  <si>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</si>
  <si>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</si>
  <si>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</si>
  <si>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</si>
  <si>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</si>
  <si>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</si>
  <si>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</si>
  <si>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</si>
  <si>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</si>
  <si>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</si>
  <si>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</si>
  <si>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</si>
  <si>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</si>
  <si>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</si>
  <si>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</si>
  <si>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</si>
  <si>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</si>
  <si>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</si>
  <si>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</si>
  <si>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</si>
  <si>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</si>
  <si>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</si>
  <si>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</si>
  <si>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</si>
  <si>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</si>
  <si>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</si>
  <si>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</si>
  <si>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</si>
  <si>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</si>
  <si>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</si>
  <si>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</si>
  <si>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</si>
  <si>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</si>
  <si>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</si>
  <si>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</si>
  <si>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</si>
  <si>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</si>
  <si>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</si>
  <si>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</si>
  <si>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</si>
  <si>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</si>
  <si>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</si>
  <si>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</si>
  <si>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</si>
  <si>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</si>
  <si>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</si>
  <si>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</si>
  <si>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</si>
  <si>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</si>
  <si>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</si>
  <si>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</si>
  <si>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</si>
  <si>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</si>
  <si>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</si>
  <si>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</si>
  <si>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</si>
  <si>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</si>
  <si>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</si>
  <si>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</si>
  <si>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</si>
  <si>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</si>
  <si>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</si>
  <si>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</si>
  <si>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</si>
  <si>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</si>
  <si>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</si>
  <si>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</si>
  <si>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</si>
  <si>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</si>
  <si>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</si>
  <si>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</si>
  <si>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</si>
  <si>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</si>
  <si>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</si>
  <si>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</si>
  <si>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</si>
  <si>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</si>
  <si>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</si>
  <si>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</si>
  <si>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</si>
  <si>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</si>
  <si>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</si>
  <si>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</si>
  <si>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</si>
  <si>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</si>
  <si>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</si>
  <si>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</si>
  <si>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</si>
  <si>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</si>
  <si>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</si>
  <si>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</si>
  <si>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</si>
  <si>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</si>
  <si>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</si>
  <si>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</si>
  <si>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</si>
  <si>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</si>
  <si>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</si>
  <si>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</si>
  <si>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</si>
  <si>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</si>
  <si>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</si>
  <si>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</si>
  <si>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</si>
  <si>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</si>
  <si>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</si>
  <si>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</si>
  <si>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</si>
  <si>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</si>
  <si>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</si>
  <si>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</si>
  <si>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</si>
  <si>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</si>
  <si>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</si>
  <si>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</si>
  <si>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</si>
  <si>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</si>
  <si>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</si>
  <si>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</si>
  <si>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</si>
  <si>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</si>
  <si>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</si>
  <si>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</si>
  <si>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</si>
  <si>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</si>
  <si>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</si>
  <si>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</si>
  <si>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</si>
  <si>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</si>
  <si>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</si>
  <si>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</si>
  <si>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</si>
  <si>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</si>
  <si>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</si>
  <si>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</si>
  <si>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</si>
  <si>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</si>
  <si>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</si>
  <si>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</si>
  <si>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</si>
  <si>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</si>
  <si>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</si>
  <si>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</si>
  <si>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</si>
  <si>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</si>
  <si>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</si>
  <si>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</si>
  <si>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</si>
  <si>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</si>
  <si>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</si>
  <si>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</si>
  <si>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</si>
  <si>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</si>
  <si>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</si>
  <si>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</si>
  <si>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</si>
  <si>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</si>
  <si>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</si>
  <si>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</si>
  <si>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</si>
  <si>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</si>
  <si>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</si>
  <si>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</si>
  <si>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</si>
  <si>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</si>
  <si>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</si>
  <si>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</si>
  <si>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</si>
  <si>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</si>
  <si>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</si>
  <si>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</si>
  <si>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</si>
  <si>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</si>
  <si>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</si>
  <si>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</si>
  <si>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</si>
  <si>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</si>
  <si>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</si>
  <si>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</si>
  <si>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</si>
  <si>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</si>
  <si>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  <phoneticPr fontId="2"/>
  </si>
  <si>
    <t>女子</t>
    <rPh sb="0" eb="2">
      <t>ジョシ</t>
    </rPh>
    <phoneticPr fontId="2"/>
  </si>
  <si>
    <t>千葉市</t>
    <rPh sb="0" eb="3">
      <t>チバシ</t>
    </rPh>
    <phoneticPr fontId="2"/>
  </si>
  <si>
    <t>北東支部</t>
    <rPh sb="0" eb="4">
      <t>ホクトウシブ</t>
    </rPh>
    <phoneticPr fontId="2"/>
  </si>
  <si>
    <t>JR</t>
    <phoneticPr fontId="2"/>
  </si>
  <si>
    <t>蘇我」</t>
    <rPh sb="0" eb="2">
      <t>ソガ</t>
    </rPh>
    <phoneticPr fontId="2"/>
  </si>
  <si>
    <t>ノグチ</t>
    <phoneticPr fontId="2"/>
  </si>
  <si>
    <t>カズエ</t>
    <phoneticPr fontId="2"/>
  </si>
  <si>
    <t>野口</t>
    <rPh sb="0" eb="2">
      <t>ノグチ</t>
    </rPh>
    <phoneticPr fontId="2"/>
  </si>
  <si>
    <t>和江</t>
    <rPh sb="0" eb="2">
      <t>カズエ</t>
    </rPh>
    <phoneticPr fontId="2"/>
  </si>
  <si>
    <t>260</t>
    <phoneticPr fontId="2"/>
  </si>
  <si>
    <t>0808</t>
    <phoneticPr fontId="2"/>
  </si>
  <si>
    <t>千葉市中央区星久喜町942-38-102</t>
    <rPh sb="0" eb="3">
      <t>チバシ</t>
    </rPh>
    <rPh sb="3" eb="6">
      <t>チュウオウク</t>
    </rPh>
    <rPh sb="6" eb="9">
      <t>ホシクキ</t>
    </rPh>
    <rPh sb="9" eb="10">
      <t>マチ</t>
    </rPh>
    <phoneticPr fontId="2"/>
  </si>
  <si>
    <t>043</t>
    <phoneticPr fontId="2"/>
  </si>
  <si>
    <t>261</t>
    <phoneticPr fontId="2"/>
  </si>
  <si>
    <t>7118</t>
    <phoneticPr fontId="2"/>
  </si>
  <si>
    <t>アダチ</t>
    <phoneticPr fontId="2"/>
  </si>
  <si>
    <t>マコト</t>
    <phoneticPr fontId="2"/>
  </si>
  <si>
    <t>安達</t>
    <rPh sb="0" eb="2">
      <t>アダチ</t>
    </rPh>
    <phoneticPr fontId="2"/>
  </si>
  <si>
    <t>真琴</t>
    <rPh sb="0" eb="2">
      <t>マコト</t>
    </rPh>
    <phoneticPr fontId="2"/>
  </si>
  <si>
    <t>0806</t>
    <phoneticPr fontId="2"/>
  </si>
  <si>
    <t>千葉市中央区宮崎1-19-9</t>
    <rPh sb="0" eb="6">
      <t>チバシチュウオウク</t>
    </rPh>
    <rPh sb="6" eb="8">
      <t>ミヤザキ</t>
    </rPh>
    <phoneticPr fontId="2"/>
  </si>
  <si>
    <t>264</t>
    <phoneticPr fontId="2"/>
  </si>
  <si>
    <t>2507</t>
    <phoneticPr fontId="2"/>
  </si>
  <si>
    <t>ハトリ</t>
    <phoneticPr fontId="2"/>
  </si>
  <si>
    <t>タカコ</t>
    <phoneticPr fontId="2"/>
  </si>
  <si>
    <t>羽鳥</t>
    <rPh sb="0" eb="2">
      <t>ハトリ</t>
    </rPh>
    <phoneticPr fontId="2"/>
  </si>
  <si>
    <t>貴子</t>
    <rPh sb="0" eb="2">
      <t>タカコ</t>
    </rPh>
    <phoneticPr fontId="2"/>
  </si>
  <si>
    <t>0844</t>
    <phoneticPr fontId="2"/>
  </si>
  <si>
    <t>千葉市中央区千葉寺町1217-11</t>
    <rPh sb="0" eb="6">
      <t>チバシチュウオウク</t>
    </rPh>
    <rPh sb="6" eb="10">
      <t>チバデラチョウ</t>
    </rPh>
    <phoneticPr fontId="2"/>
  </si>
  <si>
    <t>3210</t>
    <phoneticPr fontId="2"/>
  </si>
  <si>
    <t>サイトウ</t>
    <phoneticPr fontId="2"/>
  </si>
  <si>
    <t>キヨコ</t>
    <phoneticPr fontId="2"/>
  </si>
  <si>
    <t>斎藤</t>
    <rPh sb="0" eb="2">
      <t>サイトウ</t>
    </rPh>
    <phoneticPr fontId="2"/>
  </si>
  <si>
    <t>きよ子</t>
    <rPh sb="2" eb="3">
      <t>コ</t>
    </rPh>
    <phoneticPr fontId="2"/>
  </si>
  <si>
    <t>0851</t>
    <phoneticPr fontId="2"/>
  </si>
  <si>
    <t>千葉市中央区矢作町926-1-202</t>
    <rPh sb="0" eb="6">
      <t>チバシチュウオウク</t>
    </rPh>
    <rPh sb="6" eb="9">
      <t>ヤハギチョウ</t>
    </rPh>
    <phoneticPr fontId="2"/>
  </si>
  <si>
    <t>225</t>
    <phoneticPr fontId="2"/>
  </si>
  <si>
    <t>1771</t>
    <phoneticPr fontId="2"/>
  </si>
  <si>
    <t>①</t>
    <phoneticPr fontId="2"/>
  </si>
  <si>
    <t>ヤマモト</t>
    <phoneticPr fontId="2"/>
  </si>
  <si>
    <t>ユウナ</t>
    <phoneticPr fontId="2"/>
  </si>
  <si>
    <t>山本</t>
    <rPh sb="0" eb="2">
      <t>ヤマモト</t>
    </rPh>
    <phoneticPr fontId="2"/>
  </si>
  <si>
    <t>優奈</t>
    <rPh sb="0" eb="2">
      <t>ユウナ</t>
    </rPh>
    <phoneticPr fontId="2"/>
  </si>
  <si>
    <t>千城台西小学校</t>
    <rPh sb="0" eb="7">
      <t>チシロダイニシショウガッコウ</t>
    </rPh>
    <phoneticPr fontId="2"/>
  </si>
  <si>
    <t>カワサキ</t>
    <phoneticPr fontId="2"/>
  </si>
  <si>
    <t>コトミ</t>
    <phoneticPr fontId="2"/>
  </si>
  <si>
    <t>川崎</t>
    <rPh sb="0" eb="2">
      <t>カワサキ</t>
    </rPh>
    <phoneticPr fontId="2"/>
  </si>
  <si>
    <t>聖都美</t>
    <rPh sb="0" eb="1">
      <t>セイ</t>
    </rPh>
    <rPh sb="1" eb="2">
      <t>ト</t>
    </rPh>
    <rPh sb="2" eb="3">
      <t>ミ</t>
    </rPh>
    <phoneticPr fontId="2"/>
  </si>
  <si>
    <t>星久喜小学校</t>
    <rPh sb="0" eb="6">
      <t>ホシクキショウガッコウ</t>
    </rPh>
    <phoneticPr fontId="2"/>
  </si>
  <si>
    <t>ナカガワチ</t>
    <phoneticPr fontId="2"/>
  </si>
  <si>
    <t>ヒマリ</t>
    <phoneticPr fontId="2"/>
  </si>
  <si>
    <t>中川内</t>
    <rPh sb="0" eb="3">
      <t>ナカガワチ</t>
    </rPh>
    <phoneticPr fontId="2"/>
  </si>
  <si>
    <t>ひまり</t>
    <phoneticPr fontId="2"/>
  </si>
  <si>
    <t>本町小学校</t>
    <rPh sb="0" eb="5">
      <t>ホンチョウショウガッコウ</t>
    </rPh>
    <phoneticPr fontId="2"/>
  </si>
  <si>
    <t>カセヤ</t>
    <phoneticPr fontId="2"/>
  </si>
  <si>
    <t>ナナ</t>
    <phoneticPr fontId="2"/>
  </si>
  <si>
    <t>かせ谷</t>
    <rPh sb="2" eb="3">
      <t>ヤ</t>
    </rPh>
    <phoneticPr fontId="2"/>
  </si>
  <si>
    <t>奈々</t>
    <rPh sb="0" eb="2">
      <t>ナナ</t>
    </rPh>
    <phoneticPr fontId="2"/>
  </si>
  <si>
    <t>越智小学校</t>
    <rPh sb="0" eb="5">
      <t>オチショウガッコウ</t>
    </rPh>
    <phoneticPr fontId="2"/>
  </si>
  <si>
    <t>ソラ</t>
    <phoneticPr fontId="2"/>
  </si>
  <si>
    <t>そら</t>
    <phoneticPr fontId="2"/>
  </si>
  <si>
    <t>ヤマガイ</t>
    <phoneticPr fontId="2"/>
  </si>
  <si>
    <t>メイ</t>
    <phoneticPr fontId="2"/>
  </si>
  <si>
    <t>山貝</t>
    <rPh sb="0" eb="2">
      <t>ヤマガイ</t>
    </rPh>
    <phoneticPr fontId="2"/>
  </si>
  <si>
    <t>芽意</t>
    <rPh sb="0" eb="2">
      <t>メイ</t>
    </rPh>
    <phoneticPr fontId="2"/>
  </si>
  <si>
    <t>大森小学校</t>
    <rPh sb="0" eb="5">
      <t>オオモリショウガッコウ</t>
    </rPh>
    <phoneticPr fontId="2"/>
  </si>
  <si>
    <t>トガシ</t>
    <phoneticPr fontId="2"/>
  </si>
  <si>
    <t>リオナ</t>
    <phoneticPr fontId="2"/>
  </si>
  <si>
    <t>富樫</t>
    <rPh sb="0" eb="2">
      <t>トガシ</t>
    </rPh>
    <phoneticPr fontId="2"/>
  </si>
  <si>
    <t>里央菜</t>
    <rPh sb="0" eb="1">
      <t>リ</t>
    </rPh>
    <rPh sb="1" eb="2">
      <t>オウ</t>
    </rPh>
    <rPh sb="2" eb="3">
      <t>ナ</t>
    </rPh>
    <phoneticPr fontId="2"/>
  </si>
  <si>
    <t>マツウラ</t>
    <phoneticPr fontId="2"/>
  </si>
  <si>
    <t>ミユ</t>
    <phoneticPr fontId="2"/>
  </si>
  <si>
    <t>松浦</t>
    <rPh sb="0" eb="2">
      <t>マツウラ</t>
    </rPh>
    <phoneticPr fontId="2"/>
  </si>
  <si>
    <t>美結</t>
    <rPh sb="0" eb="2">
      <t>ミユ</t>
    </rPh>
    <phoneticPr fontId="2"/>
  </si>
  <si>
    <t>千葉大学付属小学校</t>
    <rPh sb="0" eb="9">
      <t>チバダイガクフゾクショウガッコウ</t>
    </rPh>
    <phoneticPr fontId="2"/>
  </si>
  <si>
    <t>タカハシ</t>
    <phoneticPr fontId="2"/>
  </si>
  <si>
    <t>サユ</t>
    <phoneticPr fontId="2"/>
  </si>
  <si>
    <t>咲結</t>
    <rPh sb="0" eb="1">
      <t>サキ</t>
    </rPh>
    <rPh sb="1" eb="2">
      <t>ユイ</t>
    </rPh>
    <phoneticPr fontId="2"/>
  </si>
  <si>
    <t>蘇我小学校</t>
    <rPh sb="0" eb="5">
      <t>ソガショウガッコウ</t>
    </rPh>
    <phoneticPr fontId="2"/>
  </si>
  <si>
    <t xml:space="preserve">みんなで拾って！みんなで繋ぐ！
６人が力を合わせ全員バレーでまずは１勝を目標に！
最後は笑顔で終われればと願っています。
</t>
    <rPh sb="4" eb="5">
      <t>ヒロ</t>
    </rPh>
    <rPh sb="12" eb="13">
      <t>ツナ</t>
    </rPh>
    <rPh sb="17" eb="18">
      <t>ニン</t>
    </rPh>
    <rPh sb="19" eb="20">
      <t>チカラ</t>
    </rPh>
    <rPh sb="21" eb="22">
      <t>ア</t>
    </rPh>
    <rPh sb="24" eb="26">
      <t>ゼンイン</t>
    </rPh>
    <rPh sb="34" eb="35">
      <t>ショウ</t>
    </rPh>
    <rPh sb="36" eb="38">
      <t>モクヒョウ</t>
    </rPh>
    <rPh sb="41" eb="43">
      <t>サイゴ</t>
    </rPh>
    <rPh sb="44" eb="46">
      <t>エガオ</t>
    </rPh>
    <rPh sb="47" eb="48">
      <t>オ</t>
    </rPh>
    <rPh sb="53" eb="54">
      <t>ネガ</t>
    </rPh>
    <phoneticPr fontId="2"/>
  </si>
  <si>
    <t>高橋</t>
    <rPh sb="0" eb="2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</si>
</sst>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topLeftCell="A31" zoomScaleNormal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1" t="s">
        <v>189</v>
      </c>
      <c r="B2" s="212"/>
      <c r="C2" s="213" t="s">
        <v>200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201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203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22002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22002</v>
      </c>
      <c r="K5" s="147"/>
      <c r="L5" s="147"/>
      <c r="M5" s="147"/>
      <c r="N5" s="147"/>
      <c r="O5" s="147"/>
      <c r="P5" s="198" t="s">
        <v>204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9" t="s">
        <v>205</v>
      </c>
      <c r="AF5" s="198"/>
      <c r="AG5" s="198"/>
      <c r="AH5" s="198"/>
      <c r="AI5" s="198"/>
      <c r="AJ5" s="198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7" t="s">
        <v>206</v>
      </c>
      <c r="D7" s="132"/>
      <c r="E7" s="110" t="s">
        <v>207</v>
      </c>
      <c r="F7" s="111"/>
      <c r="G7" s="92">
        <v>507263533</v>
      </c>
      <c r="H7" s="92"/>
      <c r="I7" s="92"/>
      <c r="J7" s="92">
        <v>16943</v>
      </c>
      <c r="K7" s="92"/>
      <c r="L7" s="92"/>
      <c r="M7" s="92"/>
      <c r="N7" s="92"/>
      <c r="O7" s="92"/>
      <c r="P7" s="89" t="s">
        <v>72</v>
      </c>
      <c r="Q7" s="90"/>
      <c r="R7" s="108" t="s">
        <v>210</v>
      </c>
      <c r="S7" s="108"/>
      <c r="T7" s="108"/>
      <c r="U7" s="108"/>
      <c r="V7" s="50" t="s">
        <v>73</v>
      </c>
      <c r="W7" s="107" t="s">
        <v>211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213</v>
      </c>
      <c r="AM7" s="148"/>
      <c r="AN7" s="148"/>
      <c r="AO7" s="148"/>
      <c r="AP7" s="148"/>
      <c r="AQ7" s="148"/>
      <c r="AR7" s="148"/>
      <c r="AS7" s="59" t="s">
        <v>75</v>
      </c>
      <c r="AT7" s="257">
        <v>60</v>
      </c>
    </row>
    <row r="8" spans="1:51" ht="18" customHeight="1">
      <c r="A8" s="99"/>
      <c r="B8" s="100"/>
      <c r="C8" s="138" t="s">
        <v>208</v>
      </c>
      <c r="D8" s="135"/>
      <c r="E8" s="139" t="s">
        <v>209</v>
      </c>
      <c r="F8" s="136"/>
      <c r="G8" s="92"/>
      <c r="H8" s="92"/>
      <c r="I8" s="92"/>
      <c r="J8" s="92"/>
      <c r="K8" s="92"/>
      <c r="L8" s="92"/>
      <c r="M8" s="92"/>
      <c r="N8" s="92"/>
      <c r="O8" s="92"/>
      <c r="P8" s="149" t="s">
        <v>212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214</v>
      </c>
      <c r="AL8" s="152"/>
      <c r="AM8" s="152"/>
      <c r="AN8" s="152"/>
      <c r="AO8" s="60" t="s">
        <v>76</v>
      </c>
      <c r="AP8" s="152" t="s">
        <v>215</v>
      </c>
      <c r="AQ8" s="152"/>
      <c r="AR8" s="152"/>
      <c r="AS8" s="153"/>
      <c r="AT8" s="257"/>
    </row>
    <row r="9" spans="1:51" ht="14.4" customHeight="1">
      <c r="A9" s="99" t="s">
        <v>150</v>
      </c>
      <c r="B9" s="100"/>
      <c r="C9" s="137" t="s">
        <v>216</v>
      </c>
      <c r="D9" s="132"/>
      <c r="E9" s="110" t="s">
        <v>217</v>
      </c>
      <c r="F9" s="111"/>
      <c r="G9" s="92">
        <v>512521317</v>
      </c>
      <c r="H9" s="92"/>
      <c r="I9" s="92"/>
      <c r="J9" s="92">
        <v>26995</v>
      </c>
      <c r="K9" s="92"/>
      <c r="L9" s="92"/>
      <c r="M9" s="92"/>
      <c r="N9" s="92"/>
      <c r="O9" s="92"/>
      <c r="P9" s="89" t="s">
        <v>72</v>
      </c>
      <c r="Q9" s="90"/>
      <c r="R9" s="108" t="s">
        <v>210</v>
      </c>
      <c r="S9" s="108"/>
      <c r="T9" s="108"/>
      <c r="U9" s="108"/>
      <c r="V9" s="50" t="s">
        <v>73</v>
      </c>
      <c r="W9" s="107" t="s">
        <v>220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 t="s">
        <v>213</v>
      </c>
      <c r="AM9" s="148"/>
      <c r="AN9" s="148"/>
      <c r="AO9" s="148"/>
      <c r="AP9" s="148"/>
      <c r="AQ9" s="148"/>
      <c r="AR9" s="148"/>
      <c r="AS9" s="59" t="s">
        <v>194</v>
      </c>
      <c r="AT9" s="258">
        <v>44</v>
      </c>
    </row>
    <row r="10" spans="1:51" ht="18" customHeight="1">
      <c r="A10" s="99"/>
      <c r="B10" s="100"/>
      <c r="C10" s="138" t="s">
        <v>218</v>
      </c>
      <c r="D10" s="135"/>
      <c r="E10" s="139" t="s">
        <v>219</v>
      </c>
      <c r="F10" s="136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221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5"/>
      <c r="AK10" s="151" t="s">
        <v>222</v>
      </c>
      <c r="AL10" s="152"/>
      <c r="AM10" s="152"/>
      <c r="AN10" s="152"/>
      <c r="AO10" s="60" t="s">
        <v>195</v>
      </c>
      <c r="AP10" s="152" t="s">
        <v>223</v>
      </c>
      <c r="AQ10" s="152"/>
      <c r="AR10" s="152"/>
      <c r="AS10" s="153"/>
      <c r="AT10" s="258"/>
    </row>
    <row r="11" spans="1:51" ht="14.4" customHeight="1">
      <c r="A11" s="99" t="s">
        <v>151</v>
      </c>
      <c r="B11" s="100"/>
      <c r="C11" s="137" t="s">
        <v>224</v>
      </c>
      <c r="D11" s="132"/>
      <c r="E11" s="110" t="s">
        <v>225</v>
      </c>
      <c r="F11" s="111"/>
      <c r="G11" s="92">
        <v>508986357</v>
      </c>
      <c r="H11" s="92"/>
      <c r="I11" s="92"/>
      <c r="J11" s="92">
        <v>26995</v>
      </c>
      <c r="K11" s="92"/>
      <c r="L11" s="92"/>
      <c r="M11" s="92"/>
      <c r="N11" s="92"/>
      <c r="O11" s="92"/>
      <c r="P11" s="89" t="s">
        <v>72</v>
      </c>
      <c r="Q11" s="90"/>
      <c r="R11" s="108" t="s">
        <v>210</v>
      </c>
      <c r="S11" s="108"/>
      <c r="T11" s="108"/>
      <c r="U11" s="108"/>
      <c r="V11" s="50" t="s">
        <v>73</v>
      </c>
      <c r="W11" s="107" t="s">
        <v>228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 t="s">
        <v>213</v>
      </c>
      <c r="AM11" s="148"/>
      <c r="AN11" s="148"/>
      <c r="AO11" s="148"/>
      <c r="AP11" s="148"/>
      <c r="AQ11" s="148"/>
      <c r="AR11" s="148"/>
      <c r="AS11" s="59" t="s">
        <v>194</v>
      </c>
      <c r="AT11" s="258">
        <v>55</v>
      </c>
    </row>
    <row r="12" spans="1:51" ht="18" customHeight="1">
      <c r="A12" s="99"/>
      <c r="B12" s="100"/>
      <c r="C12" s="138" t="s">
        <v>226</v>
      </c>
      <c r="D12" s="135"/>
      <c r="E12" s="139" t="s">
        <v>227</v>
      </c>
      <c r="F12" s="136"/>
      <c r="G12" s="92"/>
      <c r="H12" s="92"/>
      <c r="I12" s="92"/>
      <c r="J12" s="92"/>
      <c r="K12" s="92"/>
      <c r="L12" s="92"/>
      <c r="M12" s="92"/>
      <c r="N12" s="92"/>
      <c r="O12" s="92"/>
      <c r="P12" s="149" t="s">
        <v>229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5"/>
      <c r="AK12" s="151" t="s">
        <v>222</v>
      </c>
      <c r="AL12" s="152"/>
      <c r="AM12" s="152"/>
      <c r="AN12" s="152"/>
      <c r="AO12" s="60" t="s">
        <v>195</v>
      </c>
      <c r="AP12" s="152" t="s">
        <v>230</v>
      </c>
      <c r="AQ12" s="152"/>
      <c r="AR12" s="152"/>
      <c r="AS12" s="153"/>
      <c r="AT12" s="258"/>
    </row>
    <row r="13" spans="1:51" ht="15" customHeight="1">
      <c r="A13" s="99" t="s">
        <v>152</v>
      </c>
      <c r="B13" s="100"/>
      <c r="C13" s="137" t="s">
        <v>224</v>
      </c>
      <c r="D13" s="132"/>
      <c r="E13" s="110" t="s">
        <v>225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38" t="s">
        <v>226</v>
      </c>
      <c r="D14" s="135"/>
      <c r="E14" s="139" t="s">
        <v>227</v>
      </c>
      <c r="F14" s="136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3" t="s">
        <v>166</v>
      </c>
      <c r="B15" s="100"/>
      <c r="C15" s="137" t="s">
        <v>231</v>
      </c>
      <c r="D15" s="132"/>
      <c r="E15" s="110" t="s">
        <v>232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210</v>
      </c>
      <c r="S15" s="108"/>
      <c r="T15" s="108"/>
      <c r="U15" s="108"/>
      <c r="V15" s="49" t="s">
        <v>73</v>
      </c>
      <c r="W15" s="107" t="s">
        <v>235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213</v>
      </c>
      <c r="AM15" s="148"/>
      <c r="AN15" s="148"/>
      <c r="AO15" s="148"/>
      <c r="AP15" s="148"/>
      <c r="AQ15" s="148"/>
      <c r="AR15" s="148"/>
      <c r="AS15" s="59" t="s">
        <v>194</v>
      </c>
      <c r="AT15" s="258">
        <v>60</v>
      </c>
    </row>
    <row r="16" spans="1:51" ht="18" customHeight="1">
      <c r="A16" s="99"/>
      <c r="B16" s="100"/>
      <c r="C16" s="138" t="s">
        <v>233</v>
      </c>
      <c r="D16" s="135"/>
      <c r="E16" s="139" t="s">
        <v>234</v>
      </c>
      <c r="F16" s="136"/>
      <c r="G16" s="133"/>
      <c r="H16" s="133"/>
      <c r="I16" s="133"/>
      <c r="J16" s="133"/>
      <c r="K16" s="133"/>
      <c r="L16" s="133"/>
      <c r="M16" s="133"/>
      <c r="N16" s="133"/>
      <c r="O16" s="133"/>
      <c r="P16" s="149" t="s">
        <v>236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5"/>
      <c r="AK16" s="151" t="s">
        <v>237</v>
      </c>
      <c r="AL16" s="152"/>
      <c r="AM16" s="152"/>
      <c r="AN16" s="152"/>
      <c r="AO16" s="60" t="s">
        <v>195</v>
      </c>
      <c r="AP16" s="152" t="s">
        <v>238</v>
      </c>
      <c r="AQ16" s="152"/>
      <c r="AR16" s="152"/>
      <c r="AS16" s="153"/>
      <c r="AT16" s="258"/>
    </row>
    <row r="17" spans="1:46">
      <c r="A17" s="99" t="s">
        <v>6</v>
      </c>
      <c r="B17" s="100"/>
      <c r="C17" s="158" t="str">
        <f>IF(P16="","",P16)</f>
        <v>千葉市中央区矢作町926-1-202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58" t="str">
        <f>IF(AL15="","",AL15&amp;"-"&amp;AK16&amp;"-"&amp;AP16)</f>
        <v>043-225-1771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153</v>
      </c>
      <c r="B21" s="100"/>
      <c r="C21" s="77">
        <v>90</v>
      </c>
      <c r="D21" s="78"/>
      <c r="E21" s="78">
        <v>2745</v>
      </c>
      <c r="F21" s="78"/>
      <c r="G21" s="78">
        <v>2027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59" t="s">
        <v>173</v>
      </c>
      <c r="D23" s="160"/>
      <c r="E23" s="161" t="s">
        <v>174</v>
      </c>
      <c r="F23" s="162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7" t="s">
        <v>167</v>
      </c>
      <c r="Q23" s="140"/>
      <c r="R23" s="140"/>
      <c r="S23" s="140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157" t="s">
        <v>239</v>
      </c>
      <c r="C25" s="137" t="s">
        <v>240</v>
      </c>
      <c r="D25" s="132"/>
      <c r="E25" s="110" t="s">
        <v>241</v>
      </c>
      <c r="F25" s="111"/>
      <c r="G25" s="112">
        <v>5</v>
      </c>
      <c r="H25" s="114"/>
      <c r="I25" s="126" t="s">
        <v>244</v>
      </c>
      <c r="J25" s="113"/>
      <c r="K25" s="113"/>
      <c r="L25" s="114"/>
      <c r="M25" s="112">
        <v>515876242</v>
      </c>
      <c r="N25" s="113"/>
      <c r="O25" s="114"/>
      <c r="P25" s="112">
        <v>145</v>
      </c>
      <c r="Q25" s="113"/>
      <c r="R25" s="113"/>
      <c r="S25" s="113"/>
      <c r="T25" s="118"/>
      <c r="U25" s="1"/>
      <c r="V25" s="1"/>
      <c r="W25" s="1"/>
      <c r="X25" s="1"/>
      <c r="Y25" s="120">
        <v>9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8" t="s">
        <v>242</v>
      </c>
      <c r="D26" s="135"/>
      <c r="E26" s="139" t="s">
        <v>243</v>
      </c>
      <c r="F26" s="136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137" t="s">
        <v>245</v>
      </c>
      <c r="D27" s="132"/>
      <c r="E27" s="110" t="s">
        <v>246</v>
      </c>
      <c r="F27" s="111"/>
      <c r="G27" s="112">
        <v>5</v>
      </c>
      <c r="H27" s="114"/>
      <c r="I27" s="126" t="s">
        <v>249</v>
      </c>
      <c r="J27" s="113"/>
      <c r="K27" s="113"/>
      <c r="L27" s="114"/>
      <c r="M27" s="112">
        <v>514384211</v>
      </c>
      <c r="N27" s="113"/>
      <c r="O27" s="114"/>
      <c r="P27" s="112">
        <v>148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8" t="s">
        <v>247</v>
      </c>
      <c r="D28" s="135"/>
      <c r="E28" s="139" t="s">
        <v>248</v>
      </c>
      <c r="F28" s="136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137" t="s">
        <v>250</v>
      </c>
      <c r="D29" s="132"/>
      <c r="E29" s="110" t="s">
        <v>251</v>
      </c>
      <c r="F29" s="111"/>
      <c r="G29" s="112">
        <v>5</v>
      </c>
      <c r="H29" s="114"/>
      <c r="I29" s="126" t="s">
        <v>254</v>
      </c>
      <c r="J29" s="113"/>
      <c r="K29" s="113"/>
      <c r="L29" s="114"/>
      <c r="M29" s="112">
        <v>515819219</v>
      </c>
      <c r="N29" s="113"/>
      <c r="O29" s="114"/>
      <c r="P29" s="112">
        <v>145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8" t="s">
        <v>252</v>
      </c>
      <c r="D30" s="135"/>
      <c r="E30" s="139" t="s">
        <v>253</v>
      </c>
      <c r="F30" s="136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137" t="s">
        <v>255</v>
      </c>
      <c r="D31" s="132"/>
      <c r="E31" s="110" t="s">
        <v>256</v>
      </c>
      <c r="F31" s="111"/>
      <c r="G31" s="112">
        <v>3</v>
      </c>
      <c r="H31" s="114"/>
      <c r="I31" s="126" t="s">
        <v>259</v>
      </c>
      <c r="J31" s="113"/>
      <c r="K31" s="113"/>
      <c r="L31" s="114"/>
      <c r="M31" s="112">
        <v>515745131</v>
      </c>
      <c r="N31" s="113"/>
      <c r="O31" s="114"/>
      <c r="P31" s="112">
        <v>138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8" t="s">
        <v>257</v>
      </c>
      <c r="D32" s="135"/>
      <c r="E32" s="139" t="s">
        <v>258</v>
      </c>
      <c r="F32" s="136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137" t="s">
        <v>250</v>
      </c>
      <c r="D33" s="132"/>
      <c r="E33" s="110" t="s">
        <v>260</v>
      </c>
      <c r="F33" s="111"/>
      <c r="G33" s="112">
        <v>3</v>
      </c>
      <c r="H33" s="114"/>
      <c r="I33" s="126" t="s">
        <v>254</v>
      </c>
      <c r="J33" s="113"/>
      <c r="K33" s="113"/>
      <c r="L33" s="114"/>
      <c r="M33" s="112">
        <v>515819229</v>
      </c>
      <c r="N33" s="113"/>
      <c r="O33" s="114"/>
      <c r="P33" s="112">
        <v>140</v>
      </c>
      <c r="Q33" s="113"/>
      <c r="R33" s="113"/>
      <c r="S33" s="113"/>
      <c r="T33" s="118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8" t="s">
        <v>252</v>
      </c>
      <c r="D34" s="135"/>
      <c r="E34" s="139" t="s">
        <v>261</v>
      </c>
      <c r="F34" s="136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137" t="s">
        <v>262</v>
      </c>
      <c r="D35" s="132"/>
      <c r="E35" s="110" t="s">
        <v>263</v>
      </c>
      <c r="F35" s="111"/>
      <c r="G35" s="112">
        <v>2</v>
      </c>
      <c r="H35" s="114"/>
      <c r="I35" s="126" t="s">
        <v>266</v>
      </c>
      <c r="J35" s="113"/>
      <c r="K35" s="113"/>
      <c r="L35" s="114"/>
      <c r="M35" s="112">
        <v>515658751</v>
      </c>
      <c r="N35" s="113"/>
      <c r="O35" s="114"/>
      <c r="P35" s="112">
        <v>110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8" t="s">
        <v>264</v>
      </c>
      <c r="D36" s="135"/>
      <c r="E36" s="139" t="s">
        <v>265</v>
      </c>
      <c r="F36" s="136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>
        <v>7</v>
      </c>
      <c r="C37" s="137" t="s">
        <v>267</v>
      </c>
      <c r="D37" s="132"/>
      <c r="E37" s="110" t="s">
        <v>268</v>
      </c>
      <c r="F37" s="111"/>
      <c r="G37" s="112">
        <v>2</v>
      </c>
      <c r="H37" s="114"/>
      <c r="I37" s="126" t="s">
        <v>249</v>
      </c>
      <c r="J37" s="113"/>
      <c r="K37" s="113"/>
      <c r="L37" s="114"/>
      <c r="M37" s="112">
        <v>516122543</v>
      </c>
      <c r="N37" s="113"/>
      <c r="O37" s="114"/>
      <c r="P37" s="112">
        <v>129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8" t="s">
        <v>269</v>
      </c>
      <c r="D38" s="135"/>
      <c r="E38" s="139" t="s">
        <v>270</v>
      </c>
      <c r="F38" s="136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>
        <v>8</v>
      </c>
      <c r="C39" s="137" t="s">
        <v>271</v>
      </c>
      <c r="D39" s="132"/>
      <c r="E39" s="110" t="s">
        <v>272</v>
      </c>
      <c r="F39" s="111"/>
      <c r="G39" s="112">
        <v>2</v>
      </c>
      <c r="H39" s="114"/>
      <c r="I39" s="126" t="s">
        <v>275</v>
      </c>
      <c r="J39" s="113"/>
      <c r="K39" s="113"/>
      <c r="L39" s="114"/>
      <c r="M39" s="112">
        <v>516524964</v>
      </c>
      <c r="N39" s="113"/>
      <c r="O39" s="114"/>
      <c r="P39" s="112">
        <v>130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8" t="s">
        <v>273</v>
      </c>
      <c r="D40" s="135"/>
      <c r="E40" s="139" t="s">
        <v>274</v>
      </c>
      <c r="F40" s="136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>
        <v>9</v>
      </c>
      <c r="C41" s="137" t="s">
        <v>276</v>
      </c>
      <c r="D41" s="132"/>
      <c r="E41" s="110" t="s">
        <v>277</v>
      </c>
      <c r="F41" s="111"/>
      <c r="G41" s="112">
        <v>5</v>
      </c>
      <c r="H41" s="114"/>
      <c r="I41" s="126" t="s">
        <v>279</v>
      </c>
      <c r="J41" s="113"/>
      <c r="K41" s="113"/>
      <c r="L41" s="114"/>
      <c r="M41" s="112">
        <v>516686758</v>
      </c>
      <c r="N41" s="113"/>
      <c r="O41" s="114"/>
      <c r="P41" s="112">
        <v>145</v>
      </c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8" t="s">
        <v>281</v>
      </c>
      <c r="D42" s="135"/>
      <c r="E42" s="139" t="s">
        <v>278</v>
      </c>
      <c r="F42" s="136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/>
      <c r="C43" s="131"/>
      <c r="D43" s="132"/>
      <c r="E43" s="132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/>
      <c r="C45" s="131"/>
      <c r="D45" s="132"/>
      <c r="E45" s="132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/>
      <c r="C47" s="131"/>
      <c r="D47" s="132"/>
      <c r="E47" s="132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6" t="s">
        <v>280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62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スターキッズ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22002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野口　和江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507263533</v>
      </c>
      <c r="H7" s="265"/>
      <c r="I7" s="265"/>
      <c r="J7" s="265">
        <f>IF(入力!J7="","",入力!J7)</f>
        <v>16943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63" t="s">
        <v>2</v>
      </c>
      <c r="B9" s="263"/>
      <c r="C9" s="275" t="str">
        <f>IF(入力!C10="","",入力!C10&amp;"　"&amp;入力!E10)</f>
        <v>安達　真琴</v>
      </c>
      <c r="D9" s="276"/>
      <c r="E9" s="276"/>
      <c r="F9" s="276"/>
      <c r="G9" s="265">
        <f>IF(入力!G9="","",入力!G9)</f>
        <v>512521317</v>
      </c>
      <c r="H9" s="265"/>
      <c r="I9" s="265"/>
      <c r="J9" s="265">
        <f>IF(入力!J9="","",入力!J9)</f>
        <v>26995</v>
      </c>
      <c r="K9" s="265"/>
      <c r="L9" s="265"/>
      <c r="M9" s="265" t="str">
        <f>IF(入力!M9="","",入力!M9)</f>
        <v/>
      </c>
      <c r="N9" s="265"/>
      <c r="O9" s="265"/>
    </row>
    <row r="10" spans="1:15" ht="14.4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63" t="s">
        <v>3</v>
      </c>
      <c r="B11" s="263"/>
      <c r="C11" s="275" t="str">
        <f>IF(入力!C12="","",入力!C12&amp;"　"&amp;入力!E12)</f>
        <v>羽鳥　貴子</v>
      </c>
      <c r="D11" s="276"/>
      <c r="E11" s="276"/>
      <c r="F11" s="276"/>
      <c r="G11" s="265">
        <f>IF(入力!G11="","",入力!G11)</f>
        <v>508986357</v>
      </c>
      <c r="H11" s="265"/>
      <c r="I11" s="265"/>
      <c r="J11" s="265">
        <f>IF(入力!J11="","",入力!J11)</f>
        <v>26995</v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羽鳥　貴子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斎藤　きよ子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3" t="s">
        <v>6</v>
      </c>
      <c r="B17" s="263"/>
      <c r="C17" s="266" t="str">
        <f>IF(入力!C17="","",入力!C17&amp;"　"&amp;入力!E17)</f>
        <v>千葉市中央区矢作町926-1-202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63" t="s">
        <v>7</v>
      </c>
      <c r="B19" s="263"/>
      <c r="C19" s="266" t="str">
        <f>IF(入力!C19="","",入力!C19&amp;"　"&amp;入力!E19)</f>
        <v>043-225-1771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63" t="s">
        <v>8</v>
      </c>
      <c r="B21" s="263"/>
      <c r="C21" s="266" t="str">
        <f>IF(入力!C21="","",入力!C21&amp;"－"&amp;入力!E21&amp;"－"&amp;入力!G21)</f>
        <v>90－2745－2027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山本　優奈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千城台西小学校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515876242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川崎　聖都美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星久喜小学校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514384211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中川内　ひまり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本町小学校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515819219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かせ谷　奈々</v>
      </c>
      <c r="D31" s="276"/>
      <c r="E31" s="276"/>
      <c r="F31" s="276"/>
      <c r="G31" s="263">
        <f>IF(入力!G31="","",入力!G31)</f>
        <v>3</v>
      </c>
      <c r="H31" s="263" t="str">
        <f>IF(入力!H31="","",入力!H31)</f>
        <v/>
      </c>
      <c r="I31" s="263" t="str">
        <f>IF(入力!I31="","",入力!I31)</f>
        <v>越智小学校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515745131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中川内　そら</v>
      </c>
      <c r="D33" s="276"/>
      <c r="E33" s="276"/>
      <c r="F33" s="276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本町小学校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515819229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山貝　芽意</v>
      </c>
      <c r="D35" s="276"/>
      <c r="E35" s="276"/>
      <c r="F35" s="276"/>
      <c r="G35" s="263">
        <f>IF(入力!G35="","",入力!G35)</f>
        <v>2</v>
      </c>
      <c r="H35" s="263" t="str">
        <f>IF(入力!H35="","",入力!H35)</f>
        <v/>
      </c>
      <c r="I35" s="263" t="str">
        <f>IF(入力!I35="","",入力!I35)</f>
        <v>大森小学校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515658751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富樫　里央菜</v>
      </c>
      <c r="D37" s="276"/>
      <c r="E37" s="276"/>
      <c r="F37" s="276"/>
      <c r="G37" s="263">
        <f>IF(入力!G37="","",入力!G37)</f>
        <v>2</v>
      </c>
      <c r="H37" s="263" t="str">
        <f>IF(入力!H37="","",入力!H37)</f>
        <v/>
      </c>
      <c r="I37" s="263" t="str">
        <f>IF(入力!I37="","",入力!I37)</f>
        <v>星久喜小学校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516122543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松浦　美結</v>
      </c>
      <c r="D39" s="276"/>
      <c r="E39" s="276"/>
      <c r="F39" s="276"/>
      <c r="G39" s="263">
        <f>IF(入力!G39="","",入力!G39)</f>
        <v>2</v>
      </c>
      <c r="H39" s="263" t="str">
        <f>IF(入力!H39="","",入力!H39)</f>
        <v/>
      </c>
      <c r="I39" s="263" t="str">
        <f>IF(入力!I39="","",入力!I39)</f>
        <v>千葉大学付属小学校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516524964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高橋　咲結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蘇我小学校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516686758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スターキッズ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千葉市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JR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スターキッズ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(女子)</v>
      </c>
      <c r="V17" s="331"/>
      <c r="W17" s="331"/>
      <c r="X17" s="332"/>
      <c r="Y17" s="365">
        <f>IF(入力!C4="","",入力!C4)</f>
        <v>22002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蘇我」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>
        <f>IF(入力!J7="","",入力!J7)</f>
        <v>16943</v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>
        <f>IF(入力!J9="","",入力!J9)</f>
        <v>26995</v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>
        <f>IF(入力!J11="","",入力!J11)</f>
        <v>26995</v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 t="str">
        <f>IF(入力!M7="","",入力!M7)</f>
        <v/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 t="str">
        <f>IF(入力!M9="","",入力!M9)</f>
        <v/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 t="str">
        <f>IF(入力!M11="","",入力!M11)</f>
        <v/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ノグチ　カズエ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>
        <f>IF(入力!AT7="","",入力!AT7)</f>
        <v>60</v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260</v>
      </c>
      <c r="AC22" s="302"/>
      <c r="AD22" s="302"/>
      <c r="AE22" s="302"/>
      <c r="AF22" s="16" t="s">
        <v>73</v>
      </c>
      <c r="AG22" s="302" t="str">
        <f>IF(入力!W7="","",入力!W7)</f>
        <v>0808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043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野口　和江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千葉市中央区星久喜町942-38-102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261</v>
      </c>
      <c r="AY23" s="298"/>
      <c r="AZ23" s="298"/>
      <c r="BA23" s="298"/>
      <c r="BB23" s="19" t="s">
        <v>76</v>
      </c>
      <c r="BC23" s="298" t="str">
        <f>IF(入力!AP8="","",入力!AP8)</f>
        <v>7118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アダチ　マコト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>
        <f>IF(入力!AT9="","",入力!AT9)</f>
        <v>44</v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>260</v>
      </c>
      <c r="AC24" s="302"/>
      <c r="AD24" s="302"/>
      <c r="AE24" s="302"/>
      <c r="AF24" s="16" t="s">
        <v>73</v>
      </c>
      <c r="AG24" s="302" t="str">
        <f>IF(入力!W9="","",入力!W9)</f>
        <v>0806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043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安達　真琴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>千葉市中央区宮崎1-19-9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264</v>
      </c>
      <c r="AY25" s="298"/>
      <c r="AZ25" s="298"/>
      <c r="BA25" s="298"/>
      <c r="BB25" s="19" t="s">
        <v>76</v>
      </c>
      <c r="BC25" s="298" t="str">
        <f>IF(入力!AP10="","",入力!AP10)</f>
        <v>2507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ハトリ　タカコ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>
        <f>IF(入力!AT11="","",入力!AT11)</f>
        <v>55</v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>260</v>
      </c>
      <c r="AC26" s="302"/>
      <c r="AD26" s="302"/>
      <c r="AE26" s="302"/>
      <c r="AF26" s="16" t="s">
        <v>73</v>
      </c>
      <c r="AG26" s="302" t="str">
        <f>IF(入力!W11="","",入力!W11)</f>
        <v>0844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>043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羽鳥　貴子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>千葉市中央区千葉寺町1217-11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>264</v>
      </c>
      <c r="AY27" s="298"/>
      <c r="AZ27" s="298"/>
      <c r="BA27" s="298"/>
      <c r="BB27" s="19" t="s">
        <v>76</v>
      </c>
      <c r="BC27" s="298" t="str">
        <f>IF(入力!AP12="","",入力!AP12)</f>
        <v>3210</v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サイトウ　キヨコ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>
        <f>IF(入力!AT15="","",入力!AT15)</f>
        <v>60</v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260</v>
      </c>
      <c r="AC28" s="302"/>
      <c r="AD28" s="302"/>
      <c r="AE28" s="302"/>
      <c r="AF28" s="16" t="s">
        <v>73</v>
      </c>
      <c r="AG28" s="302" t="str">
        <f>IF(入力!W15="","",入力!W15)</f>
        <v>0851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043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斎藤　きよ子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千葉市中央区矢作町926-1-202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225</v>
      </c>
      <c r="AY29" s="357"/>
      <c r="AZ29" s="357"/>
      <c r="BA29" s="357"/>
      <c r="BB29" s="73" t="s">
        <v>76</v>
      </c>
      <c r="BC29" s="357" t="str">
        <f>IF(入力!AP16="","",入力!AP16)</f>
        <v>1771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ヤマモト　ユウナ
山本　優奈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5</v>
      </c>
      <c r="R34" s="391"/>
      <c r="S34" s="392"/>
      <c r="T34" s="409" t="str">
        <f>IF(入力!I25="","",入力!I25)</f>
        <v>千城台西小学校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515876242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145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カワサキ　コトミ
川崎　聖都美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5</v>
      </c>
      <c r="R36" s="391"/>
      <c r="S36" s="392"/>
      <c r="T36" s="409" t="str">
        <f>IF(入力!I27="","",入力!I27)</f>
        <v>星久喜小学校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514384211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148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ナカガワチ　ヒマリ
中川内　ひまり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5</v>
      </c>
      <c r="R38" s="391"/>
      <c r="S38" s="392"/>
      <c r="T38" s="409" t="str">
        <f>IF(入力!I29="","",入力!I29)</f>
        <v>本町小学校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515819219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145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カセヤ　ナナ
かせ谷　奈々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3</v>
      </c>
      <c r="R40" s="391"/>
      <c r="S40" s="392"/>
      <c r="T40" s="409" t="str">
        <f>IF(入力!I31="","",入力!I31)</f>
        <v>越智小学校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515745131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138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ナカガワチ　ソラ
中川内　そら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3</v>
      </c>
      <c r="R42" s="391"/>
      <c r="S42" s="392"/>
      <c r="T42" s="409" t="str">
        <f>IF(入力!I33="","",入力!I33)</f>
        <v>本町小学校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515819229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140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ヤマガイ　メイ
山貝　芽意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2</v>
      </c>
      <c r="R44" s="391"/>
      <c r="S44" s="392"/>
      <c r="T44" s="409" t="str">
        <f>IF(入力!I35="","",入力!I35)</f>
        <v>大森小学校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515658751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110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トガシ　リオナ
富樫　里央菜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2</v>
      </c>
      <c r="R46" s="391"/>
      <c r="S46" s="392"/>
      <c r="T46" s="409" t="str">
        <f>IF(入力!I37="","",入力!I37)</f>
        <v>星久喜小学校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516122543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129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マツウラ　ミユ
松浦　美結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2</v>
      </c>
      <c r="R48" s="391"/>
      <c r="S48" s="392"/>
      <c r="T48" s="409" t="str">
        <f>IF(入力!I39="","",入力!I39)</f>
        <v>千葉大学付属小学校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516524964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130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タカハシ　サユ
高橋　咲結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5</v>
      </c>
      <c r="R50" s="391"/>
      <c r="S50" s="392"/>
      <c r="T50" s="409" t="str">
        <f>IF(入力!I41="","",入力!I41)</f>
        <v>蘇我小学校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516686758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145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 t="str">
        <f>IF(入力!B43="","",入力!B43)</f>
        <v/>
      </c>
      <c r="D52" s="417"/>
      <c r="E52" s="418"/>
      <c r="F52" s="403" t="str">
        <f>IF(入力!C44="","",入力!C43&amp;"　"&amp;入力!E43&amp;"
"&amp;入力!C44&amp;"　"&amp;入力!E44)</f>
        <v/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/>
      </c>
      <c r="R52" s="391"/>
      <c r="S52" s="392"/>
      <c r="T52" s="409" t="str">
        <f>IF(入力!I43="","",入力!I43)</f>
        <v/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 t="str">
        <f>IF(入力!M43="","",入力!M43)</f>
        <v/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 t="str">
        <f>IF(入力!P43="","",入力!P43)</f>
        <v/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3" t="s">
        <v>0</v>
      </c>
      <c r="B2" s="263"/>
      <c r="C2" s="266" t="str">
        <f>IF(入力!C3="","",入力!C3)</f>
        <v>スターキッズ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22002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野口　和江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507263533</v>
      </c>
      <c r="H7" s="265"/>
      <c r="I7" s="265"/>
      <c r="J7" s="265">
        <f>IF(入力!J7="","",入力!J7)</f>
        <v>16943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63" t="s">
        <v>19</v>
      </c>
      <c r="B9" s="263"/>
      <c r="C9" s="275" t="str">
        <f>IF(入力!C10="","",入力!C10&amp;"　"&amp;入力!E10)</f>
        <v>安達　真琴</v>
      </c>
      <c r="D9" s="276"/>
      <c r="E9" s="276"/>
      <c r="F9" s="276"/>
      <c r="G9" s="265">
        <f>IF(入力!G9="","",入力!G9)</f>
        <v>512521317</v>
      </c>
      <c r="H9" s="265"/>
      <c r="I9" s="265"/>
      <c r="J9" s="265">
        <f>IF(入力!J9="","",入力!J9)</f>
        <v>26995</v>
      </c>
      <c r="K9" s="265"/>
      <c r="L9" s="265"/>
      <c r="M9" s="265" t="str">
        <f>IF(入力!M9="","",入力!M9)</f>
        <v/>
      </c>
      <c r="N9" s="265"/>
      <c r="O9" s="265"/>
    </row>
    <row r="10" spans="1:15" ht="14.4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63" t="s">
        <v>20</v>
      </c>
      <c r="B11" s="263"/>
      <c r="C11" s="275" t="str">
        <f>IF(入力!C12="","",入力!C12&amp;"　"&amp;入力!E12)</f>
        <v>羽鳥　貴子</v>
      </c>
      <c r="D11" s="276"/>
      <c r="E11" s="276"/>
      <c r="F11" s="276"/>
      <c r="G11" s="265">
        <f>IF(入力!G11="","",入力!G11)</f>
        <v>508986357</v>
      </c>
      <c r="H11" s="265"/>
      <c r="I11" s="265"/>
      <c r="J11" s="265">
        <f>IF(入力!J11="","",入力!J11)</f>
        <v>26995</v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羽鳥　貴子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斎藤　きよ子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" customHeight="1">
      <c r="A17" s="263" t="s">
        <v>6</v>
      </c>
      <c r="B17" s="263"/>
      <c r="C17" s="266" t="str">
        <f>IF(入力!C17="","",入力!C17&amp;"　"&amp;入力!E17)</f>
        <v>千葉市中央区矢作町926-1-202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63" t="s">
        <v>7</v>
      </c>
      <c r="B19" s="263"/>
      <c r="C19" s="266" t="str">
        <f>IF(入力!C19="","",入力!C19&amp;"　"&amp;入力!E19)</f>
        <v>043-225-1771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63" t="s">
        <v>8</v>
      </c>
      <c r="B21" s="263"/>
      <c r="C21" s="266" t="str">
        <f>IF(入力!C21="","",入力!C21&amp;"－"&amp;入力!E21&amp;"－"&amp;入力!G21)</f>
        <v>90－2745－2027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山本　優奈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千城台西小学校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515876242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川崎　聖都美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星久喜小学校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514384211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中川内　ひまり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本町小学校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515819219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かせ谷　奈々</v>
      </c>
      <c r="D31" s="276"/>
      <c r="E31" s="276"/>
      <c r="F31" s="276"/>
      <c r="G31" s="263">
        <f>IF(入力!G31="","",入力!G31)</f>
        <v>3</v>
      </c>
      <c r="H31" s="263" t="str">
        <f>IF(入力!H31="","",入力!H31)</f>
        <v/>
      </c>
      <c r="I31" s="263" t="str">
        <f>IF(入力!I31="","",入力!I31)</f>
        <v>越智小学校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515745131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中川内　そら</v>
      </c>
      <c r="D33" s="276"/>
      <c r="E33" s="276"/>
      <c r="F33" s="276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本町小学校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515819229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山貝　芽意</v>
      </c>
      <c r="D35" s="276"/>
      <c r="E35" s="276"/>
      <c r="F35" s="276"/>
      <c r="G35" s="263">
        <f>IF(入力!G35="","",入力!G35)</f>
        <v>2</v>
      </c>
      <c r="H35" s="263" t="str">
        <f>IF(入力!H35="","",入力!H35)</f>
        <v/>
      </c>
      <c r="I35" s="263" t="str">
        <f>IF(入力!I35="","",入力!I35)</f>
        <v>大森小学校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515658751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富樫　里央菜</v>
      </c>
      <c r="D37" s="276"/>
      <c r="E37" s="276"/>
      <c r="F37" s="276"/>
      <c r="G37" s="263">
        <f>IF(入力!G37="","",入力!G37)</f>
        <v>2</v>
      </c>
      <c r="H37" s="263" t="str">
        <f>IF(入力!H37="","",入力!H37)</f>
        <v/>
      </c>
      <c r="I37" s="263" t="str">
        <f>IF(入力!I37="","",入力!I37)</f>
        <v>星久喜小学校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516122543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松浦　美結</v>
      </c>
      <c r="D39" s="276"/>
      <c r="E39" s="276"/>
      <c r="F39" s="276"/>
      <c r="G39" s="263">
        <f>IF(入力!G39="","",入力!G39)</f>
        <v>2</v>
      </c>
      <c r="H39" s="263" t="str">
        <f>IF(入力!H39="","",入力!H39)</f>
        <v/>
      </c>
      <c r="I39" s="263" t="str">
        <f>IF(入力!I39="","",入力!I39)</f>
        <v>千葉大学付属小学校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516524964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高橋　咲結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蘇我小学校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516686758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3" t="s">
        <v>0</v>
      </c>
      <c r="B2" s="263"/>
      <c r="C2" s="266" t="str">
        <f>IF(入力!C3="","",入力!C3)</f>
        <v>スターキッズ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22002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野口　和江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507263533</v>
      </c>
      <c r="H7" s="265"/>
      <c r="I7" s="265"/>
      <c r="J7" s="265">
        <f>IF(入力!J7="","",入力!J7)</f>
        <v>16943</v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" customHeight="1">
      <c r="A9" s="263" t="s">
        <v>19</v>
      </c>
      <c r="B9" s="263"/>
      <c r="C9" s="275" t="str">
        <f>IF(入力!C10="","",入力!C10&amp;"　"&amp;入力!E10)</f>
        <v>安達　真琴</v>
      </c>
      <c r="D9" s="276"/>
      <c r="E9" s="276"/>
      <c r="F9" s="276"/>
      <c r="G9" s="265">
        <f>IF(入力!G9="","",入力!G9)</f>
        <v>512521317</v>
      </c>
      <c r="H9" s="265"/>
      <c r="I9" s="265"/>
      <c r="J9" s="265">
        <f>IF(入力!J9="","",入力!J9)</f>
        <v>26995</v>
      </c>
      <c r="K9" s="265"/>
      <c r="L9" s="265"/>
      <c r="M9" s="265" t="str">
        <f>IF(入力!M9="","",入力!M9)</f>
        <v/>
      </c>
      <c r="N9" s="265"/>
      <c r="O9" s="265"/>
    </row>
    <row r="10" spans="1:15" ht="14.4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" customHeight="1">
      <c r="A11" s="263" t="s">
        <v>20</v>
      </c>
      <c r="B11" s="263"/>
      <c r="C11" s="275" t="str">
        <f>IF(入力!C12="","",入力!C12&amp;"　"&amp;入力!E12)</f>
        <v>羽鳥　貴子</v>
      </c>
      <c r="D11" s="276"/>
      <c r="E11" s="276"/>
      <c r="F11" s="276"/>
      <c r="G11" s="265">
        <f>IF(入力!G11="","",入力!G11)</f>
        <v>508986357</v>
      </c>
      <c r="H11" s="265"/>
      <c r="I11" s="265"/>
      <c r="J11" s="265">
        <f>IF(入力!J11="","",入力!J11)</f>
        <v>26995</v>
      </c>
      <c r="K11" s="265"/>
      <c r="L11" s="265"/>
      <c r="M11" s="265" t="str">
        <f>IF(入力!M11="","",入力!M11)</f>
        <v/>
      </c>
      <c r="N11" s="265"/>
      <c r="O11" s="265"/>
    </row>
    <row r="12" spans="1:15" ht="14.4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羽鳥　貴子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斎藤　きよ子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" customHeight="1">
      <c r="A17" s="263" t="s">
        <v>6</v>
      </c>
      <c r="B17" s="263"/>
      <c r="C17" s="266" t="str">
        <f>IF(入力!C17="","",入力!C17&amp;"　"&amp;入力!E17)</f>
        <v>千葉市中央区矢作町926-1-202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" customHeight="1">
      <c r="A19" s="263" t="s">
        <v>7</v>
      </c>
      <c r="B19" s="263"/>
      <c r="C19" s="266" t="str">
        <f>IF(入力!C19="","",入力!C19&amp;"　"&amp;入力!E19)</f>
        <v>043-225-1771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" customHeight="1">
      <c r="A21" s="263" t="s">
        <v>8</v>
      </c>
      <c r="B21" s="263"/>
      <c r="C21" s="266" t="str">
        <f>IF(入力!C21="","",入力!C21&amp;"－"&amp;入力!E21&amp;"－"&amp;入力!G21)</f>
        <v>90－2745－2027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山本　優奈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千城台西小学校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515876242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川崎　聖都美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星久喜小学校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514384211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中川内　ひまり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本町小学校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515819219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かせ谷　奈々</v>
      </c>
      <c r="D31" s="276"/>
      <c r="E31" s="276"/>
      <c r="F31" s="276"/>
      <c r="G31" s="263">
        <f>IF(入力!G31="","",入力!G31)</f>
        <v>3</v>
      </c>
      <c r="H31" s="263" t="str">
        <f>IF(入力!H31="","",入力!H31)</f>
        <v/>
      </c>
      <c r="I31" s="263" t="str">
        <f>IF(入力!I31="","",入力!I31)</f>
        <v>越智小学校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515745131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中川内　そら</v>
      </c>
      <c r="D33" s="276"/>
      <c r="E33" s="276"/>
      <c r="F33" s="276"/>
      <c r="G33" s="263">
        <f>IF(入力!G33="","",入力!G33)</f>
        <v>3</v>
      </c>
      <c r="H33" s="263" t="str">
        <f>IF(入力!H33="","",入力!H33)</f>
        <v/>
      </c>
      <c r="I33" s="263" t="str">
        <f>IF(入力!I33="","",入力!I33)</f>
        <v>本町小学校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515819229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山貝　芽意</v>
      </c>
      <c r="D35" s="276"/>
      <c r="E35" s="276"/>
      <c r="F35" s="276"/>
      <c r="G35" s="263">
        <f>IF(入力!G35="","",入力!G35)</f>
        <v>2</v>
      </c>
      <c r="H35" s="263" t="str">
        <f>IF(入力!H35="","",入力!H35)</f>
        <v/>
      </c>
      <c r="I35" s="263" t="str">
        <f>IF(入力!I35="","",入力!I35)</f>
        <v>大森小学校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515658751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富樫　里央菜</v>
      </c>
      <c r="D37" s="276"/>
      <c r="E37" s="276"/>
      <c r="F37" s="276"/>
      <c r="G37" s="263">
        <f>IF(入力!G37="","",入力!G37)</f>
        <v>2</v>
      </c>
      <c r="H37" s="263" t="str">
        <f>IF(入力!H37="","",入力!H37)</f>
        <v/>
      </c>
      <c r="I37" s="263" t="str">
        <f>IF(入力!I37="","",入力!I37)</f>
        <v>星久喜小学校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516122543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松浦　美結</v>
      </c>
      <c r="D39" s="276"/>
      <c r="E39" s="276"/>
      <c r="F39" s="276"/>
      <c r="G39" s="263">
        <f>IF(入力!G39="","",入力!G39)</f>
        <v>2</v>
      </c>
      <c r="H39" s="263" t="str">
        <f>IF(入力!H39="","",入力!H39)</f>
        <v/>
      </c>
      <c r="I39" s="263" t="str">
        <f>IF(入力!I39="","",入力!I39)</f>
        <v>千葉大学付属小学校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516524964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高橋　咲結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蘇我小学校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516686758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9</v>
      </c>
      <c r="J5" s="444" t="str">
        <f>IF(入力!A55="","",入力!A55)</f>
        <v xml:space="preserve">みんなで拾って！みんなで繋ぐ！
６人が力を合わせ全員バレーでまずは１勝を目標に！
最後は笑顔で終われればと願っています。
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22002</v>
      </c>
      <c r="B7" s="33" t="str">
        <f>IF(入力!C3="","",入力!C3)</f>
        <v>スターキッズ</v>
      </c>
      <c r="C7" s="33" t="str">
        <f>IF(入力!C2="","",入力!C2)</f>
        <v>スターキッズ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</v>
      </c>
      <c r="S7" s="33" t="str">
        <f>IF(入力!AE5="","",入力!AE5)</f>
        <v>蘇我」</v>
      </c>
      <c r="T7" s="33"/>
      <c r="U7" s="33">
        <f>IF(入力!C4="","",入力!C4)</f>
        <v>22002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野口</v>
      </c>
      <c r="D16" s="33" t="str">
        <f>IF(入力!E8="","",入力!E8)</f>
        <v>和江</v>
      </c>
      <c r="E16" s="33" t="str">
        <f>IF(入力!C7="","",入力!C7)</f>
        <v>ノグチ</v>
      </c>
      <c r="F16" s="33" t="str">
        <f>IF(入力!E7="","",入力!E7)</f>
        <v>カズエ</v>
      </c>
      <c r="G16" s="33">
        <f>IF(入力!G7="","",入力!G7)</f>
        <v>507263533</v>
      </c>
      <c r="H16" s="33">
        <f>IF(入力!J7="","",入力!J7)</f>
        <v>16943</v>
      </c>
      <c r="I16" s="33" t="str">
        <f>IF(入力!M7="","",入力!M7)</f>
        <v/>
      </c>
      <c r="J16" s="33"/>
      <c r="K16" s="33"/>
      <c r="L16" s="33">
        <f>IF(入力!AT7="","",入力!AT7)</f>
        <v>60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0808</v>
      </c>
      <c r="T16" s="33" t="str">
        <f>IF(入力!P8="","",入力!P8)</f>
        <v>千葉市中央区星久喜町942-38-102</v>
      </c>
      <c r="U16" s="33" t="str">
        <f>IF(入力!AL7="","",入力!AL7)</f>
        <v>043</v>
      </c>
      <c r="V16" s="33" t="str">
        <f>IF(入力!AK8="","",入力!AK8)</f>
        <v>261</v>
      </c>
      <c r="W16" s="33" t="str">
        <f>IF(入力!AP8="","",入力!AP8)</f>
        <v>7118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安達</v>
      </c>
      <c r="D17" s="33" t="str">
        <f>IF(入力!E10="","",入力!E10)</f>
        <v>真琴</v>
      </c>
      <c r="E17" s="33" t="str">
        <f>IF(入力!C9="","",入力!C9)</f>
        <v>アダチ</v>
      </c>
      <c r="F17" s="33" t="str">
        <f>IF(入力!E9="","",入力!E9)</f>
        <v>マコト</v>
      </c>
      <c r="G17" s="33">
        <f>IF(入力!G9="","",入力!G9)</f>
        <v>512521317</v>
      </c>
      <c r="H17" s="33">
        <f>IF(入力!J9="","",入力!J9)</f>
        <v>26995</v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0806</v>
      </c>
      <c r="T17" s="33" t="str">
        <f>IF(入力!P10="","",入力!P10)</f>
        <v>千葉市中央区宮崎1-19-9</v>
      </c>
      <c r="U17" s="33" t="str">
        <f>IF(入力!AL9="","",入力!AL9)</f>
        <v>043</v>
      </c>
      <c r="V17" s="33" t="str">
        <f>IF(入力!AK10="","",入力!AK10)</f>
        <v>264</v>
      </c>
      <c r="W17" s="33" t="str">
        <f>IF(入力!AP10="","",入力!AP10)</f>
        <v>2507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羽鳥</v>
      </c>
      <c r="D20" s="33" t="str">
        <f>IF(入力!E12="","",入力!E12)</f>
        <v>貴子</v>
      </c>
      <c r="E20" s="33" t="str">
        <f>IF(入力!C11="","",入力!C11)</f>
        <v>ハトリ</v>
      </c>
      <c r="F20" s="33" t="str">
        <f>IF(入力!E11="","",入力!E11)</f>
        <v>タカコ</v>
      </c>
      <c r="G20" s="33">
        <f>IF(入力!G11="","",入力!G11)</f>
        <v>508986357</v>
      </c>
      <c r="H20" s="33">
        <f>IF(入力!J11="","",入力!J11)</f>
        <v>26995</v>
      </c>
      <c r="I20" s="33" t="str">
        <f>IF(入力!M11="","",入力!M11)</f>
        <v/>
      </c>
      <c r="J20" s="33"/>
      <c r="K20" s="33"/>
      <c r="L20" s="33">
        <f>IF(入力!AT11="","",入力!AT11)</f>
        <v>55</v>
      </c>
      <c r="M20" s="33"/>
      <c r="N20" s="33"/>
      <c r="O20" s="33"/>
      <c r="P20" s="33"/>
      <c r="Q20" s="33"/>
      <c r="R20" s="33" t="str">
        <f>IF(入力!R11="","",入力!R11)</f>
        <v>260</v>
      </c>
      <c r="S20" s="33" t="str">
        <f>IF(入力!W11="","",入力!W11)</f>
        <v>0844</v>
      </c>
      <c r="T20" s="33" t="str">
        <f>IF(入力!P12="","",入力!P12)</f>
        <v>千葉市中央区千葉寺町1217-11</v>
      </c>
      <c r="U20" s="33" t="str">
        <f>IF(入力!AL11="","",入力!AL11)</f>
        <v>043</v>
      </c>
      <c r="V20" s="33" t="str">
        <f>IF(入力!AK12="","",入力!AK12)</f>
        <v>264</v>
      </c>
      <c r="W20" s="33" t="str">
        <f>IF(入力!AP12="","",入力!AP12)</f>
        <v>3210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斎藤</v>
      </c>
      <c r="D22" s="33" t="str">
        <f>IF(入力!E16="","",入力!E16)</f>
        <v>きよ子</v>
      </c>
      <c r="E22" s="33" t="str">
        <f>IF(入力!C15="","",入力!C15)</f>
        <v>サイトウ</v>
      </c>
      <c r="F22" s="33" t="str">
        <f>IF(入力!E15="","",入力!E15)</f>
        <v>キヨコ</v>
      </c>
      <c r="G22" s="33"/>
      <c r="H22" s="33"/>
      <c r="I22" s="33"/>
      <c r="J22" s="33"/>
      <c r="K22" s="33"/>
      <c r="L22" s="33">
        <f>IF(入力!AT15="","",入力!AT15)</f>
        <v>60</v>
      </c>
      <c r="M22" s="33"/>
      <c r="N22" s="33">
        <f>IF(入力!C21="","",入力!C21)</f>
        <v>90</v>
      </c>
      <c r="O22" s="33">
        <f>IF(入力!E21="","",入力!E21)</f>
        <v>2745</v>
      </c>
      <c r="P22" s="33">
        <f>IF(入力!G21="","",入力!G21)</f>
        <v>2027</v>
      </c>
      <c r="Q22" s="33"/>
      <c r="R22" s="33" t="str">
        <f>IF(入力!R15="","",入力!R15)</f>
        <v>260</v>
      </c>
      <c r="S22" s="33" t="str">
        <f>IF(入力!W15="","",入力!W15)</f>
        <v>0851</v>
      </c>
      <c r="T22" s="33" t="str">
        <f>IF(入力!P16="","",入力!P16)</f>
        <v>千葉市中央区矢作町926-1-202</v>
      </c>
      <c r="U22" s="33" t="str">
        <f>IF(入力!AL15="","",入力!AL15)</f>
        <v>043</v>
      </c>
      <c r="V22" s="33" t="str">
        <f>IF(入力!AK16="","",入力!AK16)</f>
        <v>225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羽鳥</v>
      </c>
      <c r="D23" s="33" t="str">
        <f>IF(入力!$E$14="","",入力!$E$14)</f>
        <v>貴子</v>
      </c>
      <c r="E23" s="33" t="str">
        <f>IF(入力!$C$13="","",入力!$C$13)</f>
        <v>ハトリ</v>
      </c>
      <c r="F23" s="33" t="str">
        <f>IF(入力!$E$13="","",入力!$E$13)</f>
        <v>タカコ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山本</v>
      </c>
      <c r="D24" s="75" t="str">
        <f>VLOOKUP($B$51,$A$53:$F$352,4)</f>
        <v>優奈</v>
      </c>
      <c r="E24" s="75" t="str">
        <f>VLOOKUP($B$51,$A$53:$F$352,5)</f>
        <v>ヤマモト</v>
      </c>
      <c r="F24" s="75" t="str">
        <f>VLOOKUP($B$51,$A$53:$F$352,6)</f>
        <v>ユウナ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山本</v>
      </c>
      <c r="D53" s="33" t="str">
        <f>IF(入力!E26="","",入力!E26)</f>
        <v>優奈</v>
      </c>
      <c r="E53" s="33" t="str">
        <f>IF(入力!C25="","",入力!C25)</f>
        <v>ヤマモト</v>
      </c>
      <c r="F53" s="33" t="str">
        <f>IF(入力!E25="","",入力!E25)</f>
        <v>ユウナ</v>
      </c>
      <c r="G53" s="33">
        <f>IF(入力!M25="","",入力!M25)</f>
        <v>515876242</v>
      </c>
      <c r="H53" s="33" t="str">
        <f>IF(入力!I25="","",入力!I25)</f>
        <v>千城台西小学校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川崎</v>
      </c>
      <c r="D54" s="33" t="str">
        <f>IF(入力!E28="","",入力!E28)</f>
        <v>聖都美</v>
      </c>
      <c r="E54" s="33" t="str">
        <f>IF(入力!C27="","",入力!C27)</f>
        <v>カワサキ</v>
      </c>
      <c r="F54" s="33" t="str">
        <f>IF(入力!E27="","",入力!E27)</f>
        <v>コトミ</v>
      </c>
      <c r="G54" s="33">
        <f>IF(入力!M27="","",入力!M27)</f>
        <v>514384211</v>
      </c>
      <c r="H54" s="33" t="str">
        <f>IF(入力!I27="","",入力!I27)</f>
        <v>星久喜小学校</v>
      </c>
      <c r="I54" s="33">
        <f>IF(入力!G27="","",入力!G27)</f>
        <v>5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中川内</v>
      </c>
      <c r="D55" s="33" t="str">
        <f>IF(入力!E30="","",入力!E30)</f>
        <v>ひまり</v>
      </c>
      <c r="E55" s="33" t="str">
        <f>IF(入力!C29="","",入力!C29)</f>
        <v>ナカガワチ</v>
      </c>
      <c r="F55" s="33" t="str">
        <f>IF(入力!E29="","",入力!E29)</f>
        <v>ヒマリ</v>
      </c>
      <c r="G55" s="33">
        <f>IF(入力!M29="","",入力!M29)</f>
        <v>515819219</v>
      </c>
      <c r="H55" s="33" t="str">
        <f>IF(入力!I29="","",入力!I29)</f>
        <v>本町小学校</v>
      </c>
      <c r="I55" s="33">
        <f>IF(入力!G29="","",入力!G29)</f>
        <v>5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かせ谷</v>
      </c>
      <c r="D56" s="33" t="str">
        <f>IF(入力!E32="","",入力!E32)</f>
        <v>奈々</v>
      </c>
      <c r="E56" s="33" t="str">
        <f>IF(入力!C31="","",入力!C31)</f>
        <v>カセヤ</v>
      </c>
      <c r="F56" s="33" t="str">
        <f>IF(入力!E31="","",入力!E31)</f>
        <v>ナナ</v>
      </c>
      <c r="G56" s="33">
        <f>IF(入力!M31="","",入力!M31)</f>
        <v>515745131</v>
      </c>
      <c r="H56" s="33" t="str">
        <f>IF(入力!I31="","",入力!I31)</f>
        <v>越智小学校</v>
      </c>
      <c r="I56" s="33">
        <f>IF(入力!G31="","",入力!G31)</f>
        <v>3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中川内</v>
      </c>
      <c r="D57" s="33" t="str">
        <f>IF(入力!E34="","",入力!E34)</f>
        <v>そら</v>
      </c>
      <c r="E57" s="33" t="str">
        <f>IF(入力!C33="","",入力!C33)</f>
        <v>ナカガワチ</v>
      </c>
      <c r="F57" s="33" t="str">
        <f>IF(入力!E33="","",入力!E33)</f>
        <v>ソラ</v>
      </c>
      <c r="G57" s="33">
        <f>IF(入力!M33="","",入力!M33)</f>
        <v>515819229</v>
      </c>
      <c r="H57" s="33" t="str">
        <f>IF(入力!I33="","",入力!I33)</f>
        <v>本町小学校</v>
      </c>
      <c r="I57" s="33">
        <f>IF(入力!G33="","",入力!G33)</f>
        <v>3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山貝</v>
      </c>
      <c r="D58" s="33" t="str">
        <f>IF(入力!E36="","",入力!E36)</f>
        <v>芽意</v>
      </c>
      <c r="E58" s="33" t="str">
        <f>IF(入力!C35="","",入力!C35)</f>
        <v>ヤマガイ</v>
      </c>
      <c r="F58" s="33" t="str">
        <f>IF(入力!E35="","",入力!E35)</f>
        <v>メイ</v>
      </c>
      <c r="G58" s="33">
        <f>IF(入力!M35="","",入力!M35)</f>
        <v>515658751</v>
      </c>
      <c r="H58" s="33" t="str">
        <f>IF(入力!I35="","",入力!I35)</f>
        <v>大森小学校</v>
      </c>
      <c r="I58" s="33">
        <f>IF(入力!G35="","",入力!G35)</f>
        <v>2</v>
      </c>
      <c r="J58" s="33">
        <f>IF(入力!P35="","",入力!P35)</f>
        <v>110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富樫</v>
      </c>
      <c r="D59" s="33" t="str">
        <f>IF(入力!E38="","",入力!E38)</f>
        <v>里央菜</v>
      </c>
      <c r="E59" s="33" t="str">
        <f>IF(入力!C37="","",入力!C37)</f>
        <v>トガシ</v>
      </c>
      <c r="F59" s="33" t="str">
        <f>IF(入力!E37="","",入力!E37)</f>
        <v>リオナ</v>
      </c>
      <c r="G59" s="33">
        <f>IF(入力!M37="","",入力!M37)</f>
        <v>516122543</v>
      </c>
      <c r="H59" s="33" t="str">
        <f>IF(入力!I37="","",入力!I37)</f>
        <v>星久喜小学校</v>
      </c>
      <c r="I59" s="33">
        <f>IF(入力!G37="","",入力!G37)</f>
        <v>2</v>
      </c>
      <c r="J59" s="33">
        <f>IF(入力!P37="","",入力!P37)</f>
        <v>129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松浦</v>
      </c>
      <c r="D60" s="33" t="str">
        <f>IF(入力!E40="","",入力!E40)</f>
        <v>美結</v>
      </c>
      <c r="E60" s="33" t="str">
        <f>IF(入力!C39="","",入力!C39)</f>
        <v>マツウラ</v>
      </c>
      <c r="F60" s="33" t="str">
        <f>IF(入力!E39="","",入力!E39)</f>
        <v>ミユ</v>
      </c>
      <c r="G60" s="33">
        <f>IF(入力!M39="","",入力!M39)</f>
        <v>516524964</v>
      </c>
      <c r="H60" s="33" t="str">
        <f>IF(入力!I39="","",入力!I39)</f>
        <v>千葉大学付属小学校</v>
      </c>
      <c r="I60" s="33">
        <f>IF(入力!G39="","",入力!G39)</f>
        <v>2</v>
      </c>
      <c r="J60" s="33">
        <f>IF(入力!P39="","",入力!P39)</f>
        <v>130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高橋</v>
      </c>
      <c r="D61" s="33" t="str">
        <f>IF(入力!E42="","",入力!E42)</f>
        <v>咲結</v>
      </c>
      <c r="E61" s="33" t="str">
        <f>IF(入力!C41="","",入力!C41)</f>
        <v>タカハシ</v>
      </c>
      <c r="F61" s="33" t="str">
        <f>IF(入力!E41="","",入力!E41)</f>
        <v>サユ</v>
      </c>
      <c r="G61" s="33">
        <f>IF(入力!M41="","",入力!M41)</f>
        <v>516686758</v>
      </c>
      <c r="H61" s="33" t="str">
        <f>IF(入力!I41="","",入力!I41)</f>
        <v>蘇我小学校</v>
      </c>
      <c r="I61" s="33">
        <f>IF(入力!G41="","",入力!G41)</f>
        <v>5</v>
      </c>
      <c r="J61" s="33">
        <f>IF(入力!P41="","",入力!P41)</f>
        <v>145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2018-02-04T13:28:27Z</cp:lastPrinted>
  <dcterms:created xsi:type="dcterms:W3CDTF">2014-04-05T09:56:00Z</dcterms:created>
  <dcterms:modified xsi:type="dcterms:W3CDTF">2018-02-04T13:28:35Z</dcterms:modified>
</cp:coreProperties>
</file>