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AEB6733E-CC8F-480D-B910-E030D96F76BC}" xr6:coauthVersionLast="36" xr6:coauthVersionMax="36" xr10:uidLastSave="{00000000-0000-0000-0000-000000000000}"/>
  <workbookProtection lockStructure="1"/>
  <bookViews>
    <workbookView xWindow="600" yWindow="36" windowWidth="19392" windowHeight="805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<sst xmlns="http://schemas.openxmlformats.org/spreadsheetml/2006/main" count="417" uniqueCount="282">
  <si>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</si>
  <si>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</si>
  <si>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</si>
  <si>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</si>
  <si>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</si>
  <si>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</si>
  <si>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</si>
  <si>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</si>
  <si>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</si>
  <si>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</si>
  <si>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</si>
  <si>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</si>
  <si>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</si>
  <si>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</si>
  <si>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</si>
  <si>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</si>
  <si>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</si>
  <si>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</si>
  <si>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</si>
  <si>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</si>
  <si>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</si>
  <si>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</si>
  <si>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</si>
  <si>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</si>
  <si>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</si>
  <si>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</si>
  <si>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</si>
  <si>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</si>
  <si>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</si>
  <si>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</si>
  <si>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</si>
  <si>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</si>
  <si>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</si>
  <si>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</si>
  <si>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</si>
  <si>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</si>
  <si>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</si>
  <si>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</si>
  <si>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</si>
  <si>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</si>
  <si>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</si>
  <si>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</si>
  <si>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</si>
  <si>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</si>
  <si>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</si>
  <si>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</si>
  <si>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</si>
  <si>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</si>
  <si>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</si>
  <si>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</si>
  <si>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</si>
  <si>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</si>
  <si>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</si>
  <si>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</si>
  <si>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</si>
  <si>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</si>
  <si>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</si>
  <si>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</si>
  <si>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</si>
  <si>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</si>
  <si>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</si>
  <si>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</si>
  <si>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</si>
  <si>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</si>
  <si>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</si>
  <si>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</si>
  <si>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</si>
  <si>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</si>
  <si>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</si>
  <si>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</si>
  <si>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</si>
  <si>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</si>
  <si>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</si>
  <si>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</si>
  <si>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</si>
  <si>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</si>
  <si>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</si>
  <si>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</si>
  <si>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</si>
  <si>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</si>
  <si>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</si>
  <si>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</si>
  <si>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</si>
  <si>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</si>
  <si>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</si>
  <si>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</si>
  <si>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</si>
  <si>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</si>
  <si>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</si>
  <si>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</si>
  <si>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</si>
  <si>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</si>
  <si>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</si>
  <si>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</si>
  <si>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</si>
  <si>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</si>
  <si>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</si>
  <si>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</si>
  <si>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</si>
  <si>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</si>
  <si>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</si>
  <si>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</si>
  <si>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</si>
  <si>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</si>
  <si>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</si>
  <si>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</si>
  <si>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</si>
  <si>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</si>
  <si>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</si>
  <si>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</si>
  <si>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</si>
  <si>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</si>
  <si>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</si>
  <si>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</si>
  <si>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</si>
  <si>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</si>
  <si>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</si>
  <si>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</si>
  <si>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</si>
  <si>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</si>
  <si>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</si>
  <si>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</si>
  <si>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</si>
  <si>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</si>
  <si>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</si>
  <si>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</si>
  <si>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</si>
  <si>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</si>
  <si>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</si>
  <si>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</si>
  <si>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</si>
  <si>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</si>
  <si>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</si>
  <si>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</si>
  <si>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</si>
  <si>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</si>
  <si>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</si>
  <si>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</si>
  <si>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</si>
  <si>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</si>
  <si>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</si>
  <si>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</si>
  <si>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</si>
  <si>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</si>
  <si>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</si>
  <si>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</si>
  <si>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</si>
  <si>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</si>
  <si>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</si>
  <si>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</si>
  <si>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</si>
  <si>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</si>
  <si>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</si>
  <si>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</si>
  <si>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</si>
  <si>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</si>
  <si>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</si>
  <si>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</si>
  <si>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</si>
  <si>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</si>
  <si>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</si>
  <si>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</si>
  <si>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</si>
  <si>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</si>
  <si>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</si>
  <si>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</si>
  <si>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</si>
  <si>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</si>
  <si>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</si>
  <si>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</si>
  <si>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</si>
  <si>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</si>
  <si>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</si>
  <si>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</si>
  <si>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</si>
  <si>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</si>
  <si>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</si>
  <si>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</si>
  <si>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</si>
  <si>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</si>
  <si>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</si>
  <si>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</si>
  <si>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</si>
  <si>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</si>
  <si>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</si>
  <si>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</si>
  <si>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</si>
  <si>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</si>
  <si>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</si>
  <si>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</si>
  <si>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</si>
  <si>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</si>
  <si>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</si>
  <si>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</si>
  <si>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</si>
  <si>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</si>
  <si>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</si>
  <si>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</si>
  <si>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</si>
  <si>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</si>
  <si>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</si>
  <si>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女子</t>
    <rPh sb="0" eb="2">
      <t>ジョシ</t>
    </rPh>
    <phoneticPr fontId="2"/>
  </si>
  <si>
    <t>千葉市</t>
    <rPh sb="0" eb="3">
      <t>チバシ</t>
    </rPh>
    <phoneticPr fontId="2"/>
  </si>
  <si>
    <t>北東支部</t>
    <rPh sb="0" eb="2">
      <t>ホクトウ</t>
    </rPh>
    <rPh sb="2" eb="4">
      <t>シブ</t>
    </rPh>
    <phoneticPr fontId="2"/>
  </si>
  <si>
    <t>JR</t>
    <phoneticPr fontId="2"/>
  </si>
  <si>
    <t>蘇我</t>
    <rPh sb="0" eb="2">
      <t>ソガ</t>
    </rPh>
    <phoneticPr fontId="2"/>
  </si>
  <si>
    <t>ノグチ</t>
    <phoneticPr fontId="2"/>
  </si>
  <si>
    <t>カズエ</t>
    <phoneticPr fontId="2"/>
  </si>
  <si>
    <t>野口</t>
    <rPh sb="0" eb="2">
      <t>ノグチ</t>
    </rPh>
    <phoneticPr fontId="2"/>
  </si>
  <si>
    <t>和江</t>
    <rPh sb="0" eb="2">
      <t>カズエ</t>
    </rPh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</si>
  <si>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</si>
  <si>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</si>
  <si>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</si>
  <si>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</si>
  <si>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</si>
  <si>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</si>
  <si>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</si>
  <si>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</si>
  <si>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サイトウ</t>
    <phoneticPr fontId="2"/>
  </si>
  <si>
    <t>キヨコ</t>
    <phoneticPr fontId="2"/>
  </si>
  <si>
    <t>斎藤</t>
    <rPh sb="0" eb="2">
      <t>サイトウ</t>
    </rPh>
    <phoneticPr fontId="2"/>
  </si>
  <si>
    <t>きよ子</t>
    <rPh sb="2" eb="3">
      <t>コ</t>
    </rPh>
    <phoneticPr fontId="2"/>
  </si>
  <si>
    <t>260</t>
    <phoneticPr fontId="2"/>
  </si>
  <si>
    <t>0808</t>
    <phoneticPr fontId="2"/>
  </si>
  <si>
    <t>千葉市中央区星久喜町942-38-102</t>
    <rPh sb="0" eb="3">
      <t>チバシ</t>
    </rPh>
    <rPh sb="3" eb="6">
      <t>チュウオウク</t>
    </rPh>
    <rPh sb="6" eb="9">
      <t>ホシクキ</t>
    </rPh>
    <rPh sb="9" eb="10">
      <t>マチ</t>
    </rPh>
    <phoneticPr fontId="2"/>
  </si>
  <si>
    <t>043</t>
    <phoneticPr fontId="2"/>
  </si>
  <si>
    <t>261</t>
    <phoneticPr fontId="2"/>
  </si>
  <si>
    <t>7118</t>
    <phoneticPr fontId="2"/>
  </si>
  <si>
    <t>0806</t>
    <phoneticPr fontId="2"/>
  </si>
  <si>
    <t>千葉市中央区宮崎1-19-9</t>
    <rPh sb="0" eb="3">
      <t>チバシ</t>
    </rPh>
    <rPh sb="3" eb="6">
      <t>チュウオウク</t>
    </rPh>
    <rPh sb="6" eb="8">
      <t>ミヤザキ</t>
    </rPh>
    <phoneticPr fontId="2"/>
  </si>
  <si>
    <t>264</t>
    <phoneticPr fontId="2"/>
  </si>
  <si>
    <t>2507</t>
    <phoneticPr fontId="2"/>
  </si>
  <si>
    <t>0844</t>
    <phoneticPr fontId="2"/>
  </si>
  <si>
    <t>千葉市中央区千葉寺町1217-11</t>
    <rPh sb="0" eb="6">
      <t>チバシチュウオウク</t>
    </rPh>
    <rPh sb="6" eb="10">
      <t>チバデラチョウ</t>
    </rPh>
    <phoneticPr fontId="2"/>
  </si>
  <si>
    <t>3210</t>
    <phoneticPr fontId="2"/>
  </si>
  <si>
    <t>0851</t>
    <phoneticPr fontId="2"/>
  </si>
  <si>
    <t>千葉市中央区矢作町926-1-202</t>
    <rPh sb="0" eb="6">
      <t>チバシチュウオウク</t>
    </rPh>
    <rPh sb="6" eb="9">
      <t>ヤハギマチ</t>
    </rPh>
    <phoneticPr fontId="2"/>
  </si>
  <si>
    <t>225</t>
    <phoneticPr fontId="2"/>
  </si>
  <si>
    <t>1771</t>
    <phoneticPr fontId="2"/>
  </si>
  <si>
    <t>①</t>
    <phoneticPr fontId="2"/>
  </si>
  <si>
    <t>ヤマモト</t>
    <phoneticPr fontId="2"/>
  </si>
  <si>
    <t>ユウナ</t>
    <phoneticPr fontId="2"/>
  </si>
  <si>
    <t>山本</t>
    <rPh sb="0" eb="2">
      <t>ヤマモト</t>
    </rPh>
    <phoneticPr fontId="2"/>
  </si>
  <si>
    <t>優奈</t>
    <rPh sb="0" eb="2">
      <t>ユウナ</t>
    </rPh>
    <phoneticPr fontId="2"/>
  </si>
  <si>
    <t>千城台西小学校</t>
    <rPh sb="0" eb="7">
      <t>チシロダイニシショウガッコウ</t>
    </rPh>
    <phoneticPr fontId="2"/>
  </si>
  <si>
    <t>カワサキ</t>
    <phoneticPr fontId="2"/>
  </si>
  <si>
    <t>コトミ</t>
    <phoneticPr fontId="2"/>
  </si>
  <si>
    <t>川崎</t>
    <rPh sb="0" eb="2">
      <t>カワサキ</t>
    </rPh>
    <phoneticPr fontId="2"/>
  </si>
  <si>
    <t>聖都美</t>
    <rPh sb="0" eb="3">
      <t>セイトミ</t>
    </rPh>
    <phoneticPr fontId="2"/>
  </si>
  <si>
    <t>ナカガワチ</t>
    <phoneticPr fontId="2"/>
  </si>
  <si>
    <t>ヒマリ</t>
    <phoneticPr fontId="2"/>
  </si>
  <si>
    <t>中川内</t>
    <rPh sb="0" eb="3">
      <t>ナカガワチ</t>
    </rPh>
    <phoneticPr fontId="2"/>
  </si>
  <si>
    <t>ひまり</t>
    <phoneticPr fontId="2"/>
  </si>
  <si>
    <t>本町小学校</t>
    <rPh sb="0" eb="5">
      <t>ホンチョウショウガッコウ</t>
    </rPh>
    <phoneticPr fontId="2"/>
  </si>
  <si>
    <t>フクサト</t>
    <phoneticPr fontId="2"/>
  </si>
  <si>
    <t>ナナ</t>
    <phoneticPr fontId="2"/>
  </si>
  <si>
    <t>福里</t>
    <rPh sb="0" eb="2">
      <t>フクサト</t>
    </rPh>
    <phoneticPr fontId="2"/>
  </si>
  <si>
    <t>奈々</t>
    <rPh sb="0" eb="2">
      <t>ナナ</t>
    </rPh>
    <phoneticPr fontId="2"/>
  </si>
  <si>
    <t>誉田小学校</t>
    <rPh sb="0" eb="5">
      <t>ホンダショウガッコウ</t>
    </rPh>
    <phoneticPr fontId="2"/>
  </si>
  <si>
    <t>ソラ</t>
    <phoneticPr fontId="2"/>
  </si>
  <si>
    <t>そら</t>
    <phoneticPr fontId="2"/>
  </si>
  <si>
    <t>ヤマガイ</t>
    <phoneticPr fontId="2"/>
  </si>
  <si>
    <t>メイ</t>
    <phoneticPr fontId="2"/>
  </si>
  <si>
    <t>山貝</t>
    <rPh sb="0" eb="2">
      <t>ヤマガイ</t>
    </rPh>
    <phoneticPr fontId="2"/>
  </si>
  <si>
    <t>芽意</t>
    <rPh sb="0" eb="2">
      <t>メイ</t>
    </rPh>
    <phoneticPr fontId="2"/>
  </si>
  <si>
    <t>大森小学校</t>
    <rPh sb="0" eb="5">
      <t>オオモリショウガッコウ</t>
    </rPh>
    <phoneticPr fontId="2"/>
  </si>
  <si>
    <t>星久喜小学校</t>
    <phoneticPr fontId="2"/>
  </si>
  <si>
    <t>トガシ</t>
    <phoneticPr fontId="2"/>
  </si>
  <si>
    <t>リオナ</t>
    <phoneticPr fontId="2"/>
  </si>
  <si>
    <t>富樫</t>
    <rPh sb="0" eb="2">
      <t>トガシ</t>
    </rPh>
    <phoneticPr fontId="2"/>
  </si>
  <si>
    <t>里央菜</t>
    <rPh sb="0" eb="3">
      <t>リオウナ</t>
    </rPh>
    <phoneticPr fontId="2"/>
  </si>
  <si>
    <t>マツウラ</t>
    <phoneticPr fontId="2"/>
  </si>
  <si>
    <t>ミユ</t>
    <phoneticPr fontId="2"/>
  </si>
  <si>
    <t>松浦</t>
    <rPh sb="0" eb="2">
      <t>マツウラ</t>
    </rPh>
    <phoneticPr fontId="2"/>
  </si>
  <si>
    <t>美結</t>
    <rPh sb="0" eb="2">
      <t>ミユ</t>
    </rPh>
    <phoneticPr fontId="2"/>
  </si>
  <si>
    <t>千葉大学付属小学校</t>
    <rPh sb="0" eb="9">
      <t>チバダイガクフゾクショウガッコウ</t>
    </rPh>
    <phoneticPr fontId="2"/>
  </si>
  <si>
    <t>ササキ</t>
    <phoneticPr fontId="2"/>
  </si>
  <si>
    <t>シオリ</t>
    <phoneticPr fontId="2"/>
  </si>
  <si>
    <t>佐々木</t>
    <rPh sb="0" eb="3">
      <t>ササキ</t>
    </rPh>
    <phoneticPr fontId="2"/>
  </si>
  <si>
    <t>詩織</t>
    <rPh sb="0" eb="2">
      <t>シオリ</t>
    </rPh>
    <phoneticPr fontId="2"/>
  </si>
  <si>
    <t>宮崎小学校</t>
    <rPh sb="0" eb="5">
      <t>ミヤザキショウガッコウ</t>
    </rPh>
    <phoneticPr fontId="2"/>
  </si>
  <si>
    <t>県大会では全員バレーでボールを繋ぎ、自分達のミスを減らし
一人一人が全力でまずは一勝を目指します。
6年生最後のパワーを出し切って笑顔で頑張ります。</t>
    <rPh sb="0" eb="1">
      <t>ケン</t>
    </rPh>
    <rPh sb="1" eb="3">
      <t>タイカイ</t>
    </rPh>
    <rPh sb="5" eb="7">
      <t>ゼンイン</t>
    </rPh>
    <rPh sb="15" eb="16">
      <t>ツナ</t>
    </rPh>
    <rPh sb="18" eb="21">
      <t>ジブンタチ</t>
    </rPh>
    <rPh sb="25" eb="26">
      <t>ヘ</t>
    </rPh>
    <rPh sb="29" eb="31">
      <t>ヒトリ</t>
    </rPh>
    <rPh sb="31" eb="33">
      <t>ヒトリ</t>
    </rPh>
    <rPh sb="34" eb="36">
      <t>ゼンリョク</t>
    </rPh>
    <rPh sb="40" eb="42">
      <t>イッショウ</t>
    </rPh>
    <rPh sb="43" eb="45">
      <t>メザ</t>
    </rPh>
    <rPh sb="51" eb="53">
      <t>ネンセイ</t>
    </rPh>
    <rPh sb="53" eb="55">
      <t>サイゴ</t>
    </rPh>
    <rPh sb="60" eb="61">
      <t>ダ</t>
    </rPh>
    <rPh sb="62" eb="63">
      <t>キ</t>
    </rPh>
    <rPh sb="65" eb="67">
      <t>エガオ</t>
    </rPh>
    <rPh sb="68" eb="7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</si>
</sst>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7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30" zoomScaleNormal="100" workbookViewId="0">
      <selection activeCell="P37" sqref="P37:T3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5" t="s">
        <v>189</v>
      </c>
      <c r="B2" s="216"/>
      <c r="C2" s="217" t="s">
        <v>200</v>
      </c>
      <c r="D2" s="218"/>
      <c r="E2" s="218"/>
      <c r="F2" s="218"/>
      <c r="G2" s="218"/>
      <c r="H2" s="218"/>
      <c r="I2" s="219"/>
      <c r="J2" s="86" t="s">
        <v>187</v>
      </c>
      <c r="K2" s="87"/>
      <c r="L2" s="87"/>
      <c r="M2" s="87"/>
      <c r="N2" s="87"/>
      <c r="O2" s="88"/>
      <c r="P2" s="86" t="s">
        <v>165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14" t="s">
        <v>169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0" t="s">
        <v>190</v>
      </c>
      <c r="B3" s="221"/>
      <c r="C3" s="222" t="s">
        <v>200</v>
      </c>
      <c r="D3" s="223"/>
      <c r="E3" s="223"/>
      <c r="F3" s="223"/>
      <c r="G3" s="223"/>
      <c r="H3" s="223"/>
      <c r="I3" s="224"/>
      <c r="J3" s="83" t="s">
        <v>201</v>
      </c>
      <c r="K3" s="84"/>
      <c r="L3" s="84"/>
      <c r="M3" s="84"/>
      <c r="N3" s="84"/>
      <c r="O3" s="85"/>
      <c r="P3" s="212" t="s">
        <v>202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185" t="s">
        <v>203</v>
      </c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430793094</v>
      </c>
      <c r="D4" s="94"/>
      <c r="E4" s="94"/>
      <c r="F4" s="94"/>
      <c r="G4" s="94"/>
      <c r="H4" s="94"/>
      <c r="I4" s="95"/>
      <c r="J4" s="146" t="s">
        <v>185</v>
      </c>
      <c r="K4" s="147"/>
      <c r="L4" s="147"/>
      <c r="M4" s="147"/>
      <c r="N4" s="147"/>
      <c r="O4" s="148"/>
      <c r="P4" s="200" t="s">
        <v>162</v>
      </c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9">
        <v>22002</v>
      </c>
      <c r="K5" s="149"/>
      <c r="L5" s="149"/>
      <c r="M5" s="149"/>
      <c r="N5" s="149"/>
      <c r="O5" s="149"/>
      <c r="P5" s="202" t="s">
        <v>204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3" t="s">
        <v>205</v>
      </c>
      <c r="AF5" s="202"/>
      <c r="AG5" s="202"/>
      <c r="AH5" s="202"/>
      <c r="AI5" s="202"/>
      <c r="AJ5" s="202"/>
      <c r="AK5" s="204"/>
      <c r="AL5" s="204"/>
      <c r="AM5" s="204"/>
      <c r="AN5" s="204"/>
      <c r="AO5" s="204"/>
      <c r="AP5" s="204"/>
      <c r="AQ5" s="204"/>
      <c r="AR5" s="204"/>
      <c r="AS5" s="205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4" t="s">
        <v>175</v>
      </c>
      <c r="D6" s="235"/>
      <c r="E6" s="207" t="s">
        <v>176</v>
      </c>
      <c r="F6" s="208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1" t="s">
        <v>163</v>
      </c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1" t="s">
        <v>164</v>
      </c>
      <c r="AL6" s="211"/>
      <c r="AM6" s="211"/>
      <c r="AN6" s="211"/>
      <c r="AO6" s="211"/>
      <c r="AP6" s="211"/>
      <c r="AQ6" s="211"/>
      <c r="AR6" s="211"/>
      <c r="AS6" s="211"/>
      <c r="AT6" s="57" t="s">
        <v>192</v>
      </c>
    </row>
    <row r="7" spans="1:51" ht="13.5" customHeight="1">
      <c r="A7" s="99"/>
      <c r="B7" s="100"/>
      <c r="C7" s="139" t="s">
        <v>206</v>
      </c>
      <c r="D7" s="134"/>
      <c r="E7" s="112" t="s">
        <v>207</v>
      </c>
      <c r="F7" s="113"/>
      <c r="G7" s="92">
        <v>507263533</v>
      </c>
      <c r="H7" s="92"/>
      <c r="I7" s="92"/>
      <c r="J7" s="92">
        <v>16943</v>
      </c>
      <c r="K7" s="92"/>
      <c r="L7" s="92"/>
      <c r="M7" s="92"/>
      <c r="N7" s="92"/>
      <c r="O7" s="92"/>
      <c r="P7" s="89" t="s">
        <v>72</v>
      </c>
      <c r="Q7" s="90"/>
      <c r="R7" s="109" t="s">
        <v>222</v>
      </c>
      <c r="S7" s="110"/>
      <c r="T7" s="110"/>
      <c r="U7" s="110"/>
      <c r="V7" s="50" t="s">
        <v>73</v>
      </c>
      <c r="W7" s="107" t="s">
        <v>223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0" t="s">
        <v>225</v>
      </c>
      <c r="AM7" s="151"/>
      <c r="AN7" s="151"/>
      <c r="AO7" s="151"/>
      <c r="AP7" s="151"/>
      <c r="AQ7" s="151"/>
      <c r="AR7" s="151"/>
      <c r="AS7" s="59" t="s">
        <v>75</v>
      </c>
      <c r="AT7" s="261">
        <v>60</v>
      </c>
    </row>
    <row r="8" spans="1:51" ht="18" customHeight="1">
      <c r="A8" s="99"/>
      <c r="B8" s="100"/>
      <c r="C8" s="140" t="s">
        <v>208</v>
      </c>
      <c r="D8" s="137"/>
      <c r="E8" s="141" t="s">
        <v>209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52" t="s">
        <v>224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226</v>
      </c>
      <c r="AL8" s="155"/>
      <c r="AM8" s="155"/>
      <c r="AN8" s="155"/>
      <c r="AO8" s="60" t="s">
        <v>76</v>
      </c>
      <c r="AP8" s="156" t="s">
        <v>227</v>
      </c>
      <c r="AQ8" s="155"/>
      <c r="AR8" s="155"/>
      <c r="AS8" s="157"/>
      <c r="AT8" s="261"/>
    </row>
    <row r="9" spans="1:51" ht="14.4" customHeight="1">
      <c r="A9" s="99" t="s">
        <v>150</v>
      </c>
      <c r="B9" s="100"/>
      <c r="C9" s="139" t="s">
        <v>210</v>
      </c>
      <c r="D9" s="134"/>
      <c r="E9" s="112" t="s">
        <v>211</v>
      </c>
      <c r="F9" s="113"/>
      <c r="G9" s="92">
        <v>512521317</v>
      </c>
      <c r="H9" s="92"/>
      <c r="I9" s="92"/>
      <c r="J9" s="92">
        <v>26995</v>
      </c>
      <c r="K9" s="92"/>
      <c r="L9" s="92"/>
      <c r="M9" s="92"/>
      <c r="N9" s="92"/>
      <c r="O9" s="92"/>
      <c r="P9" s="89" t="s">
        <v>72</v>
      </c>
      <c r="Q9" s="90"/>
      <c r="R9" s="109" t="s">
        <v>222</v>
      </c>
      <c r="S9" s="110"/>
      <c r="T9" s="110"/>
      <c r="U9" s="110"/>
      <c r="V9" s="50" t="s">
        <v>73</v>
      </c>
      <c r="W9" s="107" t="s">
        <v>228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50" t="s">
        <v>225</v>
      </c>
      <c r="AM9" s="151"/>
      <c r="AN9" s="151"/>
      <c r="AO9" s="151"/>
      <c r="AP9" s="151"/>
      <c r="AQ9" s="151"/>
      <c r="AR9" s="151"/>
      <c r="AS9" s="59" t="s">
        <v>194</v>
      </c>
      <c r="AT9" s="262">
        <v>44</v>
      </c>
    </row>
    <row r="10" spans="1:51" ht="18" customHeight="1">
      <c r="A10" s="99"/>
      <c r="B10" s="100"/>
      <c r="C10" s="140" t="s">
        <v>212</v>
      </c>
      <c r="D10" s="137"/>
      <c r="E10" s="141" t="s">
        <v>213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52" t="s">
        <v>229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09"/>
      <c r="AK10" s="154" t="s">
        <v>230</v>
      </c>
      <c r="AL10" s="155"/>
      <c r="AM10" s="155"/>
      <c r="AN10" s="155"/>
      <c r="AO10" s="60" t="s">
        <v>195</v>
      </c>
      <c r="AP10" s="156" t="s">
        <v>231</v>
      </c>
      <c r="AQ10" s="155"/>
      <c r="AR10" s="155"/>
      <c r="AS10" s="157"/>
      <c r="AT10" s="262"/>
    </row>
    <row r="11" spans="1:51" ht="14.4" customHeight="1">
      <c r="A11" s="99" t="s">
        <v>151</v>
      </c>
      <c r="B11" s="100"/>
      <c r="C11" s="139" t="s">
        <v>214</v>
      </c>
      <c r="D11" s="134"/>
      <c r="E11" s="112" t="s">
        <v>215</v>
      </c>
      <c r="F11" s="113"/>
      <c r="G11" s="92">
        <v>508986357</v>
      </c>
      <c r="H11" s="92"/>
      <c r="I11" s="92"/>
      <c r="J11" s="92">
        <v>26996</v>
      </c>
      <c r="K11" s="92"/>
      <c r="L11" s="92"/>
      <c r="M11" s="92"/>
      <c r="N11" s="92"/>
      <c r="O11" s="92"/>
      <c r="P11" s="89" t="s">
        <v>72</v>
      </c>
      <c r="Q11" s="90"/>
      <c r="R11" s="109" t="s">
        <v>222</v>
      </c>
      <c r="S11" s="110"/>
      <c r="T11" s="110"/>
      <c r="U11" s="110"/>
      <c r="V11" s="50" t="s">
        <v>73</v>
      </c>
      <c r="W11" s="107" t="s">
        <v>232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50" t="s">
        <v>225</v>
      </c>
      <c r="AM11" s="151"/>
      <c r="AN11" s="151"/>
      <c r="AO11" s="151"/>
      <c r="AP11" s="151"/>
      <c r="AQ11" s="151"/>
      <c r="AR11" s="151"/>
      <c r="AS11" s="59" t="s">
        <v>194</v>
      </c>
      <c r="AT11" s="262">
        <v>55</v>
      </c>
    </row>
    <row r="12" spans="1:51" ht="18" customHeight="1">
      <c r="A12" s="99"/>
      <c r="B12" s="100"/>
      <c r="C12" s="140" t="s">
        <v>216</v>
      </c>
      <c r="D12" s="137"/>
      <c r="E12" s="141" t="s">
        <v>217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52" t="s">
        <v>233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09"/>
      <c r="AK12" s="154" t="s">
        <v>230</v>
      </c>
      <c r="AL12" s="155"/>
      <c r="AM12" s="155"/>
      <c r="AN12" s="155"/>
      <c r="AO12" s="60" t="s">
        <v>195</v>
      </c>
      <c r="AP12" s="156" t="s">
        <v>234</v>
      </c>
      <c r="AQ12" s="155"/>
      <c r="AR12" s="155"/>
      <c r="AS12" s="157"/>
      <c r="AT12" s="262"/>
    </row>
    <row r="13" spans="1:51" ht="15" customHeight="1">
      <c r="A13" s="99" t="s">
        <v>152</v>
      </c>
      <c r="B13" s="100"/>
      <c r="C13" s="139" t="s">
        <v>214</v>
      </c>
      <c r="D13" s="134"/>
      <c r="E13" s="112" t="s">
        <v>215</v>
      </c>
      <c r="F13" s="113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4"/>
      <c r="S13" s="194"/>
      <c r="T13" s="194"/>
      <c r="U13" s="194"/>
      <c r="V13" s="47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9"/>
      <c r="AK13" s="61"/>
      <c r="AL13" s="187"/>
      <c r="AM13" s="187"/>
      <c r="AN13" s="187"/>
      <c r="AO13" s="187"/>
      <c r="AP13" s="187"/>
      <c r="AQ13" s="187"/>
      <c r="AR13" s="187"/>
      <c r="AS13" s="62"/>
      <c r="AT13" s="263"/>
    </row>
    <row r="14" spans="1:51" ht="18" customHeight="1">
      <c r="A14" s="99"/>
      <c r="B14" s="100"/>
      <c r="C14" s="140" t="s">
        <v>216</v>
      </c>
      <c r="D14" s="137"/>
      <c r="E14" s="141" t="s">
        <v>217</v>
      </c>
      <c r="F14" s="138"/>
      <c r="G14" s="135"/>
      <c r="H14" s="135"/>
      <c r="I14" s="135"/>
      <c r="J14" s="135"/>
      <c r="K14" s="135"/>
      <c r="L14" s="135"/>
      <c r="M14" s="135"/>
      <c r="N14" s="135"/>
      <c r="O14" s="135"/>
      <c r="P14" s="188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90"/>
      <c r="AK14" s="191"/>
      <c r="AL14" s="192"/>
      <c r="AM14" s="192"/>
      <c r="AN14" s="192"/>
      <c r="AO14" s="63"/>
      <c r="AP14" s="192"/>
      <c r="AQ14" s="192"/>
      <c r="AR14" s="192"/>
      <c r="AS14" s="193"/>
      <c r="AT14" s="263"/>
    </row>
    <row r="15" spans="1:51" ht="15" customHeight="1">
      <c r="A15" s="145" t="s">
        <v>166</v>
      </c>
      <c r="B15" s="100"/>
      <c r="C15" s="139" t="s">
        <v>218</v>
      </c>
      <c r="D15" s="134"/>
      <c r="E15" s="112" t="s">
        <v>219</v>
      </c>
      <c r="F15" s="113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9" t="s">
        <v>222</v>
      </c>
      <c r="S15" s="110"/>
      <c r="T15" s="110"/>
      <c r="U15" s="110"/>
      <c r="V15" s="49" t="s">
        <v>73</v>
      </c>
      <c r="W15" s="107" t="s">
        <v>235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50" t="s">
        <v>225</v>
      </c>
      <c r="AM15" s="151"/>
      <c r="AN15" s="151"/>
      <c r="AO15" s="151"/>
      <c r="AP15" s="151"/>
      <c r="AQ15" s="151"/>
      <c r="AR15" s="151"/>
      <c r="AS15" s="59" t="s">
        <v>194</v>
      </c>
      <c r="AT15" s="262">
        <v>60</v>
      </c>
    </row>
    <row r="16" spans="1:51" ht="18" customHeight="1">
      <c r="A16" s="99"/>
      <c r="B16" s="100"/>
      <c r="C16" s="140" t="s">
        <v>220</v>
      </c>
      <c r="D16" s="137"/>
      <c r="E16" s="141" t="s">
        <v>221</v>
      </c>
      <c r="F16" s="138"/>
      <c r="G16" s="135"/>
      <c r="H16" s="135"/>
      <c r="I16" s="135"/>
      <c r="J16" s="135"/>
      <c r="K16" s="135"/>
      <c r="L16" s="135"/>
      <c r="M16" s="135"/>
      <c r="N16" s="135"/>
      <c r="O16" s="135"/>
      <c r="P16" s="152" t="s">
        <v>236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209"/>
      <c r="AK16" s="154" t="s">
        <v>237</v>
      </c>
      <c r="AL16" s="155"/>
      <c r="AM16" s="155"/>
      <c r="AN16" s="155"/>
      <c r="AO16" s="60" t="s">
        <v>195</v>
      </c>
      <c r="AP16" s="156" t="s">
        <v>238</v>
      </c>
      <c r="AQ16" s="155"/>
      <c r="AR16" s="155"/>
      <c r="AS16" s="157"/>
      <c r="AT16" s="262"/>
    </row>
    <row r="17" spans="1:46">
      <c r="A17" s="99" t="s">
        <v>6</v>
      </c>
      <c r="B17" s="100"/>
      <c r="C17" s="162" t="str">
        <f>IF(P16="","",P16)</f>
        <v>千葉市中央区矢作町926-1-202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62" t="str">
        <f>IF(AL15="","",AL15&amp;"-"&amp;AK16&amp;"-"&amp;AP16)</f>
        <v>043-225-1771</v>
      </c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2745</v>
      </c>
      <c r="F21" s="78"/>
      <c r="G21" s="78">
        <v>2027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63" t="s">
        <v>173</v>
      </c>
      <c r="D23" s="164"/>
      <c r="E23" s="165" t="s">
        <v>174</v>
      </c>
      <c r="F23" s="166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31" t="s">
        <v>167</v>
      </c>
      <c r="Q23" s="142"/>
      <c r="R23" s="142"/>
      <c r="S23" s="142"/>
      <c r="T23" s="23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0"/>
      <c r="C24" s="173" t="s">
        <v>171</v>
      </c>
      <c r="D24" s="174"/>
      <c r="E24" s="175" t="s">
        <v>172</v>
      </c>
      <c r="F24" s="176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3"/>
      <c r="U24" s="1"/>
      <c r="V24" s="1"/>
      <c r="W24" s="1"/>
      <c r="X24" s="1"/>
      <c r="Y24" s="158" t="s">
        <v>168</v>
      </c>
      <c r="Z24" s="159"/>
      <c r="AA24" s="159"/>
      <c r="AB24" s="159"/>
      <c r="AC24" s="159"/>
      <c r="AD24" s="159"/>
      <c r="AE24" s="159"/>
      <c r="AF24" s="159"/>
      <c r="AG24" s="16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61" t="s">
        <v>239</v>
      </c>
      <c r="C25" s="139" t="s">
        <v>240</v>
      </c>
      <c r="D25" s="134"/>
      <c r="E25" s="112" t="s">
        <v>241</v>
      </c>
      <c r="F25" s="113"/>
      <c r="G25" s="114">
        <v>6</v>
      </c>
      <c r="H25" s="116"/>
      <c r="I25" s="128" t="s">
        <v>244</v>
      </c>
      <c r="J25" s="115"/>
      <c r="K25" s="115"/>
      <c r="L25" s="116"/>
      <c r="M25" s="114">
        <v>515876242</v>
      </c>
      <c r="N25" s="115"/>
      <c r="O25" s="116"/>
      <c r="P25" s="114">
        <v>153</v>
      </c>
      <c r="Q25" s="115"/>
      <c r="R25" s="115"/>
      <c r="S25" s="115"/>
      <c r="T25" s="120"/>
      <c r="U25" s="1"/>
      <c r="V25" s="1"/>
      <c r="W25" s="1"/>
      <c r="X25" s="1"/>
      <c r="Y25" s="122">
        <v>10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40" t="s">
        <v>242</v>
      </c>
      <c r="D26" s="137"/>
      <c r="E26" s="141" t="s">
        <v>243</v>
      </c>
      <c r="F26" s="138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39" t="s">
        <v>245</v>
      </c>
      <c r="D27" s="134"/>
      <c r="E27" s="112" t="s">
        <v>246</v>
      </c>
      <c r="F27" s="113"/>
      <c r="G27" s="114">
        <v>6</v>
      </c>
      <c r="H27" s="116"/>
      <c r="I27" s="128" t="s">
        <v>266</v>
      </c>
      <c r="J27" s="115"/>
      <c r="K27" s="115"/>
      <c r="L27" s="116"/>
      <c r="M27" s="114">
        <v>514384211</v>
      </c>
      <c r="N27" s="115"/>
      <c r="O27" s="116"/>
      <c r="P27" s="114">
        <v>156</v>
      </c>
      <c r="Q27" s="115"/>
      <c r="R27" s="115"/>
      <c r="S27" s="115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40" t="s">
        <v>247</v>
      </c>
      <c r="D28" s="137"/>
      <c r="E28" s="141" t="s">
        <v>248</v>
      </c>
      <c r="F28" s="138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39" t="s">
        <v>249</v>
      </c>
      <c r="D29" s="134"/>
      <c r="E29" s="112" t="s">
        <v>250</v>
      </c>
      <c r="F29" s="113"/>
      <c r="G29" s="114">
        <v>6</v>
      </c>
      <c r="H29" s="116"/>
      <c r="I29" s="128" t="s">
        <v>253</v>
      </c>
      <c r="J29" s="115"/>
      <c r="K29" s="115"/>
      <c r="L29" s="116"/>
      <c r="M29" s="114">
        <v>515819219</v>
      </c>
      <c r="N29" s="115"/>
      <c r="O29" s="116"/>
      <c r="P29" s="114">
        <v>152</v>
      </c>
      <c r="Q29" s="115"/>
      <c r="R29" s="115"/>
      <c r="S29" s="115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40" t="s">
        <v>251</v>
      </c>
      <c r="D30" s="137"/>
      <c r="E30" s="141" t="s">
        <v>252</v>
      </c>
      <c r="F30" s="138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39" t="s">
        <v>254</v>
      </c>
      <c r="D31" s="134"/>
      <c r="E31" s="112" t="s">
        <v>255</v>
      </c>
      <c r="F31" s="113"/>
      <c r="G31" s="114">
        <v>4</v>
      </c>
      <c r="H31" s="116"/>
      <c r="I31" s="128" t="s">
        <v>258</v>
      </c>
      <c r="J31" s="115"/>
      <c r="K31" s="115"/>
      <c r="L31" s="116"/>
      <c r="M31" s="114">
        <v>515745131</v>
      </c>
      <c r="N31" s="115"/>
      <c r="O31" s="116"/>
      <c r="P31" s="114">
        <v>142</v>
      </c>
      <c r="Q31" s="115"/>
      <c r="R31" s="115"/>
      <c r="S31" s="115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40" t="s">
        <v>256</v>
      </c>
      <c r="D32" s="137"/>
      <c r="E32" s="141" t="s">
        <v>257</v>
      </c>
      <c r="F32" s="138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1"/>
      <c r="U32" s="1"/>
      <c r="V32" s="1"/>
      <c r="W32" s="1"/>
      <c r="X32" s="1"/>
      <c r="Y32" s="158" t="s">
        <v>197</v>
      </c>
      <c r="Z32" s="159"/>
      <c r="AA32" s="159"/>
      <c r="AB32" s="159"/>
      <c r="AC32" s="159"/>
      <c r="AD32" s="159"/>
      <c r="AE32" s="159"/>
      <c r="AF32" s="159"/>
      <c r="AG32" s="16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39" t="s">
        <v>249</v>
      </c>
      <c r="D33" s="134"/>
      <c r="E33" s="112" t="s">
        <v>259</v>
      </c>
      <c r="F33" s="113"/>
      <c r="G33" s="114">
        <v>4</v>
      </c>
      <c r="H33" s="116"/>
      <c r="I33" s="128" t="s">
        <v>253</v>
      </c>
      <c r="J33" s="115"/>
      <c r="K33" s="115"/>
      <c r="L33" s="116"/>
      <c r="M33" s="114">
        <v>515819229</v>
      </c>
      <c r="N33" s="115"/>
      <c r="O33" s="116"/>
      <c r="P33" s="114">
        <v>146</v>
      </c>
      <c r="Q33" s="115"/>
      <c r="R33" s="115"/>
      <c r="S33" s="115"/>
      <c r="T33" s="120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40" t="s">
        <v>251</v>
      </c>
      <c r="D34" s="137"/>
      <c r="E34" s="141" t="s">
        <v>260</v>
      </c>
      <c r="F34" s="138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1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39" t="s">
        <v>261</v>
      </c>
      <c r="D35" s="134"/>
      <c r="E35" s="112" t="s">
        <v>262</v>
      </c>
      <c r="F35" s="113"/>
      <c r="G35" s="114">
        <v>3</v>
      </c>
      <c r="H35" s="116"/>
      <c r="I35" s="128" t="s">
        <v>265</v>
      </c>
      <c r="J35" s="115"/>
      <c r="K35" s="115"/>
      <c r="L35" s="116"/>
      <c r="M35" s="114">
        <v>515658751</v>
      </c>
      <c r="N35" s="115"/>
      <c r="O35" s="116"/>
      <c r="P35" s="114">
        <v>116</v>
      </c>
      <c r="Q35" s="115"/>
      <c r="R35" s="115"/>
      <c r="S35" s="115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40" t="s">
        <v>263</v>
      </c>
      <c r="D36" s="137"/>
      <c r="E36" s="141" t="s">
        <v>264</v>
      </c>
      <c r="F36" s="138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39" t="s">
        <v>267</v>
      </c>
      <c r="D37" s="134"/>
      <c r="E37" s="112" t="s">
        <v>268</v>
      </c>
      <c r="F37" s="113"/>
      <c r="G37" s="114">
        <v>3</v>
      </c>
      <c r="H37" s="116"/>
      <c r="I37" s="128" t="s">
        <v>266</v>
      </c>
      <c r="J37" s="115"/>
      <c r="K37" s="115"/>
      <c r="L37" s="116"/>
      <c r="M37" s="114">
        <v>516122543</v>
      </c>
      <c r="N37" s="115"/>
      <c r="O37" s="116"/>
      <c r="P37" s="114">
        <v>134</v>
      </c>
      <c r="Q37" s="115"/>
      <c r="R37" s="115"/>
      <c r="S37" s="115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40" t="s">
        <v>269</v>
      </c>
      <c r="D38" s="137"/>
      <c r="E38" s="141" t="s">
        <v>270</v>
      </c>
      <c r="F38" s="138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39" t="s">
        <v>271</v>
      </c>
      <c r="D39" s="134"/>
      <c r="E39" s="112" t="s">
        <v>272</v>
      </c>
      <c r="F39" s="113"/>
      <c r="G39" s="114">
        <v>3</v>
      </c>
      <c r="H39" s="116"/>
      <c r="I39" s="128" t="s">
        <v>275</v>
      </c>
      <c r="J39" s="115"/>
      <c r="K39" s="115"/>
      <c r="L39" s="116"/>
      <c r="M39" s="114">
        <v>516524964</v>
      </c>
      <c r="N39" s="115"/>
      <c r="O39" s="116"/>
      <c r="P39" s="114">
        <v>135</v>
      </c>
      <c r="Q39" s="115"/>
      <c r="R39" s="115"/>
      <c r="S39" s="115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40" t="s">
        <v>273</v>
      </c>
      <c r="D40" s="137"/>
      <c r="E40" s="141" t="s">
        <v>274</v>
      </c>
      <c r="F40" s="138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>
        <v>9</v>
      </c>
      <c r="C41" s="139" t="s">
        <v>276</v>
      </c>
      <c r="D41" s="134"/>
      <c r="E41" s="112" t="s">
        <v>277</v>
      </c>
      <c r="F41" s="113"/>
      <c r="G41" s="114">
        <v>2</v>
      </c>
      <c r="H41" s="116"/>
      <c r="I41" s="128" t="s">
        <v>280</v>
      </c>
      <c r="J41" s="115"/>
      <c r="K41" s="115"/>
      <c r="L41" s="116"/>
      <c r="M41" s="114">
        <v>518077204</v>
      </c>
      <c r="N41" s="115"/>
      <c r="O41" s="116"/>
      <c r="P41" s="114">
        <v>122</v>
      </c>
      <c r="Q41" s="115"/>
      <c r="R41" s="115"/>
      <c r="S41" s="115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40" t="s">
        <v>278</v>
      </c>
      <c r="D42" s="137"/>
      <c r="E42" s="141" t="s">
        <v>279</v>
      </c>
      <c r="F42" s="138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/>
      <c r="C43" s="133"/>
      <c r="D43" s="134"/>
      <c r="E43" s="134"/>
      <c r="F43" s="113"/>
      <c r="G43" s="114"/>
      <c r="H43" s="116"/>
      <c r="I43" s="114"/>
      <c r="J43" s="115"/>
      <c r="K43" s="115"/>
      <c r="L43" s="116"/>
      <c r="M43" s="114"/>
      <c r="N43" s="115"/>
      <c r="O43" s="116"/>
      <c r="P43" s="114"/>
      <c r="Q43" s="115"/>
      <c r="R43" s="115"/>
      <c r="S43" s="115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13"/>
      <c r="G45" s="114"/>
      <c r="H45" s="116"/>
      <c r="I45" s="114"/>
      <c r="J45" s="115"/>
      <c r="K45" s="115"/>
      <c r="L45" s="116"/>
      <c r="M45" s="114"/>
      <c r="N45" s="115"/>
      <c r="O45" s="116"/>
      <c r="P45" s="114"/>
      <c r="Q45" s="115"/>
      <c r="R45" s="115"/>
      <c r="S45" s="115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13"/>
      <c r="G47" s="114"/>
      <c r="H47" s="116"/>
      <c r="I47" s="114"/>
      <c r="J47" s="115"/>
      <c r="K47" s="115"/>
      <c r="L47" s="116"/>
      <c r="M47" s="114"/>
      <c r="N47" s="115"/>
      <c r="O47" s="116"/>
      <c r="P47" s="114"/>
      <c r="Q47" s="115"/>
      <c r="R47" s="115"/>
      <c r="S47" s="115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82"/>
      <c r="D48" s="183"/>
      <c r="E48" s="183"/>
      <c r="F48" s="184"/>
      <c r="G48" s="177"/>
      <c r="H48" s="178"/>
      <c r="I48" s="177"/>
      <c r="J48" s="179"/>
      <c r="K48" s="179"/>
      <c r="L48" s="178"/>
      <c r="M48" s="177"/>
      <c r="N48" s="179"/>
      <c r="O48" s="178"/>
      <c r="P48" s="177"/>
      <c r="Q48" s="179"/>
      <c r="R48" s="179"/>
      <c r="S48" s="179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4">
        <v>13</v>
      </c>
      <c r="B49" s="245"/>
      <c r="C49" s="247"/>
      <c r="D49" s="248"/>
      <c r="E49" s="248"/>
      <c r="F49" s="249"/>
      <c r="G49" s="236"/>
      <c r="H49" s="238"/>
      <c r="I49" s="236"/>
      <c r="J49" s="237"/>
      <c r="K49" s="237"/>
      <c r="L49" s="238"/>
      <c r="M49" s="236"/>
      <c r="N49" s="237"/>
      <c r="O49" s="238"/>
      <c r="P49" s="236"/>
      <c r="Q49" s="237"/>
      <c r="R49" s="237"/>
      <c r="S49" s="237"/>
      <c r="T49" s="24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6"/>
      <c r="C50" s="250"/>
      <c r="D50" s="251"/>
      <c r="E50" s="251"/>
      <c r="F50" s="252"/>
      <c r="G50" s="239"/>
      <c r="H50" s="241"/>
      <c r="I50" s="239"/>
      <c r="J50" s="240"/>
      <c r="K50" s="240"/>
      <c r="L50" s="241"/>
      <c r="M50" s="239"/>
      <c r="N50" s="240"/>
      <c r="O50" s="241"/>
      <c r="P50" s="239"/>
      <c r="Q50" s="240"/>
      <c r="R50" s="240"/>
      <c r="S50" s="240"/>
      <c r="T50" s="24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5"/>
      <c r="C51" s="247"/>
      <c r="D51" s="248"/>
      <c r="E51" s="248"/>
      <c r="F51" s="249"/>
      <c r="G51" s="236"/>
      <c r="H51" s="238"/>
      <c r="I51" s="236"/>
      <c r="J51" s="237"/>
      <c r="K51" s="237"/>
      <c r="L51" s="238"/>
      <c r="M51" s="236"/>
      <c r="N51" s="237"/>
      <c r="O51" s="238"/>
      <c r="P51" s="236"/>
      <c r="Q51" s="237"/>
      <c r="R51" s="237"/>
      <c r="S51" s="237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7"/>
      <c r="C52" s="258"/>
      <c r="D52" s="259"/>
      <c r="E52" s="259"/>
      <c r="F52" s="260"/>
      <c r="G52" s="253"/>
      <c r="H52" s="254"/>
      <c r="I52" s="253"/>
      <c r="J52" s="255"/>
      <c r="K52" s="255"/>
      <c r="L52" s="254"/>
      <c r="M52" s="253"/>
      <c r="N52" s="255"/>
      <c r="O52" s="254"/>
      <c r="P52" s="253"/>
      <c r="Q52" s="255"/>
      <c r="R52" s="255"/>
      <c r="S52" s="255"/>
      <c r="T52" s="25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7" t="s">
        <v>170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U54" s="22"/>
      <c r="V54" s="195" t="s">
        <v>188</v>
      </c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  <c r="AG54" s="198"/>
      <c r="AH54" s="198"/>
      <c r="AI54" s="198"/>
      <c r="AJ54" s="19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0" t="s">
        <v>281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2"/>
      <c r="U55" s="22"/>
      <c r="V55" s="264">
        <f>LEN(A55)</f>
        <v>74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スターキッズ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430793094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野口　和江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507263533</v>
      </c>
      <c r="H7" s="269"/>
      <c r="I7" s="269"/>
      <c r="J7" s="269">
        <f>IF(入力!J7="","",入力!J7)</f>
        <v>16943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7" t="s">
        <v>2</v>
      </c>
      <c r="B9" s="267"/>
      <c r="C9" s="279" t="str">
        <f>IF(入力!C10="","",入力!C10&amp;"　"&amp;入力!E10)</f>
        <v>安達　真琴</v>
      </c>
      <c r="D9" s="280"/>
      <c r="E9" s="280"/>
      <c r="F9" s="280"/>
      <c r="G9" s="269">
        <f>IF(入力!G9="","",入力!G9)</f>
        <v>512521317</v>
      </c>
      <c r="H9" s="269"/>
      <c r="I9" s="269"/>
      <c r="J9" s="269">
        <f>IF(入力!J9="","",入力!J9)</f>
        <v>26995</v>
      </c>
      <c r="K9" s="269"/>
      <c r="L9" s="269"/>
      <c r="M9" s="269" t="str">
        <f>IF(入力!M9="","",入力!M9)</f>
        <v/>
      </c>
      <c r="N9" s="269"/>
      <c r="O9" s="269"/>
    </row>
    <row r="10" spans="1:15" ht="14.4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7" t="s">
        <v>3</v>
      </c>
      <c r="B11" s="267"/>
      <c r="C11" s="279" t="str">
        <f>IF(入力!C12="","",入力!C12&amp;"　"&amp;入力!E12)</f>
        <v>羽鳥　貴子</v>
      </c>
      <c r="D11" s="280"/>
      <c r="E11" s="280"/>
      <c r="F11" s="280"/>
      <c r="G11" s="269">
        <f>IF(入力!G11="","",入力!G11)</f>
        <v>508986357</v>
      </c>
      <c r="H11" s="269"/>
      <c r="I11" s="269"/>
      <c r="J11" s="269">
        <f>IF(入力!J11="","",入力!J11)</f>
        <v>26996</v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羽鳥　貴子</v>
      </c>
      <c r="D13" s="280"/>
      <c r="E13" s="280"/>
      <c r="F13" s="280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7"/>
      <c r="B14" s="267"/>
      <c r="C14" s="281"/>
      <c r="D14" s="282"/>
      <c r="E14" s="282"/>
      <c r="F14" s="282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7" t="s">
        <v>5</v>
      </c>
      <c r="B15" s="267"/>
      <c r="C15" s="279" t="str">
        <f>IF(入力!C16="","",入力!C16&amp;"　"&amp;入力!E16)</f>
        <v>斎藤　きよ子</v>
      </c>
      <c r="D15" s="280"/>
      <c r="E15" s="280"/>
      <c r="F15" s="277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7"/>
      <c r="B16" s="267"/>
      <c r="C16" s="281"/>
      <c r="D16" s="282"/>
      <c r="E16" s="282"/>
      <c r="F16" s="278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7" t="s">
        <v>6</v>
      </c>
      <c r="B17" s="267"/>
      <c r="C17" s="270" t="str">
        <f>IF(入力!C17="","",入力!C17&amp;"　"&amp;入力!E17)</f>
        <v>千葉市中央区矢作町926-1-202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" customHeight="1">
      <c r="A19" s="267" t="s">
        <v>7</v>
      </c>
      <c r="B19" s="267"/>
      <c r="C19" s="270" t="str">
        <f>IF(入力!C19="","",入力!C19&amp;"　"&amp;入力!E19)</f>
        <v>043-225-1771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" customHeight="1">
      <c r="A21" s="267" t="s">
        <v>8</v>
      </c>
      <c r="B21" s="267"/>
      <c r="C21" s="270" t="str">
        <f>IF(入力!C21="","",入力!C21&amp;"－"&amp;入力!E21&amp;"－"&amp;入力!G21)</f>
        <v>90－2745－2027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山本　優奈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千城台西小学校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515876242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川崎　聖都美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星久喜小学校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514384211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中川内　ひまり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本町小学校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515819219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福里　奈々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誉田小学校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515745131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中川内　そら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本町小学校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515819229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山貝　芽意</v>
      </c>
      <c r="D35" s="280"/>
      <c r="E35" s="280"/>
      <c r="F35" s="280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大森小学校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515658751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富樫　里央菜</v>
      </c>
      <c r="D37" s="280"/>
      <c r="E37" s="280"/>
      <c r="F37" s="280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星久喜小学校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516122543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松浦　美結</v>
      </c>
      <c r="D39" s="280"/>
      <c r="E39" s="280"/>
      <c r="F39" s="280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千葉大学付属小学校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516524964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佐々木　詩織</v>
      </c>
      <c r="D41" s="280"/>
      <c r="E41" s="280"/>
      <c r="F41" s="280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宮崎小学校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518077204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 t="str">
        <f>IF(入力!B43="","",入力!B43)</f>
        <v/>
      </c>
      <c r="C43" s="279" t="str">
        <f>IF(入力!C44="","",入力!C44&amp;"　"&amp;入力!E44)</f>
        <v/>
      </c>
      <c r="D43" s="280"/>
      <c r="E43" s="280"/>
      <c r="F43" s="280"/>
      <c r="G43" s="267" t="str">
        <f>IF(入力!G43="","",入力!G43)</f>
        <v/>
      </c>
      <c r="H43" s="267" t="str">
        <f>IF(入力!H43="","",入力!H43)</f>
        <v/>
      </c>
      <c r="I43" s="267" t="str">
        <f>IF(入力!I43="","",入力!I43)</f>
        <v/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 t="str">
        <f>IF(入力!M43="","",入力!M43)</f>
        <v/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 t="str">
        <f>IF(入力!B45="","",入力!B45)</f>
        <v/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6"/>
      <c r="AW1" s="316"/>
      <c r="AX1" s="4" t="s">
        <v>28</v>
      </c>
      <c r="AY1" s="5"/>
      <c r="AZ1" s="316"/>
      <c r="BA1" s="316"/>
      <c r="BB1" s="4" t="s">
        <v>29</v>
      </c>
      <c r="BC1" s="5"/>
      <c r="BD1" s="316"/>
      <c r="BE1" s="316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7" t="s">
        <v>65</v>
      </c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6" t="s">
        <v>32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9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292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9">
        <v>36</v>
      </c>
      <c r="I12" s="350"/>
      <c r="J12" s="351"/>
      <c r="K12" s="4"/>
    </row>
    <row r="13" spans="1:60" ht="13.5" customHeight="1">
      <c r="F13" s="4" t="s">
        <v>35</v>
      </c>
      <c r="G13" s="4"/>
      <c r="H13" s="352"/>
      <c r="I13" s="353"/>
      <c r="J13" s="35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5"/>
      <c r="I14" s="356"/>
      <c r="J14" s="35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5" t="s">
        <v>37</v>
      </c>
      <c r="D16" s="296"/>
      <c r="E16" s="296"/>
      <c r="F16" s="296"/>
      <c r="G16" s="297"/>
      <c r="H16" s="347" t="s">
        <v>66</v>
      </c>
      <c r="I16" s="348"/>
      <c r="J16" s="348"/>
      <c r="K16" s="296" t="str">
        <f>IF(入力!C2="","",入力!C2)</f>
        <v>スターキッズ</v>
      </c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7"/>
      <c r="Y16" s="366" t="s">
        <v>67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19" t="s">
        <v>38</v>
      </c>
      <c r="AK16" s="320"/>
      <c r="AL16" s="320"/>
      <c r="AM16" s="321"/>
      <c r="AN16" s="341" t="str">
        <f>IF(入力!P3="","",入力!P3)</f>
        <v>千葉市</v>
      </c>
      <c r="AO16" s="342"/>
      <c r="AP16" s="342"/>
      <c r="AQ16" s="342"/>
      <c r="AR16" s="342"/>
      <c r="AS16" s="342"/>
      <c r="AT16" s="320" t="s">
        <v>68</v>
      </c>
      <c r="AU16" s="321"/>
      <c r="AV16" s="327" t="s">
        <v>39</v>
      </c>
      <c r="AW16" s="296"/>
      <c r="AX16" s="296"/>
      <c r="AY16" s="297"/>
      <c r="AZ16" s="329" t="str">
        <f>IF(入力!P5="","",入力!P5)</f>
        <v>JR</v>
      </c>
      <c r="BA16" s="330"/>
      <c r="BB16" s="330"/>
      <c r="BC16" s="330"/>
      <c r="BD16" s="330"/>
      <c r="BE16" s="330"/>
      <c r="BF16" s="304" t="s">
        <v>40</v>
      </c>
    </row>
    <row r="17" spans="3:58" ht="4.5" customHeight="1">
      <c r="C17" s="298"/>
      <c r="D17" s="299"/>
      <c r="E17" s="299"/>
      <c r="F17" s="299"/>
      <c r="G17" s="300"/>
      <c r="H17" s="339" t="str">
        <f>IF(入力!C3="","",入力!C3)</f>
        <v>スターキッズ</v>
      </c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35" t="str">
        <f>IF(入力!J3="","","("&amp;入力!J3&amp;")")</f>
        <v>(女子)</v>
      </c>
      <c r="V17" s="335"/>
      <c r="W17" s="335"/>
      <c r="X17" s="336"/>
      <c r="Y17" s="369">
        <f>IF(入力!C4="","",入力!C4)</f>
        <v>430793094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2"/>
      <c r="AK17" s="323"/>
      <c r="AL17" s="323"/>
      <c r="AM17" s="324"/>
      <c r="AN17" s="343"/>
      <c r="AO17" s="344"/>
      <c r="AP17" s="344"/>
      <c r="AQ17" s="344"/>
      <c r="AR17" s="344"/>
      <c r="AS17" s="344"/>
      <c r="AT17" s="323"/>
      <c r="AU17" s="324"/>
      <c r="AV17" s="328"/>
      <c r="AW17" s="299"/>
      <c r="AX17" s="299"/>
      <c r="AY17" s="300"/>
      <c r="AZ17" s="331"/>
      <c r="BA17" s="332"/>
      <c r="BB17" s="332"/>
      <c r="BC17" s="332"/>
      <c r="BD17" s="332"/>
      <c r="BE17" s="332"/>
      <c r="BF17" s="305"/>
    </row>
    <row r="18" spans="3:58" ht="16.5" customHeight="1">
      <c r="C18" s="301"/>
      <c r="D18" s="302"/>
      <c r="E18" s="302"/>
      <c r="F18" s="302"/>
      <c r="G18" s="303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37"/>
      <c r="V18" s="337"/>
      <c r="W18" s="337"/>
      <c r="X18" s="338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5"/>
      <c r="AK18" s="314"/>
      <c r="AL18" s="314"/>
      <c r="AM18" s="326"/>
      <c r="AN18" s="345"/>
      <c r="AO18" s="346"/>
      <c r="AP18" s="346"/>
      <c r="AQ18" s="346"/>
      <c r="AR18" s="346"/>
      <c r="AS18" s="346"/>
      <c r="AT18" s="314"/>
      <c r="AU18" s="326"/>
      <c r="AV18" s="310"/>
      <c r="AW18" s="302"/>
      <c r="AX18" s="302"/>
      <c r="AY18" s="303"/>
      <c r="AZ18" s="333" t="str">
        <f>IF(入力!AE5="","",入力!AE5)</f>
        <v>蘇我</v>
      </c>
      <c r="BA18" s="334"/>
      <c r="BB18" s="334"/>
      <c r="BC18" s="334"/>
      <c r="BD18" s="334"/>
      <c r="BE18" s="334"/>
      <c r="BF18" s="13" t="s">
        <v>41</v>
      </c>
    </row>
    <row r="19" spans="3:58" ht="15" customHeight="1">
      <c r="C19" s="358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15" t="s">
        <v>42</v>
      </c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 t="s">
        <v>69</v>
      </c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 t="s">
        <v>70</v>
      </c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8"/>
    </row>
    <row r="20" spans="3:58" ht="15" customHeight="1">
      <c r="C20" s="376" t="s">
        <v>43</v>
      </c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75">
        <f>IF(入力!J7="","",入力!J7)</f>
        <v>16943</v>
      </c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>
        <f>IF(入力!J9="","",入力!J9)</f>
        <v>26995</v>
      </c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>
        <f>IF(入力!J11="","",入力!J11)</f>
        <v>26996</v>
      </c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83"/>
    </row>
    <row r="21" spans="3:58" ht="15" customHeight="1">
      <c r="C21" s="376" t="s">
        <v>44</v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75" t="str">
        <f>IF(入力!M7="","",入力!M7)</f>
        <v/>
      </c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 t="str">
        <f>IF(入力!M9="","",入力!M9)</f>
        <v/>
      </c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 t="str">
        <f>IF(入力!M11="","",入力!M11)</f>
        <v/>
      </c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83"/>
    </row>
    <row r="22" spans="3:58" ht="12" customHeight="1">
      <c r="C22" s="363" t="s">
        <v>71</v>
      </c>
      <c r="D22" s="364"/>
      <c r="E22" s="364"/>
      <c r="F22" s="364"/>
      <c r="G22" s="365"/>
      <c r="H22" s="311" t="str">
        <f>IF(入力!C7="","",入力!C7&amp;"　"&amp;入力!E7)</f>
        <v>ノグチ　カズエ</v>
      </c>
      <c r="I22" s="306"/>
      <c r="J22" s="306"/>
      <c r="K22" s="306"/>
      <c r="L22" s="306"/>
      <c r="M22" s="306"/>
      <c r="N22" s="306"/>
      <c r="O22" s="306"/>
      <c r="P22" s="306"/>
      <c r="Q22" s="312"/>
      <c r="R22" s="313" t="s">
        <v>45</v>
      </c>
      <c r="S22" s="306"/>
      <c r="T22" s="377">
        <f>IF(入力!AT7="","",入力!AT7)</f>
        <v>60</v>
      </c>
      <c r="U22" s="378"/>
      <c r="V22" s="379"/>
      <c r="W22" s="313" t="s">
        <v>46</v>
      </c>
      <c r="X22" s="313"/>
      <c r="Y22" s="313"/>
      <c r="Z22" s="14" t="s">
        <v>72</v>
      </c>
      <c r="AA22" s="15"/>
      <c r="AB22" s="306" t="str">
        <f>IF(入力!R7="","",入力!R7)</f>
        <v>260</v>
      </c>
      <c r="AC22" s="306"/>
      <c r="AD22" s="306"/>
      <c r="AE22" s="306"/>
      <c r="AF22" s="16" t="s">
        <v>73</v>
      </c>
      <c r="AG22" s="306" t="str">
        <f>IF(入力!W7="","",入力!W7)</f>
        <v>0808</v>
      </c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12"/>
      <c r="AU22" s="313" t="s">
        <v>47</v>
      </c>
      <c r="AV22" s="306"/>
      <c r="AW22" s="306"/>
      <c r="AX22" s="17" t="s">
        <v>74</v>
      </c>
      <c r="AY22" s="306" t="str">
        <f>IF(入力!AL7="","",入力!AL7)</f>
        <v>043</v>
      </c>
      <c r="AZ22" s="306"/>
      <c r="BA22" s="306"/>
      <c r="BB22" s="306"/>
      <c r="BC22" s="306"/>
      <c r="BD22" s="306"/>
      <c r="BE22" s="306"/>
      <c r="BF22" s="18" t="s">
        <v>75</v>
      </c>
    </row>
    <row r="23" spans="3:58" ht="19.5" customHeight="1">
      <c r="C23" s="301" t="s">
        <v>48</v>
      </c>
      <c r="D23" s="302"/>
      <c r="E23" s="302"/>
      <c r="F23" s="302"/>
      <c r="G23" s="303"/>
      <c r="H23" s="355" t="str">
        <f>IF(入力!C8="","",入力!C8&amp;"　"&amp;入力!E8)</f>
        <v>野口　和江</v>
      </c>
      <c r="I23" s="356"/>
      <c r="J23" s="356"/>
      <c r="K23" s="356"/>
      <c r="L23" s="356"/>
      <c r="M23" s="356"/>
      <c r="N23" s="356"/>
      <c r="O23" s="356"/>
      <c r="P23" s="356"/>
      <c r="Q23" s="357"/>
      <c r="R23" s="302"/>
      <c r="S23" s="302"/>
      <c r="T23" s="380"/>
      <c r="U23" s="381"/>
      <c r="V23" s="382"/>
      <c r="W23" s="314"/>
      <c r="X23" s="314"/>
      <c r="Y23" s="314"/>
      <c r="Z23" s="307" t="str">
        <f>IF(入力!P8="","",入力!P8)</f>
        <v>千葉市中央区星久喜町942-38-102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9"/>
      <c r="AU23" s="302"/>
      <c r="AV23" s="302"/>
      <c r="AW23" s="302"/>
      <c r="AX23" s="310" t="str">
        <f>IF(入力!AK8="","",入力!AK8)</f>
        <v>261</v>
      </c>
      <c r="AY23" s="302"/>
      <c r="AZ23" s="302"/>
      <c r="BA23" s="302"/>
      <c r="BB23" s="19" t="s">
        <v>76</v>
      </c>
      <c r="BC23" s="302" t="str">
        <f>IF(入力!AP8="","",入力!AP8)</f>
        <v>7118</v>
      </c>
      <c r="BD23" s="302"/>
      <c r="BE23" s="302"/>
      <c r="BF23" s="384"/>
    </row>
    <row r="24" spans="3:58" ht="12" customHeight="1">
      <c r="C24" s="363" t="s">
        <v>77</v>
      </c>
      <c r="D24" s="364"/>
      <c r="E24" s="364"/>
      <c r="F24" s="364"/>
      <c r="G24" s="365"/>
      <c r="H24" s="311" t="str">
        <f>IF(入力!C9="","",入力!C9&amp;"　"&amp;入力!E9)</f>
        <v>アダチ　マコト</v>
      </c>
      <c r="I24" s="306"/>
      <c r="J24" s="306"/>
      <c r="K24" s="306"/>
      <c r="L24" s="306"/>
      <c r="M24" s="306"/>
      <c r="N24" s="306"/>
      <c r="O24" s="306"/>
      <c r="P24" s="306"/>
      <c r="Q24" s="312"/>
      <c r="R24" s="313" t="s">
        <v>45</v>
      </c>
      <c r="S24" s="306"/>
      <c r="T24" s="377">
        <f>IF(入力!AT9="","",入力!AT9)</f>
        <v>44</v>
      </c>
      <c r="U24" s="378"/>
      <c r="V24" s="379"/>
      <c r="W24" s="313" t="s">
        <v>46</v>
      </c>
      <c r="X24" s="313"/>
      <c r="Y24" s="313"/>
      <c r="Z24" s="14" t="s">
        <v>72</v>
      </c>
      <c r="AA24" s="15"/>
      <c r="AB24" s="306" t="str">
        <f>IF(入力!R9="","",入力!R9)</f>
        <v>260</v>
      </c>
      <c r="AC24" s="306"/>
      <c r="AD24" s="306"/>
      <c r="AE24" s="306"/>
      <c r="AF24" s="16" t="s">
        <v>73</v>
      </c>
      <c r="AG24" s="306" t="str">
        <f>IF(入力!W9="","",入力!W9)</f>
        <v>0806</v>
      </c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12"/>
      <c r="AU24" s="313" t="s">
        <v>47</v>
      </c>
      <c r="AV24" s="306"/>
      <c r="AW24" s="306"/>
      <c r="AX24" s="17" t="s">
        <v>74</v>
      </c>
      <c r="AY24" s="306" t="str">
        <f>IF(入力!AL9="","",入力!AL9)</f>
        <v>043</v>
      </c>
      <c r="AZ24" s="306"/>
      <c r="BA24" s="306"/>
      <c r="BB24" s="306"/>
      <c r="BC24" s="306"/>
      <c r="BD24" s="306"/>
      <c r="BE24" s="306"/>
      <c r="BF24" s="18" t="s">
        <v>75</v>
      </c>
    </row>
    <row r="25" spans="3:58" ht="19.5" customHeight="1">
      <c r="C25" s="301" t="s">
        <v>78</v>
      </c>
      <c r="D25" s="302"/>
      <c r="E25" s="302"/>
      <c r="F25" s="302"/>
      <c r="G25" s="303"/>
      <c r="H25" s="355" t="str">
        <f>IF(入力!C10="","",入力!C10&amp;"　"&amp;入力!E10)</f>
        <v>安達　真琴</v>
      </c>
      <c r="I25" s="356"/>
      <c r="J25" s="356"/>
      <c r="K25" s="356"/>
      <c r="L25" s="356"/>
      <c r="M25" s="356"/>
      <c r="N25" s="356"/>
      <c r="O25" s="356"/>
      <c r="P25" s="356"/>
      <c r="Q25" s="357"/>
      <c r="R25" s="302"/>
      <c r="S25" s="302"/>
      <c r="T25" s="380"/>
      <c r="U25" s="381"/>
      <c r="V25" s="382"/>
      <c r="W25" s="314"/>
      <c r="X25" s="314"/>
      <c r="Y25" s="314"/>
      <c r="Z25" s="307" t="str">
        <f>IF(入力!P10="","",入力!P10)</f>
        <v>千葉市中央区宮崎1-19-9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9"/>
      <c r="AU25" s="302"/>
      <c r="AV25" s="302"/>
      <c r="AW25" s="302"/>
      <c r="AX25" s="310" t="str">
        <f>IF(入力!AK10="","",入力!AK10)</f>
        <v>264</v>
      </c>
      <c r="AY25" s="302"/>
      <c r="AZ25" s="302"/>
      <c r="BA25" s="302"/>
      <c r="BB25" s="19" t="s">
        <v>76</v>
      </c>
      <c r="BC25" s="302" t="str">
        <f>IF(入力!AP10="","",入力!AP10)</f>
        <v>2507</v>
      </c>
      <c r="BD25" s="302"/>
      <c r="BE25" s="302"/>
      <c r="BF25" s="384"/>
    </row>
    <row r="26" spans="3:58" ht="12" customHeight="1">
      <c r="C26" s="363" t="s">
        <v>71</v>
      </c>
      <c r="D26" s="364"/>
      <c r="E26" s="364"/>
      <c r="F26" s="364"/>
      <c r="G26" s="365"/>
      <c r="H26" s="311" t="str">
        <f>IF(入力!C11="","",入力!C11&amp;"　"&amp;入力!E11)</f>
        <v>ハトリ　タカコ</v>
      </c>
      <c r="I26" s="306"/>
      <c r="J26" s="306"/>
      <c r="K26" s="306"/>
      <c r="L26" s="306"/>
      <c r="M26" s="306"/>
      <c r="N26" s="306"/>
      <c r="O26" s="306"/>
      <c r="P26" s="306"/>
      <c r="Q26" s="312"/>
      <c r="R26" s="313" t="s">
        <v>45</v>
      </c>
      <c r="S26" s="306"/>
      <c r="T26" s="377">
        <f>IF(入力!AT11="","",入力!AT11)</f>
        <v>55</v>
      </c>
      <c r="U26" s="378"/>
      <c r="V26" s="379"/>
      <c r="W26" s="313" t="s">
        <v>46</v>
      </c>
      <c r="X26" s="313"/>
      <c r="Y26" s="313"/>
      <c r="Z26" s="14" t="s">
        <v>72</v>
      </c>
      <c r="AA26" s="15"/>
      <c r="AB26" s="306" t="str">
        <f>IF(入力!R11="","",入力!R11)</f>
        <v>260</v>
      </c>
      <c r="AC26" s="306"/>
      <c r="AD26" s="306"/>
      <c r="AE26" s="306"/>
      <c r="AF26" s="16" t="s">
        <v>73</v>
      </c>
      <c r="AG26" s="306" t="str">
        <f>IF(入力!W11="","",入力!W11)</f>
        <v>0844</v>
      </c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12"/>
      <c r="AU26" s="313" t="s">
        <v>47</v>
      </c>
      <c r="AV26" s="306"/>
      <c r="AW26" s="306"/>
      <c r="AX26" s="17" t="s">
        <v>74</v>
      </c>
      <c r="AY26" s="306" t="str">
        <f>IF(入力!AL11="","",入力!AL11)</f>
        <v>043</v>
      </c>
      <c r="AZ26" s="306"/>
      <c r="BA26" s="306"/>
      <c r="BB26" s="306"/>
      <c r="BC26" s="306"/>
      <c r="BD26" s="306"/>
      <c r="BE26" s="306"/>
      <c r="BF26" s="18" t="s">
        <v>75</v>
      </c>
    </row>
    <row r="27" spans="3:58" ht="19.5" customHeight="1">
      <c r="C27" s="301" t="s">
        <v>79</v>
      </c>
      <c r="D27" s="302"/>
      <c r="E27" s="302"/>
      <c r="F27" s="302"/>
      <c r="G27" s="303"/>
      <c r="H27" s="355" t="str">
        <f>IF(入力!C12="","",入力!C12&amp;"　"&amp;入力!E12)</f>
        <v>羽鳥　貴子</v>
      </c>
      <c r="I27" s="356"/>
      <c r="J27" s="356"/>
      <c r="K27" s="356"/>
      <c r="L27" s="356"/>
      <c r="M27" s="356"/>
      <c r="N27" s="356"/>
      <c r="O27" s="356"/>
      <c r="P27" s="356"/>
      <c r="Q27" s="357"/>
      <c r="R27" s="302"/>
      <c r="S27" s="302"/>
      <c r="T27" s="380"/>
      <c r="U27" s="381"/>
      <c r="V27" s="382"/>
      <c r="W27" s="314"/>
      <c r="X27" s="314"/>
      <c r="Y27" s="314"/>
      <c r="Z27" s="307" t="str">
        <f>IF(入力!P12="","",入力!P12)</f>
        <v>千葉市中央区千葉寺町1217-11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9"/>
      <c r="AU27" s="302"/>
      <c r="AV27" s="302"/>
      <c r="AW27" s="302"/>
      <c r="AX27" s="310" t="str">
        <f>IF(入力!AK12="","",入力!AK12)</f>
        <v>264</v>
      </c>
      <c r="AY27" s="302"/>
      <c r="AZ27" s="302"/>
      <c r="BA27" s="302"/>
      <c r="BB27" s="19" t="s">
        <v>76</v>
      </c>
      <c r="BC27" s="302" t="str">
        <f>IF(入力!AP12="","",入力!AP12)</f>
        <v>3210</v>
      </c>
      <c r="BD27" s="302"/>
      <c r="BE27" s="302"/>
      <c r="BF27" s="384"/>
    </row>
    <row r="28" spans="3:58" ht="12" customHeight="1">
      <c r="C28" s="363" t="s">
        <v>71</v>
      </c>
      <c r="D28" s="364"/>
      <c r="E28" s="364"/>
      <c r="F28" s="364"/>
      <c r="G28" s="365"/>
      <c r="H28" s="311" t="str">
        <f>IF(入力!C15="","",入力!C15&amp;"　"&amp;入力!E15)</f>
        <v>サイトウ　キヨコ</v>
      </c>
      <c r="I28" s="306"/>
      <c r="J28" s="306"/>
      <c r="K28" s="306"/>
      <c r="L28" s="306"/>
      <c r="M28" s="306"/>
      <c r="N28" s="306"/>
      <c r="O28" s="306"/>
      <c r="P28" s="306"/>
      <c r="Q28" s="312"/>
      <c r="R28" s="313" t="s">
        <v>45</v>
      </c>
      <c r="S28" s="306"/>
      <c r="T28" s="377">
        <f>IF(入力!AT15="","",入力!AT15)</f>
        <v>60</v>
      </c>
      <c r="U28" s="378"/>
      <c r="V28" s="379"/>
      <c r="W28" s="313" t="s">
        <v>46</v>
      </c>
      <c r="X28" s="313"/>
      <c r="Y28" s="313"/>
      <c r="Z28" s="14" t="s">
        <v>72</v>
      </c>
      <c r="AA28" s="15"/>
      <c r="AB28" s="306" t="str">
        <f>IF(入力!R15="","",入力!R15)</f>
        <v>260</v>
      </c>
      <c r="AC28" s="306"/>
      <c r="AD28" s="306"/>
      <c r="AE28" s="306"/>
      <c r="AF28" s="16" t="s">
        <v>73</v>
      </c>
      <c r="AG28" s="306" t="str">
        <f>IF(入力!W15="","",入力!W15)</f>
        <v>0851</v>
      </c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12"/>
      <c r="AU28" s="313" t="s">
        <v>47</v>
      </c>
      <c r="AV28" s="306"/>
      <c r="AW28" s="306"/>
      <c r="AX28" s="17" t="s">
        <v>74</v>
      </c>
      <c r="AY28" s="306" t="str">
        <f>IF(入力!AL15="","",入力!AL15)</f>
        <v>043</v>
      </c>
      <c r="AZ28" s="306"/>
      <c r="BA28" s="306"/>
      <c r="BB28" s="306"/>
      <c r="BC28" s="306"/>
      <c r="BD28" s="306"/>
      <c r="BE28" s="306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89" t="str">
        <f>IF(入力!C16="","",入力!C16&amp;"　"&amp;入力!E16)</f>
        <v>斎藤　きよ子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61"/>
      <c r="S29" s="361"/>
      <c r="T29" s="386"/>
      <c r="U29" s="387"/>
      <c r="V29" s="388"/>
      <c r="W29" s="385"/>
      <c r="X29" s="385"/>
      <c r="Y29" s="385"/>
      <c r="Z29" s="402" t="str">
        <f>IF(入力!P16="","",入力!P16)</f>
        <v>千葉市中央区矢作町926-1-202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61"/>
      <c r="AV29" s="361"/>
      <c r="AW29" s="361"/>
      <c r="AX29" s="405" t="str">
        <f>IF(入力!AK16="","",入力!AK16)</f>
        <v>225</v>
      </c>
      <c r="AY29" s="361"/>
      <c r="AZ29" s="361"/>
      <c r="BA29" s="361"/>
      <c r="BB29" s="73" t="s">
        <v>76</v>
      </c>
      <c r="BC29" s="361" t="str">
        <f>IF(入力!AP16="","",入力!AP16)</f>
        <v>1771</v>
      </c>
      <c r="BD29" s="361"/>
      <c r="BE29" s="361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ヤマモト　ユウナ
山本　優奈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6</v>
      </c>
      <c r="R34" s="395"/>
      <c r="S34" s="396"/>
      <c r="T34" s="413" t="str">
        <f>IF(入力!I25="","",入力!I25)</f>
        <v>千城台西小学校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515876242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153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カワサキ　コトミ
川崎　聖都美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6</v>
      </c>
      <c r="R36" s="395"/>
      <c r="S36" s="396"/>
      <c r="T36" s="413" t="str">
        <f>IF(入力!I27="","",入力!I27)</f>
        <v>星久喜小学校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514384211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156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ナカガワチ　ヒマリ
中川内　ひまり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6</v>
      </c>
      <c r="R38" s="395"/>
      <c r="S38" s="396"/>
      <c r="T38" s="413" t="str">
        <f>IF(入力!I29="","",入力!I29)</f>
        <v>本町小学校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515819219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152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フクサト　ナナ
福里　奈々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4</v>
      </c>
      <c r="R40" s="395"/>
      <c r="S40" s="396"/>
      <c r="T40" s="413" t="str">
        <f>IF(入力!I31="","",入力!I31)</f>
        <v>誉田小学校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515745131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142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ナカガワチ　ソラ
中川内　そら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4</v>
      </c>
      <c r="R42" s="395"/>
      <c r="S42" s="396"/>
      <c r="T42" s="413" t="str">
        <f>IF(入力!I33="","",入力!I33)</f>
        <v>本町小学校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515819229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146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ヤマガイ　メイ
山貝　芽意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3</v>
      </c>
      <c r="R44" s="395"/>
      <c r="S44" s="396"/>
      <c r="T44" s="413" t="str">
        <f>IF(入力!I35="","",入力!I35)</f>
        <v>大森小学校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515658751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116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トガシ　リオナ
富樫　里央菜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3</v>
      </c>
      <c r="R46" s="395"/>
      <c r="S46" s="396"/>
      <c r="T46" s="413" t="str">
        <f>IF(入力!I37="","",入力!I37)</f>
        <v>星久喜小学校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516122543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134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マツウラ　ミユ
松浦　美結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3</v>
      </c>
      <c r="R48" s="395"/>
      <c r="S48" s="396"/>
      <c r="T48" s="413" t="str">
        <f>IF(入力!I39="","",入力!I39)</f>
        <v>千葉大学付属小学校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516524964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135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ササキ　シオリ
佐々木　詩織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2</v>
      </c>
      <c r="R50" s="395"/>
      <c r="S50" s="396"/>
      <c r="T50" s="413" t="str">
        <f>IF(入力!I41="","",入力!I41)</f>
        <v>宮崎小学校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518077204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122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 t="str">
        <f>IF(入力!B43="","",入力!B43)</f>
        <v/>
      </c>
      <c r="D52" s="421"/>
      <c r="E52" s="422"/>
      <c r="F52" s="407" t="str">
        <f>IF(入力!C44="","",入力!C43&amp;"　"&amp;入力!E43&amp;"
"&amp;入力!C44&amp;"　"&amp;入力!E44)</f>
        <v/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 t="str">
        <f>IF(入力!G43="","",入力!G43)</f>
        <v/>
      </c>
      <c r="R52" s="395"/>
      <c r="S52" s="396"/>
      <c r="T52" s="413" t="str">
        <f>IF(入力!I43="","",入力!I43)</f>
        <v/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 t="str">
        <f>IF(入力!M43="","",入力!M43)</f>
        <v/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 t="str">
        <f>IF(入力!P43="","",入力!P43)</f>
        <v/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 t="str">
        <f>IF(入力!B45="","",入力!B45)</f>
        <v/>
      </c>
      <c r="D54" s="421"/>
      <c r="E54" s="422"/>
      <c r="F54" s="407" t="str">
        <f>IF(入力!C46="","",入力!C45&amp;"　"&amp;入力!E45&amp;"
"&amp;入力!C46&amp;"　"&amp;入力!E46)</f>
        <v/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 t="str">
        <f>IF(入力!G45="","",入力!G45)</f>
        <v/>
      </c>
      <c r="R54" s="395"/>
      <c r="S54" s="396"/>
      <c r="T54" s="413" t="str">
        <f>IF(入力!I45="","",入力!I45)</f>
        <v/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 t="str">
        <f>IF(入力!M45="","",入力!M45)</f>
        <v/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 t="str">
        <f>IF(入力!P45="","",入力!P45)</f>
        <v/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 t="str">
        <f>IF(入力!B47="","",入力!B47)</f>
        <v/>
      </c>
      <c r="D56" s="421"/>
      <c r="E56" s="422"/>
      <c r="F56" s="407" t="str">
        <f>IF(入力!C48="","",入力!C47&amp;"　"&amp;入力!E47&amp;"
"&amp;入力!C48&amp;"　"&amp;入力!E48)</f>
        <v/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 t="str">
        <f>IF(入力!G47="","",入力!G47)</f>
        <v/>
      </c>
      <c r="R56" s="395"/>
      <c r="S56" s="396"/>
      <c r="T56" s="413" t="str">
        <f>IF(入力!I47="","",入力!I47)</f>
        <v/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 t="str">
        <f>IF(入力!M47="","",入力!M47)</f>
        <v/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 t="str">
        <f>IF(入力!P47="","",入力!P47)</f>
        <v/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9"/>
      <c r="AS63" s="299"/>
      <c r="AT63" s="299"/>
      <c r="AU63" s="299"/>
      <c r="AV63" s="299"/>
      <c r="AW63" s="299"/>
      <c r="AX63" s="299"/>
      <c r="AY63" s="299"/>
      <c r="AZ63" s="299"/>
      <c r="BA63" s="299"/>
      <c r="BB63" s="299"/>
      <c r="BC63" s="299"/>
      <c r="BD63" s="299"/>
      <c r="BE63" s="299" t="s">
        <v>63</v>
      </c>
      <c r="BF63" s="29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3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7" t="s">
        <v>0</v>
      </c>
      <c r="B2" s="267"/>
      <c r="C2" s="270" t="str">
        <f>IF(入力!C3="","",入力!C3)</f>
        <v>スターキッズ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430793094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野口　和江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507263533</v>
      </c>
      <c r="H7" s="269"/>
      <c r="I7" s="269"/>
      <c r="J7" s="269">
        <f>IF(入力!J7="","",入力!J7)</f>
        <v>16943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7" t="s">
        <v>19</v>
      </c>
      <c r="B9" s="267"/>
      <c r="C9" s="279" t="str">
        <f>IF(入力!C10="","",入力!C10&amp;"　"&amp;入力!E10)</f>
        <v>安達　真琴</v>
      </c>
      <c r="D9" s="280"/>
      <c r="E9" s="280"/>
      <c r="F9" s="280"/>
      <c r="G9" s="269">
        <f>IF(入力!G9="","",入力!G9)</f>
        <v>512521317</v>
      </c>
      <c r="H9" s="269"/>
      <c r="I9" s="269"/>
      <c r="J9" s="269">
        <f>IF(入力!J9="","",入力!J9)</f>
        <v>26995</v>
      </c>
      <c r="K9" s="269"/>
      <c r="L9" s="269"/>
      <c r="M9" s="269" t="str">
        <f>IF(入力!M9="","",入力!M9)</f>
        <v/>
      </c>
      <c r="N9" s="269"/>
      <c r="O9" s="269"/>
    </row>
    <row r="10" spans="1:15" ht="14.4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7" t="s">
        <v>20</v>
      </c>
      <c r="B11" s="267"/>
      <c r="C11" s="279" t="str">
        <f>IF(入力!C12="","",入力!C12&amp;"　"&amp;入力!E12)</f>
        <v>羽鳥　貴子</v>
      </c>
      <c r="D11" s="280"/>
      <c r="E11" s="280"/>
      <c r="F11" s="280"/>
      <c r="G11" s="269">
        <f>IF(入力!G11="","",入力!G11)</f>
        <v>508986357</v>
      </c>
      <c r="H11" s="269"/>
      <c r="I11" s="269"/>
      <c r="J11" s="269">
        <f>IF(入力!J11="","",入力!J11)</f>
        <v>26996</v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羽鳥　貴子</v>
      </c>
      <c r="D13" s="280"/>
      <c r="E13" s="280"/>
      <c r="F13" s="280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7"/>
      <c r="B14" s="267"/>
      <c r="C14" s="281"/>
      <c r="D14" s="282"/>
      <c r="E14" s="282"/>
      <c r="F14" s="282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7" t="s">
        <v>5</v>
      </c>
      <c r="B15" s="267"/>
      <c r="C15" s="279" t="str">
        <f>IF(入力!C16="","",入力!C16&amp;"　"&amp;入力!E16)</f>
        <v>斎藤　きよ子</v>
      </c>
      <c r="D15" s="280"/>
      <c r="E15" s="280"/>
      <c r="F15" s="277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7"/>
      <c r="B16" s="267"/>
      <c r="C16" s="281"/>
      <c r="D16" s="282"/>
      <c r="E16" s="282"/>
      <c r="F16" s="278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>
      <c r="A17" s="267" t="s">
        <v>6</v>
      </c>
      <c r="B17" s="267"/>
      <c r="C17" s="270" t="str">
        <f>IF(入力!C17="","",入力!C17&amp;"　"&amp;入力!E17)</f>
        <v>千葉市中央区矢作町926-1-202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" customHeight="1">
      <c r="A19" s="267" t="s">
        <v>7</v>
      </c>
      <c r="B19" s="267"/>
      <c r="C19" s="270" t="str">
        <f>IF(入力!C19="","",入力!C19&amp;"　"&amp;入力!E19)</f>
        <v>043-225-1771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" customHeight="1">
      <c r="A21" s="267" t="s">
        <v>8</v>
      </c>
      <c r="B21" s="267"/>
      <c r="C21" s="270" t="str">
        <f>IF(入力!C21="","",入力!C21&amp;"－"&amp;入力!E21&amp;"－"&amp;入力!G21)</f>
        <v>90－2745－2027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山本　優奈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千城台西小学校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515876242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川崎　聖都美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星久喜小学校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514384211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中川内　ひまり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本町小学校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515819219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福里　奈々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誉田小学校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515745131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中川内　そら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本町小学校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515819229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山貝　芽意</v>
      </c>
      <c r="D35" s="280"/>
      <c r="E35" s="280"/>
      <c r="F35" s="280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大森小学校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515658751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富樫　里央菜</v>
      </c>
      <c r="D37" s="280"/>
      <c r="E37" s="280"/>
      <c r="F37" s="280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星久喜小学校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516122543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松浦　美結</v>
      </c>
      <c r="D39" s="280"/>
      <c r="E39" s="280"/>
      <c r="F39" s="280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千葉大学付属小学校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516524964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佐々木　詩織</v>
      </c>
      <c r="D41" s="280"/>
      <c r="E41" s="280"/>
      <c r="F41" s="280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宮崎小学校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518077204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 t="str">
        <f>IF(入力!B43="","",入力!B43)</f>
        <v/>
      </c>
      <c r="C43" s="279" t="str">
        <f>IF(入力!C44="","",入力!C44&amp;"　"&amp;入力!E44)</f>
        <v/>
      </c>
      <c r="D43" s="280"/>
      <c r="E43" s="280"/>
      <c r="F43" s="280"/>
      <c r="G43" s="267" t="str">
        <f>IF(入力!G43="","",入力!G43)</f>
        <v/>
      </c>
      <c r="H43" s="267" t="str">
        <f>IF(入力!H43="","",入力!H43)</f>
        <v/>
      </c>
      <c r="I43" s="267" t="str">
        <f>IF(入力!I43="","",入力!I43)</f>
        <v/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 t="str">
        <f>IF(入力!M43="","",入力!M43)</f>
        <v/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7" t="s">
        <v>0</v>
      </c>
      <c r="B2" s="267"/>
      <c r="C2" s="270" t="str">
        <f>IF(入力!C3="","",入力!C3)</f>
        <v>スターキッズ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430793094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野口　和江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507263533</v>
      </c>
      <c r="H7" s="269"/>
      <c r="I7" s="269"/>
      <c r="J7" s="269">
        <f>IF(入力!J7="","",入力!J7)</f>
        <v>16943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7" t="s">
        <v>19</v>
      </c>
      <c r="B9" s="267"/>
      <c r="C9" s="279" t="str">
        <f>IF(入力!C10="","",入力!C10&amp;"　"&amp;入力!E10)</f>
        <v>安達　真琴</v>
      </c>
      <c r="D9" s="280"/>
      <c r="E9" s="280"/>
      <c r="F9" s="280"/>
      <c r="G9" s="269">
        <f>IF(入力!G9="","",入力!G9)</f>
        <v>512521317</v>
      </c>
      <c r="H9" s="269"/>
      <c r="I9" s="269"/>
      <c r="J9" s="269">
        <f>IF(入力!J9="","",入力!J9)</f>
        <v>26995</v>
      </c>
      <c r="K9" s="269"/>
      <c r="L9" s="269"/>
      <c r="M9" s="269" t="str">
        <f>IF(入力!M9="","",入力!M9)</f>
        <v/>
      </c>
      <c r="N9" s="269"/>
      <c r="O9" s="269"/>
    </row>
    <row r="10" spans="1:15" ht="14.4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7" t="s">
        <v>20</v>
      </c>
      <c r="B11" s="267"/>
      <c r="C11" s="279" t="str">
        <f>IF(入力!C12="","",入力!C12&amp;"　"&amp;入力!E12)</f>
        <v>羽鳥　貴子</v>
      </c>
      <c r="D11" s="280"/>
      <c r="E11" s="280"/>
      <c r="F11" s="280"/>
      <c r="G11" s="269">
        <f>IF(入力!G11="","",入力!G11)</f>
        <v>508986357</v>
      </c>
      <c r="H11" s="269"/>
      <c r="I11" s="269"/>
      <c r="J11" s="269">
        <f>IF(入力!J11="","",入力!J11)</f>
        <v>26996</v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羽鳥　貴子</v>
      </c>
      <c r="D13" s="280"/>
      <c r="E13" s="280"/>
      <c r="F13" s="280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7"/>
      <c r="B14" s="267"/>
      <c r="C14" s="281"/>
      <c r="D14" s="282"/>
      <c r="E14" s="282"/>
      <c r="F14" s="282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7" t="s">
        <v>5</v>
      </c>
      <c r="B15" s="267"/>
      <c r="C15" s="279" t="str">
        <f>IF(入力!C16="","",入力!C16&amp;"　"&amp;入力!E16)</f>
        <v>斎藤　きよ子</v>
      </c>
      <c r="D15" s="280"/>
      <c r="E15" s="280"/>
      <c r="F15" s="277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7"/>
      <c r="B16" s="267"/>
      <c r="C16" s="281"/>
      <c r="D16" s="282"/>
      <c r="E16" s="282"/>
      <c r="F16" s="278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>
      <c r="A17" s="267" t="s">
        <v>6</v>
      </c>
      <c r="B17" s="267"/>
      <c r="C17" s="270" t="str">
        <f>IF(入力!C17="","",入力!C17&amp;"　"&amp;入力!E17)</f>
        <v>千葉市中央区矢作町926-1-202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" customHeight="1">
      <c r="A19" s="267" t="s">
        <v>7</v>
      </c>
      <c r="B19" s="267"/>
      <c r="C19" s="270" t="str">
        <f>IF(入力!C19="","",入力!C19&amp;"　"&amp;入力!E19)</f>
        <v>043-225-1771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" customHeight="1">
      <c r="A21" s="267" t="s">
        <v>8</v>
      </c>
      <c r="B21" s="267"/>
      <c r="C21" s="270" t="str">
        <f>IF(入力!C21="","",入力!C21&amp;"－"&amp;入力!E21&amp;"－"&amp;入力!G21)</f>
        <v>90－2745－2027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山本　優奈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千城台西小学校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515876242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川崎　聖都美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星久喜小学校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514384211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中川内　ひまり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本町小学校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515819219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福里　奈々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誉田小学校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515745131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中川内　そら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本町小学校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515819229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山貝　芽意</v>
      </c>
      <c r="D35" s="280"/>
      <c r="E35" s="280"/>
      <c r="F35" s="280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大森小学校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515658751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富樫　里央菜</v>
      </c>
      <c r="D37" s="280"/>
      <c r="E37" s="280"/>
      <c r="F37" s="280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星久喜小学校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516122543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松浦　美結</v>
      </c>
      <c r="D39" s="280"/>
      <c r="E39" s="280"/>
      <c r="F39" s="280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千葉大学付属小学校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516524964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佐々木　詩織</v>
      </c>
      <c r="D41" s="280"/>
      <c r="E41" s="280"/>
      <c r="F41" s="280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宮崎小学校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518077204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 t="str">
        <f>IF(入力!B43="","",入力!B43)</f>
        <v/>
      </c>
      <c r="C43" s="279" t="str">
        <f>IF(入力!C44="","",入力!C44&amp;"　"&amp;入力!E44)</f>
        <v/>
      </c>
      <c r="D43" s="280"/>
      <c r="E43" s="280"/>
      <c r="F43" s="280"/>
      <c r="G43" s="267" t="str">
        <f>IF(入力!G43="","",入力!G43)</f>
        <v/>
      </c>
      <c r="H43" s="267" t="str">
        <f>IF(入力!H43="","",入力!H43)</f>
        <v/>
      </c>
      <c r="I43" s="267" t="str">
        <f>IF(入力!I43="","",入力!I43)</f>
        <v/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 t="str">
        <f>IF(入力!M43="","",入力!M43)</f>
        <v/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10</v>
      </c>
      <c r="J5" s="448" t="str">
        <f>IF(入力!A55="","",入力!A55)</f>
        <v>県大会では全員バレーでボールを繋ぎ、自分達のミスを減らし
一人一人が全力でまずは一勝を目指します。
6年生最後のパワーを出し切って笑顔で頑張ります。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22002</v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蘇我</v>
      </c>
      <c r="T7" s="33"/>
      <c r="U7" s="33">
        <f>IF(入力!C4="","",入力!C4)</f>
        <v>430793094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野口</v>
      </c>
      <c r="D16" s="33" t="str">
        <f>IF(入力!E8="","",入力!E8)</f>
        <v>和江</v>
      </c>
      <c r="E16" s="33" t="str">
        <f>IF(入力!C7="","",入力!C7)</f>
        <v>ノグチ</v>
      </c>
      <c r="F16" s="33" t="str">
        <f>IF(入力!E7="","",入力!E7)</f>
        <v>カズエ</v>
      </c>
      <c r="G16" s="33">
        <f>IF(入力!G7="","",入力!G7)</f>
        <v>507263533</v>
      </c>
      <c r="H16" s="33">
        <f>IF(入力!J7="","",入力!J7)</f>
        <v>16943</v>
      </c>
      <c r="I16" s="33" t="str">
        <f>IF(入力!M7="","",入力!M7)</f>
        <v/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0808</v>
      </c>
      <c r="T16" s="33" t="str">
        <f>IF(入力!P8="","",入力!P8)</f>
        <v>千葉市中央区星久喜町942-38-102</v>
      </c>
      <c r="U16" s="33" t="str">
        <f>IF(入力!AL7="","",入力!AL7)</f>
        <v>043</v>
      </c>
      <c r="V16" s="33" t="str">
        <f>IF(入力!AK8="","",入力!AK8)</f>
        <v>261</v>
      </c>
      <c r="W16" s="33" t="str">
        <f>IF(入力!AP8="","",入力!AP8)</f>
        <v>7118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安達</v>
      </c>
      <c r="D17" s="33" t="str">
        <f>IF(入力!E10="","",入力!E10)</f>
        <v>真琴</v>
      </c>
      <c r="E17" s="33" t="str">
        <f>IF(入力!C9="","",入力!C9)</f>
        <v>アダチ</v>
      </c>
      <c r="F17" s="33" t="str">
        <f>IF(入力!E9="","",入力!E9)</f>
        <v>マコト</v>
      </c>
      <c r="G17" s="33">
        <f>IF(入力!G9="","",入力!G9)</f>
        <v>512521317</v>
      </c>
      <c r="H17" s="33">
        <f>IF(入力!J9="","",入力!J9)</f>
        <v>26995</v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0806</v>
      </c>
      <c r="T17" s="33" t="str">
        <f>IF(入力!P10="","",入力!P10)</f>
        <v>千葉市中央区宮崎1-19-9</v>
      </c>
      <c r="U17" s="33" t="str">
        <f>IF(入力!AL9="","",入力!AL9)</f>
        <v>043</v>
      </c>
      <c r="V17" s="33" t="str">
        <f>IF(入力!AK10="","",入力!AK10)</f>
        <v>264</v>
      </c>
      <c r="W17" s="33" t="str">
        <f>IF(入力!AP10="","",入力!AP10)</f>
        <v>2507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羽鳥</v>
      </c>
      <c r="D20" s="33" t="str">
        <f>IF(入力!E12="","",入力!E12)</f>
        <v>貴子</v>
      </c>
      <c r="E20" s="33" t="str">
        <f>IF(入力!C11="","",入力!C11)</f>
        <v>ハトリ</v>
      </c>
      <c r="F20" s="33" t="str">
        <f>IF(入力!E11="","",入力!E11)</f>
        <v>タカコ</v>
      </c>
      <c r="G20" s="33">
        <f>IF(入力!G11="","",入力!G11)</f>
        <v>508986357</v>
      </c>
      <c r="H20" s="33">
        <f>IF(入力!J11="","",入力!J11)</f>
        <v>26996</v>
      </c>
      <c r="I20" s="33" t="str">
        <f>IF(入力!M11="","",入力!M11)</f>
        <v/>
      </c>
      <c r="J20" s="33"/>
      <c r="K20" s="33"/>
      <c r="L20" s="33">
        <f>IF(入力!AT11="","",入力!AT11)</f>
        <v>55</v>
      </c>
      <c r="M20" s="33"/>
      <c r="N20" s="33"/>
      <c r="O20" s="33"/>
      <c r="P20" s="33"/>
      <c r="Q20" s="33"/>
      <c r="R20" s="33" t="str">
        <f>IF(入力!R11="","",入力!R11)</f>
        <v>260</v>
      </c>
      <c r="S20" s="33" t="str">
        <f>IF(入力!W11="","",入力!W11)</f>
        <v>0844</v>
      </c>
      <c r="T20" s="33" t="str">
        <f>IF(入力!P12="","",入力!P12)</f>
        <v>千葉市中央区千葉寺町1217-11</v>
      </c>
      <c r="U20" s="33" t="str">
        <f>IF(入力!AL11="","",入力!AL11)</f>
        <v>043</v>
      </c>
      <c r="V20" s="33" t="str">
        <f>IF(入力!AK12="","",入力!AK12)</f>
        <v>264</v>
      </c>
      <c r="W20" s="33" t="str">
        <f>IF(入力!AP12="","",入力!AP12)</f>
        <v>3210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斎藤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60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260</v>
      </c>
      <c r="S22" s="33" t="str">
        <f>IF(入力!W15="","",入力!W15)</f>
        <v>0851</v>
      </c>
      <c r="T22" s="33" t="str">
        <f>IF(入力!P16="","",入力!P16)</f>
        <v>千葉市中央区矢作町926-1-202</v>
      </c>
      <c r="U22" s="33" t="str">
        <f>IF(入力!AL15="","",入力!AL15)</f>
        <v>043</v>
      </c>
      <c r="V22" s="33" t="str">
        <f>IF(入力!AK16="","",入力!AK16)</f>
        <v>225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羽鳥</v>
      </c>
      <c r="D23" s="33" t="str">
        <f>IF(入力!$E$14="","",入力!$E$14)</f>
        <v>貴子</v>
      </c>
      <c r="E23" s="33" t="str">
        <f>IF(入力!$C$13="","",入力!$C$13)</f>
        <v>ハトリ</v>
      </c>
      <c r="F23" s="33" t="str">
        <f>IF(入力!$E$13="","",入力!$E$13)</f>
        <v>タカコ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山本</v>
      </c>
      <c r="D24" s="75" t="str">
        <f>VLOOKUP($B$51,$A$53:$F$352,4)</f>
        <v>優奈</v>
      </c>
      <c r="E24" s="75" t="str">
        <f>VLOOKUP($B$51,$A$53:$F$352,5)</f>
        <v>ヤマモト</v>
      </c>
      <c r="F24" s="75" t="str">
        <f>VLOOKUP($B$51,$A$53:$F$352,6)</f>
        <v>ユウナ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山本</v>
      </c>
      <c r="D53" s="33" t="str">
        <f>IF(入力!E26="","",入力!E26)</f>
        <v>優奈</v>
      </c>
      <c r="E53" s="33" t="str">
        <f>IF(入力!C25="","",入力!C25)</f>
        <v>ヤマモト</v>
      </c>
      <c r="F53" s="33" t="str">
        <f>IF(入力!E25="","",入力!E25)</f>
        <v>ユウナ</v>
      </c>
      <c r="G53" s="33">
        <f>IF(入力!M25="","",入力!M25)</f>
        <v>515876242</v>
      </c>
      <c r="H53" s="33" t="str">
        <f>IF(入力!I25="","",入力!I25)</f>
        <v>千城台西小学校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川崎</v>
      </c>
      <c r="D54" s="33" t="str">
        <f>IF(入力!E28="","",入力!E28)</f>
        <v>聖都美</v>
      </c>
      <c r="E54" s="33" t="str">
        <f>IF(入力!C27="","",入力!C27)</f>
        <v>カワサキ</v>
      </c>
      <c r="F54" s="33" t="str">
        <f>IF(入力!E27="","",入力!E27)</f>
        <v>コトミ</v>
      </c>
      <c r="G54" s="33">
        <f>IF(入力!M27="","",入力!M27)</f>
        <v>514384211</v>
      </c>
      <c r="H54" s="33" t="str">
        <f>IF(入力!I27="","",入力!I27)</f>
        <v>星久喜小学校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中川内</v>
      </c>
      <c r="D55" s="33" t="str">
        <f>IF(入力!E30="","",入力!E30)</f>
        <v>ひまり</v>
      </c>
      <c r="E55" s="33" t="str">
        <f>IF(入力!C29="","",入力!C29)</f>
        <v>ナカガワチ</v>
      </c>
      <c r="F55" s="33" t="str">
        <f>IF(入力!E29="","",入力!E29)</f>
        <v>ヒマリ</v>
      </c>
      <c r="G55" s="33">
        <f>IF(入力!M29="","",入力!M29)</f>
        <v>515819219</v>
      </c>
      <c r="H55" s="33" t="str">
        <f>IF(入力!I29="","",入力!I29)</f>
        <v>本町小学校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福里</v>
      </c>
      <c r="D56" s="33" t="str">
        <f>IF(入力!E32="","",入力!E32)</f>
        <v>奈々</v>
      </c>
      <c r="E56" s="33" t="str">
        <f>IF(入力!C31="","",入力!C31)</f>
        <v>フクサト</v>
      </c>
      <c r="F56" s="33" t="str">
        <f>IF(入力!E31="","",入力!E31)</f>
        <v>ナナ</v>
      </c>
      <c r="G56" s="33">
        <f>IF(入力!M31="","",入力!M31)</f>
        <v>515745131</v>
      </c>
      <c r="H56" s="33" t="str">
        <f>IF(入力!I31="","",入力!I31)</f>
        <v>誉田小学校</v>
      </c>
      <c r="I56" s="33">
        <f>IF(入力!G31="","",入力!G31)</f>
        <v>4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中川内</v>
      </c>
      <c r="D57" s="33" t="str">
        <f>IF(入力!E34="","",入力!E34)</f>
        <v>そら</v>
      </c>
      <c r="E57" s="33" t="str">
        <f>IF(入力!C33="","",入力!C33)</f>
        <v>ナカガワチ</v>
      </c>
      <c r="F57" s="33" t="str">
        <f>IF(入力!E33="","",入力!E33)</f>
        <v>ソラ</v>
      </c>
      <c r="G57" s="33">
        <f>IF(入力!M33="","",入力!M33)</f>
        <v>515819229</v>
      </c>
      <c r="H57" s="33" t="str">
        <f>IF(入力!I33="","",入力!I33)</f>
        <v>本町小学校</v>
      </c>
      <c r="I57" s="33">
        <f>IF(入力!G33="","",入力!G33)</f>
        <v>4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山貝</v>
      </c>
      <c r="D58" s="33" t="str">
        <f>IF(入力!E36="","",入力!E36)</f>
        <v>芽意</v>
      </c>
      <c r="E58" s="33" t="str">
        <f>IF(入力!C35="","",入力!C35)</f>
        <v>ヤマガイ</v>
      </c>
      <c r="F58" s="33" t="str">
        <f>IF(入力!E35="","",入力!E35)</f>
        <v>メイ</v>
      </c>
      <c r="G58" s="33">
        <f>IF(入力!M35="","",入力!M35)</f>
        <v>515658751</v>
      </c>
      <c r="H58" s="33" t="str">
        <f>IF(入力!I35="","",入力!I35)</f>
        <v>大森小学校</v>
      </c>
      <c r="I58" s="33">
        <f>IF(入力!G35="","",入力!G35)</f>
        <v>3</v>
      </c>
      <c r="J58" s="33">
        <f>IF(入力!P35="","",入力!P35)</f>
        <v>116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富樫</v>
      </c>
      <c r="D59" s="33" t="str">
        <f>IF(入力!E38="","",入力!E38)</f>
        <v>里央菜</v>
      </c>
      <c r="E59" s="33" t="str">
        <f>IF(入力!C37="","",入力!C37)</f>
        <v>トガシ</v>
      </c>
      <c r="F59" s="33" t="str">
        <f>IF(入力!E37="","",入力!E37)</f>
        <v>リオナ</v>
      </c>
      <c r="G59" s="33">
        <f>IF(入力!M37="","",入力!M37)</f>
        <v>516122543</v>
      </c>
      <c r="H59" s="33" t="str">
        <f>IF(入力!I37="","",入力!I37)</f>
        <v>星久喜小学校</v>
      </c>
      <c r="I59" s="33">
        <f>IF(入力!G37="","",入力!G37)</f>
        <v>3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松浦</v>
      </c>
      <c r="D60" s="33" t="str">
        <f>IF(入力!E40="","",入力!E40)</f>
        <v>美結</v>
      </c>
      <c r="E60" s="33" t="str">
        <f>IF(入力!C39="","",入力!C39)</f>
        <v>マツウラ</v>
      </c>
      <c r="F60" s="33" t="str">
        <f>IF(入力!E39="","",入力!E39)</f>
        <v>ミユ</v>
      </c>
      <c r="G60" s="33">
        <f>IF(入力!M39="","",入力!M39)</f>
        <v>516524964</v>
      </c>
      <c r="H60" s="33" t="str">
        <f>IF(入力!I39="","",入力!I39)</f>
        <v>千葉大学付属小学校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佐々木</v>
      </c>
      <c r="D61" s="33" t="str">
        <f>IF(入力!E42="","",入力!E42)</f>
        <v>詩織</v>
      </c>
      <c r="E61" s="33" t="str">
        <f>IF(入力!C41="","",入力!C41)</f>
        <v>ササキ</v>
      </c>
      <c r="F61" s="33" t="str">
        <f>IF(入力!E41="","",入力!E41)</f>
        <v>シオリ</v>
      </c>
      <c r="G61" s="33">
        <f>IF(入力!M41="","",入力!M41)</f>
        <v>518077204</v>
      </c>
      <c r="H61" s="33" t="str">
        <f>IF(入力!I41="","",入力!I41)</f>
        <v>宮崎小学校</v>
      </c>
      <c r="I61" s="33">
        <f>IF(入力!G41="","",入力!G41)</f>
        <v>2</v>
      </c>
      <c r="J61" s="33">
        <f>IF(入力!P41="","",入力!P41)</f>
        <v>122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2018-09-16T11:24:55Z</cp:lastPrinted>
  <dcterms:created xsi:type="dcterms:W3CDTF">2014-04-05T09:56:00Z</dcterms:created>
  <dcterms:modified xsi:type="dcterms:W3CDTF">2018-09-16T11:25:34Z</dcterms:modified>
</cp:coreProperties>
</file>