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workbookProtection lockStructure="1"/>
  <bookViews>
    <workbookView xWindow="0" yWindow="0" windowWidth="17256" windowHeight="7776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<sst xmlns="http://schemas.openxmlformats.org/spreadsheetml/2006/main" count="427" uniqueCount="293">
  <si>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</si>
  <si>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</si>
  <si>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</si>
  <si>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</si>
  <si>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</si>
  <si>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</si>
  <si>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</si>
  <si>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</si>
  <si>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</si>
  <si>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</si>
  <si>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</si>
  <si>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</si>
  <si>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</si>
  <si>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</si>
  <si>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</si>
  <si>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</si>
  <si>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</si>
  <si>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</si>
  <si>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</si>
  <si>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</si>
  <si>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</si>
  <si>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</si>
  <si>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</si>
  <si>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</si>
  <si>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</si>
  <si>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</si>
  <si>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</si>
  <si>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</si>
  <si>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</si>
  <si>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</si>
  <si>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</si>
  <si>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</si>
  <si>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</si>
  <si>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</si>
  <si>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</si>
  <si>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</si>
  <si>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</si>
  <si>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</si>
  <si>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</si>
  <si>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</si>
  <si>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</si>
  <si>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</si>
  <si>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</si>
  <si>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</si>
  <si>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</si>
  <si>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</si>
  <si>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</si>
  <si>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</si>
  <si>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</si>
  <si>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</si>
  <si>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</si>
  <si>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</si>
  <si>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</si>
  <si>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</si>
  <si>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</si>
  <si>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</si>
  <si>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</si>
  <si>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</si>
  <si>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</si>
  <si>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</si>
  <si>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</si>
  <si>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</si>
  <si>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</si>
  <si>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</si>
  <si>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</si>
  <si>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</si>
  <si>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</si>
  <si>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</si>
  <si>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</si>
  <si>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</si>
  <si>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</si>
  <si>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</si>
  <si>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</si>
  <si>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</si>
  <si>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</si>
  <si>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</si>
  <si>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</si>
  <si>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</si>
  <si>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</si>
  <si>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</si>
  <si>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</si>
  <si>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</si>
  <si>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</si>
  <si>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</si>
  <si>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</si>
  <si>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</si>
  <si>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</si>
  <si>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</si>
  <si>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</si>
  <si>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</si>
  <si>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</si>
  <si>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</si>
  <si>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</si>
  <si>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</si>
  <si>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</si>
  <si>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</si>
  <si>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</si>
  <si>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</si>
  <si>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</si>
  <si>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</si>
  <si>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</si>
  <si>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</si>
  <si>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</si>
  <si>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</si>
  <si>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</si>
  <si>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</si>
  <si>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</si>
  <si>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</si>
  <si>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</si>
  <si>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</si>
  <si>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</si>
  <si>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</si>
  <si>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</si>
  <si>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</si>
  <si>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</si>
  <si>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</si>
  <si>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</si>
  <si>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</si>
  <si>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</si>
  <si>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</si>
  <si>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</si>
  <si>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</si>
  <si>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</si>
  <si>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</si>
  <si>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</si>
  <si>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</si>
  <si>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</si>
  <si>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</si>
  <si>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</si>
  <si>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</si>
  <si>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</si>
  <si>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</si>
  <si>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</si>
  <si>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</si>
  <si>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</si>
  <si>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</si>
  <si>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</si>
  <si>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</si>
  <si>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</si>
  <si>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</si>
  <si>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</si>
  <si>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</si>
  <si>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</si>
  <si>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</si>
  <si>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</si>
  <si>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</si>
  <si>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</si>
  <si>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</si>
  <si>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t>男子</t>
  </si>
  <si>
    <t>女子</t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</si>
  <si>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</si>
  <si>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</si>
  <si>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</si>
  <si>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</si>
  <si>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</si>
  <si>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</si>
  <si>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</si>
  <si>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</si>
  <si>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</si>
  <si>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</si>
  <si>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</si>
  <si>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</si>
  <si>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</si>
  <si>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</si>
  <si>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</si>
  <si>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</si>
  <si>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</si>
  <si>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</si>
  <si>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</si>
  <si>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</si>
  <si>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</si>
  <si>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</si>
  <si>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</si>
  <si>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</si>
  <si>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</si>
  <si>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</si>
  <si>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t>チーム名</t>
    <rPh sb="3" eb="4">
      <t>メイ</t>
    </rPh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</si>
  <si>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</si>
  <si>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</si>
  <si>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</si>
  <si>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</si>
  <si>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</si>
  <si>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</si>
  <si>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</si>
  <si>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</si>
  <si>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スターキッズ</t>
    <phoneticPr fontId="3"/>
  </si>
  <si>
    <t>千葉県千葉市</t>
    <rPh sb="0" eb="6">
      <t>チバケンチバシ</t>
    </rPh>
    <phoneticPr fontId="3"/>
  </si>
  <si>
    <t>ノグチ</t>
    <phoneticPr fontId="3"/>
  </si>
  <si>
    <t>カズエ</t>
    <phoneticPr fontId="3"/>
  </si>
  <si>
    <t>野口</t>
    <rPh sb="0" eb="2">
      <t>ノグチ</t>
    </rPh>
    <phoneticPr fontId="3"/>
  </si>
  <si>
    <t>和江</t>
    <rPh sb="0" eb="2">
      <t>カズエ</t>
    </rPh>
    <phoneticPr fontId="3"/>
  </si>
  <si>
    <t>260</t>
    <phoneticPr fontId="3"/>
  </si>
  <si>
    <t>0808</t>
    <phoneticPr fontId="3"/>
  </si>
  <si>
    <t>043</t>
    <phoneticPr fontId="3"/>
  </si>
  <si>
    <t>261</t>
    <phoneticPr fontId="3"/>
  </si>
  <si>
    <t>7118</t>
    <phoneticPr fontId="3"/>
  </si>
  <si>
    <t>アダチ</t>
    <phoneticPr fontId="3"/>
  </si>
  <si>
    <t>マコト</t>
    <phoneticPr fontId="3"/>
  </si>
  <si>
    <t>安達</t>
    <rPh sb="0" eb="2">
      <t>アダチ</t>
    </rPh>
    <phoneticPr fontId="3"/>
  </si>
  <si>
    <t>真琴</t>
    <rPh sb="0" eb="2">
      <t>マコト</t>
    </rPh>
    <phoneticPr fontId="3"/>
  </si>
  <si>
    <t>ハトリ</t>
    <phoneticPr fontId="3"/>
  </si>
  <si>
    <t>タカコ</t>
    <phoneticPr fontId="3"/>
  </si>
  <si>
    <t>羽鳥</t>
    <rPh sb="0" eb="2">
      <t>ハトリ</t>
    </rPh>
    <phoneticPr fontId="3"/>
  </si>
  <si>
    <t>貴子</t>
    <rPh sb="0" eb="2">
      <t>タカコ</t>
    </rPh>
    <phoneticPr fontId="3"/>
  </si>
  <si>
    <t>260</t>
    <phoneticPr fontId="3"/>
  </si>
  <si>
    <t>0806</t>
    <phoneticPr fontId="3"/>
  </si>
  <si>
    <t>264</t>
    <phoneticPr fontId="3"/>
  </si>
  <si>
    <t>2507</t>
    <phoneticPr fontId="3"/>
  </si>
  <si>
    <t>0844</t>
    <phoneticPr fontId="3"/>
  </si>
  <si>
    <t>043</t>
    <phoneticPr fontId="3"/>
  </si>
  <si>
    <t>264</t>
    <phoneticPr fontId="3"/>
  </si>
  <si>
    <t>3210</t>
    <phoneticPr fontId="3"/>
  </si>
  <si>
    <t>千葉県千葉市中央区星久喜町９４２－３８－１０２</t>
    <rPh sb="0" eb="6">
      <t>チバケンチバシ</t>
    </rPh>
    <rPh sb="6" eb="9">
      <t>チュウオウク</t>
    </rPh>
    <rPh sb="9" eb="13">
      <t>ホシクキチョウ</t>
    </rPh>
    <phoneticPr fontId="3"/>
  </si>
  <si>
    <t>千葉県千葉市中央区宮崎１－１９－９</t>
    <rPh sb="0" eb="6">
      <t>チバケンチバシ</t>
    </rPh>
    <rPh sb="6" eb="9">
      <t>チュウオウク</t>
    </rPh>
    <rPh sb="9" eb="11">
      <t>ミヤザキ</t>
    </rPh>
    <phoneticPr fontId="3"/>
  </si>
  <si>
    <t>千葉県千葉市中央区千葉寺町１２１７－１１</t>
    <rPh sb="0" eb="6">
      <t>チバケンチバシ</t>
    </rPh>
    <rPh sb="6" eb="9">
      <t>チュウオウク</t>
    </rPh>
    <rPh sb="9" eb="13">
      <t>チバデラチョウ</t>
    </rPh>
    <phoneticPr fontId="3"/>
  </si>
  <si>
    <t>サイトウ</t>
    <phoneticPr fontId="3"/>
  </si>
  <si>
    <t>キヨコ</t>
    <phoneticPr fontId="3"/>
  </si>
  <si>
    <t>斎藤</t>
    <rPh sb="0" eb="2">
      <t>サイトウ</t>
    </rPh>
    <phoneticPr fontId="3"/>
  </si>
  <si>
    <t>きよ子</t>
    <rPh sb="2" eb="3">
      <t>コ</t>
    </rPh>
    <phoneticPr fontId="3"/>
  </si>
  <si>
    <t>２６０</t>
    <phoneticPr fontId="3"/>
  </si>
  <si>
    <t>２２５</t>
    <phoneticPr fontId="3"/>
  </si>
  <si>
    <t>１７７１</t>
    <phoneticPr fontId="3"/>
  </si>
  <si>
    <t>千葉県千葉市中央区矢作町９２６－１－２０２</t>
    <rPh sb="0" eb="9">
      <t>チバケンチバシチュウオウク</t>
    </rPh>
    <rPh sb="9" eb="12">
      <t>ヤハギチョウ</t>
    </rPh>
    <phoneticPr fontId="3"/>
  </si>
  <si>
    <t>①</t>
    <phoneticPr fontId="3"/>
  </si>
  <si>
    <t>ユウナ</t>
    <phoneticPr fontId="3"/>
  </si>
  <si>
    <t>優愛</t>
    <rPh sb="0" eb="1">
      <t>ユウ</t>
    </rPh>
    <rPh sb="1" eb="2">
      <t>アイ</t>
    </rPh>
    <phoneticPr fontId="3"/>
  </si>
  <si>
    <t>星久喜小学校</t>
    <rPh sb="0" eb="1">
      <t>ホシ</t>
    </rPh>
    <rPh sb="1" eb="2">
      <t>ク</t>
    </rPh>
    <rPh sb="2" eb="3">
      <t>キ</t>
    </rPh>
    <rPh sb="3" eb="6">
      <t>ショウガッコウ</t>
    </rPh>
    <phoneticPr fontId="3"/>
  </si>
  <si>
    <t>ラナ</t>
    <phoneticPr fontId="3"/>
  </si>
  <si>
    <t>向後</t>
    <rPh sb="0" eb="2">
      <t>コウゴ</t>
    </rPh>
    <phoneticPr fontId="3"/>
  </si>
  <si>
    <t>来夏</t>
    <rPh sb="0" eb="1">
      <t>ク</t>
    </rPh>
    <rPh sb="1" eb="2">
      <t>ナツ</t>
    </rPh>
    <phoneticPr fontId="3"/>
  </si>
  <si>
    <t>スエナガ</t>
    <phoneticPr fontId="3"/>
  </si>
  <si>
    <t>ヒカリ</t>
    <phoneticPr fontId="3"/>
  </si>
  <si>
    <t>末永</t>
    <rPh sb="0" eb="2">
      <t>スエナガ</t>
    </rPh>
    <phoneticPr fontId="3"/>
  </si>
  <si>
    <t>星</t>
    <rPh sb="0" eb="1">
      <t>ヒカリ</t>
    </rPh>
    <phoneticPr fontId="3"/>
  </si>
  <si>
    <t>クボタ</t>
    <phoneticPr fontId="3"/>
  </si>
  <si>
    <t>アコ</t>
    <phoneticPr fontId="3"/>
  </si>
  <si>
    <t>窪田</t>
    <rPh sb="0" eb="2">
      <t>クボタ</t>
    </rPh>
    <phoneticPr fontId="3"/>
  </si>
  <si>
    <t>杏胡</t>
    <rPh sb="0" eb="1">
      <t>アン</t>
    </rPh>
    <rPh sb="1" eb="2">
      <t>コ</t>
    </rPh>
    <phoneticPr fontId="3"/>
  </si>
  <si>
    <t>若松小学校</t>
    <rPh sb="0" eb="2">
      <t>ワカマツ</t>
    </rPh>
    <rPh sb="2" eb="5">
      <t>ショウガッコウ</t>
    </rPh>
    <phoneticPr fontId="3"/>
  </si>
  <si>
    <t>コウゴ</t>
    <phoneticPr fontId="3"/>
  </si>
  <si>
    <t>クボタ</t>
    <phoneticPr fontId="3"/>
  </si>
  <si>
    <t>リコ</t>
    <phoneticPr fontId="3"/>
  </si>
  <si>
    <t>李胡</t>
    <rPh sb="0" eb="1">
      <t>リ</t>
    </rPh>
    <rPh sb="1" eb="2">
      <t>コ</t>
    </rPh>
    <phoneticPr fontId="3"/>
  </si>
  <si>
    <t>ヤマモト</t>
    <phoneticPr fontId="3"/>
  </si>
  <si>
    <t>山本</t>
    <rPh sb="0" eb="2">
      <t>ヤマモト</t>
    </rPh>
    <phoneticPr fontId="3"/>
  </si>
  <si>
    <t>優奈</t>
    <rPh sb="0" eb="2">
      <t>ユウナ</t>
    </rPh>
    <phoneticPr fontId="3"/>
  </si>
  <si>
    <t>千城台西小学校</t>
    <rPh sb="0" eb="4">
      <t>チシロダイニシ</t>
    </rPh>
    <rPh sb="4" eb="7">
      <t>ショウガッコウ</t>
    </rPh>
    <phoneticPr fontId="3"/>
  </si>
  <si>
    <t>ナカガワチ</t>
    <phoneticPr fontId="3"/>
  </si>
  <si>
    <t>ヒマリ</t>
    <phoneticPr fontId="3"/>
  </si>
  <si>
    <t>中川内</t>
    <rPh sb="0" eb="3">
      <t>ナカガワチ</t>
    </rPh>
    <phoneticPr fontId="3"/>
  </si>
  <si>
    <t>ひまり</t>
    <phoneticPr fontId="3"/>
  </si>
  <si>
    <t>本町小学校</t>
    <rPh sb="0" eb="2">
      <t>ホンチョウ</t>
    </rPh>
    <rPh sb="2" eb="5">
      <t>ショウガッコウ</t>
    </rPh>
    <phoneticPr fontId="3"/>
  </si>
  <si>
    <t>カセヤ</t>
    <phoneticPr fontId="3"/>
  </si>
  <si>
    <t>ナナ</t>
    <phoneticPr fontId="3"/>
  </si>
  <si>
    <t>かせ谷</t>
    <rPh sb="2" eb="3">
      <t>ヤ</t>
    </rPh>
    <phoneticPr fontId="3"/>
  </si>
  <si>
    <t>奈々</t>
    <rPh sb="0" eb="2">
      <t>ナナ</t>
    </rPh>
    <phoneticPr fontId="3"/>
  </si>
  <si>
    <t>越智小学校</t>
    <rPh sb="0" eb="2">
      <t>オチ</t>
    </rPh>
    <rPh sb="2" eb="5">
      <t>ショウガッコウ</t>
    </rPh>
    <phoneticPr fontId="3"/>
  </si>
  <si>
    <t>ナカガワチ</t>
    <phoneticPr fontId="3"/>
  </si>
  <si>
    <t>ソラ</t>
    <phoneticPr fontId="3"/>
  </si>
  <si>
    <t>そら</t>
    <phoneticPr fontId="3"/>
  </si>
  <si>
    <t>ヤマガイ</t>
    <phoneticPr fontId="3"/>
  </si>
  <si>
    <t>メイ</t>
    <phoneticPr fontId="3"/>
  </si>
  <si>
    <t>山貝</t>
    <rPh sb="0" eb="2">
      <t>ヤマガイ</t>
    </rPh>
    <phoneticPr fontId="3"/>
  </si>
  <si>
    <t>芽意</t>
    <rPh sb="0" eb="1">
      <t>メ</t>
    </rPh>
    <rPh sb="1" eb="2">
      <t>イ</t>
    </rPh>
    <phoneticPr fontId="3"/>
  </si>
  <si>
    <t>大森小学校</t>
    <rPh sb="0" eb="2">
      <t>オオモリ</t>
    </rPh>
    <rPh sb="2" eb="5">
      <t>ショウガッコウ</t>
    </rPh>
    <phoneticPr fontId="3"/>
  </si>
  <si>
    <t>トガシ</t>
    <phoneticPr fontId="3"/>
  </si>
  <si>
    <t>リオナ</t>
    <phoneticPr fontId="3"/>
  </si>
  <si>
    <t>富樫</t>
    <rPh sb="0" eb="2">
      <t>トガシ</t>
    </rPh>
    <phoneticPr fontId="3"/>
  </si>
  <si>
    <t>JR</t>
    <phoneticPr fontId="3"/>
  </si>
  <si>
    <t>蘇我</t>
    <rPh sb="0" eb="2">
      <t>ソガ</t>
    </rPh>
    <phoneticPr fontId="3"/>
  </si>
  <si>
    <t>ハトリ</t>
    <phoneticPr fontId="3"/>
  </si>
  <si>
    <r>
      <t>【入</t>
    </r>
    <r>
      <rPr>
        <sz val="11"/>
        <rFont val="ＭＳ Ｐゴシック"/>
        <family val="3"/>
        <charset val="128"/>
        <scheme val="minor"/>
      </rPr>
      <t>力用シート】</t>
    </r>
    <r>
      <rPr>
        <sz val="11"/>
        <color indexed="10"/>
        <rFont val="ＭＳ Ｐゴシック"/>
        <family val="3"/>
        <charset val="128"/>
        <scheme val="minor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</si>
  <si>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フリガナ</t>
    </r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</si>
  <si>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</si>
  <si>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r>
      <t>女子</t>
    </r>
    <r>
      <rPr>
        <sz val="11"/>
        <color theme="1"/>
        <rFont val="Calibri"/>
        <family val="2"/>
      </rPr>
      <t>B</t>
    </r>
  </si>
  <si>
    <r>
      <rPr>
        <sz val="11"/>
        <color theme="1"/>
        <rFont val="ＭＳ Ｐゴシック"/>
        <family val="3"/>
        <charset val="128"/>
        <scheme val="minor"/>
      </rPr>
      <t>監督</t>
    </r>
    <rPh sb="0" eb="2">
      <t>カントク</t>
    </rPh>
    <phoneticPr fontId="3"/>
  </si>
  <si>
    <r>
      <t>JVA-MRS</t>
    </r>
    <r>
      <rPr>
        <sz val="11"/>
        <color theme="1"/>
        <rFont val="ＭＳ Ｐゴシック"/>
        <family val="3"/>
        <charset val="128"/>
        <scheme val="minor"/>
      </rPr>
      <t>スタッフ</t>
    </r>
    <r>
      <rPr>
        <sz val="11"/>
        <color theme="1"/>
        <rFont val="ＭＳ Ｐゴシック"/>
        <family val="2"/>
        <charset val="128"/>
        <scheme val="minor"/>
      </rPr>
      <t>ID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</si>
  <si>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日小連講習受講</t>
    </r>
    <r>
      <rPr>
        <sz val="11"/>
        <color theme="1"/>
        <rFont val="ＭＳ Ｐゴシック"/>
        <family val="2"/>
        <charset val="128"/>
        <scheme val="minor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</si>
  <si>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日体協資格</t>
    </r>
    <r>
      <rPr>
        <sz val="11"/>
        <color theme="1"/>
        <rFont val="ＭＳ Ｐゴシック"/>
        <family val="2"/>
        <charset val="128"/>
        <scheme val="minor"/>
      </rPr>
      <t>No.</t>
    </r>
    <rPh sb="0" eb="5">
      <t>ヒタイキョウシカク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</si>
  <si>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コーチ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</si>
  <si>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マネージャー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</si>
  <si>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帯同員</t>
    </r>
    <rPh sb="0" eb="2">
      <t>タイドウ</t>
    </rPh>
    <rPh sb="2" eb="3">
      <t>イン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</si>
  <si>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 xml:space="preserve">申込責任者
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theme="1"/>
        <rFont val="ＭＳ Ｐゴシック"/>
        <family val="2"/>
        <charset val="128"/>
        <scheme val="minor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</si>
  <si>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住所</t>
    </r>
    <rPh sb="0" eb="2">
      <t>ジュウショ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</si>
  <si>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電話番号</t>
    </r>
    <rPh sb="0" eb="2">
      <t>デンワ</t>
    </rPh>
    <rPh sb="2" eb="4">
      <t>バンゴウ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</si>
  <si>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</si>
  <si>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背番号</t>
    </r>
    <rPh sb="0" eb="3">
      <t>セバンゴウ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</si>
  <si>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学年</t>
    </r>
    <rPh sb="0" eb="2">
      <t>ガクネン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</si>
  <si>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</si>
  <si>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theme="1"/>
        <rFont val="ＭＳ Ｐゴシック"/>
        <family val="3"/>
        <charset val="128"/>
        <scheme val="minor"/>
      </rPr>
      <t>メンバー</t>
    </r>
    <r>
      <rPr>
        <sz val="11"/>
        <color theme="1"/>
        <rFont val="ＭＳ Ｐゴシック"/>
        <family val="2"/>
        <charset val="128"/>
        <scheme val="minor"/>
      </rPr>
      <t>ID</t>
    </r>
    <phoneticPr fontId="3"/>
  </si>
  <si>
    <t>里央菜</t>
    <rPh sb="0" eb="1">
      <t>リ</t>
    </rPh>
    <rPh sb="1" eb="2">
      <t>オウ</t>
    </rPh>
    <rPh sb="2" eb="3">
      <t>ナ</t>
    </rPh>
    <phoneticPr fontId="3"/>
  </si>
  <si>
    <r>
      <t>0</t>
    </r>
    <r>
      <rPr>
        <sz val="8"/>
        <color indexed="8"/>
        <rFont val="ＪＳＰ明朝"/>
        <family val="1"/>
        <charset val="128"/>
      </rPr>
      <t>851</t>
    </r>
    <phoneticPr fontId="3"/>
  </si>
  <si>
    <t>６人が力を合わせ全員バレーでまずは１勝を目標に！
最後は笑顔で終われればと願っています。
6年生5人のチームワークとパワーに期待しています。</t>
    <rPh sb="1" eb="2">
      <t>ニン</t>
    </rPh>
    <rPh sb="3" eb="4">
      <t>チカラ</t>
    </rPh>
    <rPh sb="5" eb="6">
      <t>ア</t>
    </rPh>
    <rPh sb="8" eb="10">
      <t>ゼンイン</t>
    </rPh>
    <rPh sb="18" eb="19">
      <t>ショウ</t>
    </rPh>
    <rPh sb="20" eb="22">
      <t>モクヒョウ</t>
    </rPh>
    <rPh sb="25" eb="27">
      <t>サイゴ</t>
    </rPh>
    <rPh sb="28" eb="30">
      <t>エガオ</t>
    </rPh>
    <rPh sb="31" eb="32">
      <t>オ</t>
    </rPh>
    <rPh sb="37" eb="38">
      <t>ネガ</t>
    </rPh>
    <rPh sb="46" eb="48">
      <t>ネンセイ</t>
    </rPh>
    <rPh sb="49" eb="50">
      <t>ニン</t>
    </rPh>
    <rPh sb="62" eb="64">
      <t>キタイ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</si>
</sst>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5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sz val="24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Calibri"/>
      <family val="2"/>
    </font>
    <font>
      <sz val="8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1" fillId="0" borderId="0">
      <alignment vertical="center"/>
    </xf>
  </cellStyleXfs>
  <cellXfs count="450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31" fillId="2" borderId="8" xfId="1" applyFont="1" applyFill="1" applyBorder="1" applyAlignment="1">
      <alignment vertical="center" shrinkToFit="1"/>
    </xf>
    <xf numFmtId="0" fontId="19" fillId="0" borderId="21" xfId="0" applyFont="1" applyBorder="1" applyAlignment="1">
      <alignment horizontal="left" vertical="center"/>
    </xf>
    <xf numFmtId="0" fontId="31" fillId="2" borderId="82" xfId="1" applyFont="1" applyFill="1" applyBorder="1" applyAlignment="1">
      <alignment vertical="center" shrinkToFit="1"/>
    </xf>
    <xf numFmtId="0" fontId="31" fillId="6" borderId="14" xfId="1" applyFill="1" applyBorder="1" applyAlignment="1">
      <alignment vertical="center" shrinkToFit="1"/>
    </xf>
    <xf numFmtId="0" fontId="31" fillId="6" borderId="13" xfId="1" applyFill="1" applyBorder="1" applyAlignment="1">
      <alignment vertical="center" shrinkToFit="1"/>
    </xf>
    <xf numFmtId="0" fontId="36" fillId="0" borderId="0" xfId="0" applyFont="1">
      <alignment vertical="center"/>
    </xf>
    <xf numFmtId="0" fontId="36" fillId="3" borderId="9" xfId="0" applyFont="1" applyFill="1" applyBorder="1">
      <alignment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0" fontId="36" fillId="3" borderId="15" xfId="0" applyFont="1" applyFill="1" applyBorder="1">
      <alignment vertical="center"/>
    </xf>
    <xf numFmtId="0" fontId="39" fillId="5" borderId="55" xfId="0" applyFont="1" applyFill="1" applyBorder="1">
      <alignment vertical="center"/>
    </xf>
    <xf numFmtId="176" fontId="46" fillId="0" borderId="1" xfId="0" applyNumberFormat="1" applyFont="1" applyBorder="1" applyProtection="1">
      <alignment vertical="center"/>
    </xf>
    <xf numFmtId="0" fontId="46" fillId="0" borderId="4" xfId="0" applyFont="1" applyBorder="1" applyAlignment="1" applyProtection="1">
      <alignment horizontal="left" vertical="center"/>
    </xf>
    <xf numFmtId="0" fontId="46" fillId="0" borderId="2" xfId="0" applyFont="1" applyBorder="1" applyAlignment="1" applyProtection="1">
      <alignment horizontal="left" vertical="center"/>
    </xf>
    <xf numFmtId="0" fontId="46" fillId="0" borderId="6" xfId="0" applyFont="1" applyBorder="1" applyAlignment="1" applyProtection="1">
      <alignment horizontal="left" vertical="center"/>
    </xf>
    <xf numFmtId="0" fontId="46" fillId="3" borderId="4" xfId="0" applyFont="1" applyFill="1" applyBorder="1">
      <alignment vertical="center"/>
    </xf>
    <xf numFmtId="0" fontId="48" fillId="3" borderId="1" xfId="0" applyFont="1" applyFill="1" applyBorder="1">
      <alignment vertical="center"/>
    </xf>
    <xf numFmtId="176" fontId="46" fillId="3" borderId="1" xfId="0" applyNumberFormat="1" applyFont="1" applyFill="1" applyBorder="1">
      <alignment vertical="center"/>
    </xf>
    <xf numFmtId="0" fontId="46" fillId="3" borderId="4" xfId="0" applyFont="1" applyFill="1" applyBorder="1" applyAlignment="1" applyProtection="1">
      <alignment horizontal="left" vertical="center"/>
    </xf>
    <xf numFmtId="0" fontId="46" fillId="3" borderId="2" xfId="0" applyFont="1" applyFill="1" applyBorder="1" applyAlignment="1" applyProtection="1">
      <alignment horizontal="left" vertical="center"/>
    </xf>
    <xf numFmtId="0" fontId="46" fillId="3" borderId="6" xfId="0" applyFont="1" applyFill="1" applyBorder="1" applyAlignment="1" applyProtection="1">
      <alignment horizontal="left" vertical="center"/>
    </xf>
    <xf numFmtId="0" fontId="39" fillId="3" borderId="4" xfId="0" applyFont="1" applyFill="1" applyBorder="1" applyAlignment="1">
      <alignment vertical="center"/>
    </xf>
    <xf numFmtId="0" fontId="39" fillId="3" borderId="1" xfId="0" applyFont="1" applyFill="1" applyBorder="1" applyAlignment="1">
      <alignment vertical="center"/>
    </xf>
    <xf numFmtId="0" fontId="36" fillId="3" borderId="5" xfId="0" applyFont="1" applyFill="1" applyBorder="1">
      <alignment vertical="center"/>
    </xf>
    <xf numFmtId="0" fontId="39" fillId="3" borderId="17" xfId="0" applyFont="1" applyFill="1" applyBorder="1" applyAlignment="1">
      <alignment vertical="center"/>
    </xf>
    <xf numFmtId="0" fontId="39" fillId="3" borderId="0" xfId="0" applyFont="1" applyFill="1" applyBorder="1" applyAlignment="1">
      <alignment vertical="center"/>
    </xf>
    <xf numFmtId="0" fontId="36" fillId="3" borderId="68" xfId="0" applyFont="1" applyFill="1" applyBorder="1">
      <alignment vertical="center"/>
    </xf>
    <xf numFmtId="0" fontId="38" fillId="0" borderId="1" xfId="0" applyFont="1" applyBorder="1" applyAlignment="1" applyProtection="1">
      <alignment vertical="center"/>
      <protection locked="0"/>
    </xf>
    <xf numFmtId="0" fontId="38" fillId="0" borderId="2" xfId="0" applyFont="1" applyBorder="1" applyAlignment="1" applyProtection="1">
      <alignment vertical="center"/>
      <protection locked="0"/>
    </xf>
    <xf numFmtId="0" fontId="38" fillId="0" borderId="21" xfId="0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9" fillId="3" borderId="28" xfId="0" applyFont="1" applyFill="1" applyBorder="1" applyAlignment="1">
      <alignment vertical="center"/>
    </xf>
    <xf numFmtId="0" fontId="39" fillId="3" borderId="21" xfId="0" applyFont="1" applyFill="1" applyBorder="1" applyAlignment="1">
      <alignment vertical="center"/>
    </xf>
    <xf numFmtId="0" fontId="36" fillId="3" borderId="31" xfId="0" applyFont="1" applyFill="1" applyBorder="1">
      <alignment vertical="center"/>
    </xf>
    <xf numFmtId="0" fontId="36" fillId="0" borderId="0" xfId="0" applyFont="1" applyBorder="1" applyAlignment="1">
      <alignment horizontal="center" vertical="center"/>
    </xf>
    <xf numFmtId="0" fontId="46" fillId="0" borderId="0" xfId="0" applyFont="1">
      <alignment vertical="center"/>
    </xf>
    <xf numFmtId="0" fontId="36" fillId="0" borderId="79" xfId="0" applyFont="1" applyBorder="1" applyAlignment="1" applyProtection="1">
      <alignment horizontal="center" vertical="center"/>
      <protection locked="0"/>
    </xf>
    <xf numFmtId="0" fontId="36" fillId="0" borderId="15" xfId="0" applyFont="1" applyBorder="1" applyAlignment="1" applyProtection="1">
      <alignment horizontal="center" vertical="center"/>
      <protection locked="0"/>
    </xf>
    <xf numFmtId="0" fontId="36" fillId="3" borderId="15" xfId="0" applyFont="1" applyFill="1" applyBorder="1" applyAlignment="1">
      <alignment horizontal="center" vertical="center"/>
    </xf>
    <xf numFmtId="0" fontId="49" fillId="6" borderId="10" xfId="0" applyFont="1" applyFill="1" applyBorder="1" applyAlignment="1">
      <alignment horizontal="center" vertical="center"/>
    </xf>
    <xf numFmtId="0" fontId="49" fillId="6" borderId="11" xfId="0" applyFont="1" applyFill="1" applyBorder="1" applyAlignment="1">
      <alignment horizontal="center" vertical="center"/>
    </xf>
    <xf numFmtId="0" fontId="49" fillId="6" borderId="12" xfId="0" applyFont="1" applyFill="1" applyBorder="1" applyAlignment="1">
      <alignment horizontal="center" vertical="center"/>
    </xf>
    <xf numFmtId="49" fontId="46" fillId="0" borderId="1" xfId="0" applyNumberFormat="1" applyFont="1" applyBorder="1" applyAlignment="1" applyProtection="1">
      <alignment horizontal="center" vertical="center"/>
      <protection locked="0"/>
    </xf>
    <xf numFmtId="49" fontId="46" fillId="0" borderId="23" xfId="0" applyNumberFormat="1" applyFont="1" applyBorder="1" applyAlignment="1" applyProtection="1">
      <alignment horizontal="center" vertical="center"/>
      <protection locked="0"/>
    </xf>
    <xf numFmtId="49" fontId="46" fillId="0" borderId="6" xfId="0" applyNumberFormat="1" applyFont="1" applyBorder="1" applyAlignment="1" applyProtection="1">
      <alignment horizontal="center" vertical="center"/>
      <protection locked="0"/>
    </xf>
    <xf numFmtId="49" fontId="46" fillId="0" borderId="24" xfId="0" applyNumberFormat="1" applyFont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23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24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5" borderId="7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center"/>
    </xf>
    <xf numFmtId="0" fontId="36" fillId="7" borderId="36" xfId="0" applyFont="1" applyFill="1" applyBorder="1" applyAlignment="1" applyProtection="1">
      <alignment horizontal="center" vertical="center"/>
      <protection locked="0"/>
    </xf>
    <xf numFmtId="0" fontId="3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36" fillId="7" borderId="34" xfId="0" applyFont="1" applyFill="1" applyBorder="1" applyAlignment="1" applyProtection="1">
      <alignment horizontal="center" vertical="center"/>
      <protection locked="0"/>
    </xf>
    <xf numFmtId="0" fontId="36" fillId="7" borderId="28" xfId="0" applyFont="1" applyFill="1" applyBorder="1" applyAlignment="1" applyProtection="1">
      <alignment horizontal="center" vertical="center"/>
      <protection locked="0"/>
    </xf>
    <xf numFmtId="0" fontId="36" fillId="7" borderId="22" xfId="0" applyFont="1" applyFill="1" applyBorder="1" applyAlignment="1" applyProtection="1">
      <alignment horizontal="center" vertical="center"/>
      <protection locked="0"/>
    </xf>
    <xf numFmtId="0" fontId="36" fillId="7" borderId="21" xfId="0" applyFont="1" applyFill="1" applyBorder="1" applyAlignment="1" applyProtection="1">
      <alignment horizontal="center" vertical="center"/>
      <protection locked="0"/>
    </xf>
    <xf numFmtId="0" fontId="36" fillId="7" borderId="31" xfId="0" applyFont="1" applyFill="1" applyBorder="1" applyAlignment="1" applyProtection="1">
      <alignment horizontal="center" vertical="center"/>
      <protection locked="0"/>
    </xf>
    <xf numFmtId="0" fontId="36" fillId="5" borderId="10" xfId="0" applyFont="1" applyFill="1" applyBorder="1" applyAlignment="1">
      <alignment horizontal="center" vertical="center"/>
    </xf>
    <xf numFmtId="0" fontId="36" fillId="7" borderId="57" xfId="0" applyFont="1" applyFill="1" applyBorder="1" applyAlignment="1" applyProtection="1">
      <alignment horizontal="center" vertical="center"/>
      <protection locked="0"/>
    </xf>
    <xf numFmtId="0" fontId="36" fillId="7" borderId="58" xfId="0" applyFont="1" applyFill="1" applyBorder="1" applyAlignment="1" applyProtection="1">
      <alignment horizontal="center" vertical="center"/>
      <protection locked="0"/>
    </xf>
    <xf numFmtId="0" fontId="36" fillId="7" borderId="59" xfId="0" applyFont="1" applyFill="1" applyBorder="1" applyAlignment="1" applyProtection="1">
      <alignment horizontal="center" vertical="center"/>
      <protection locked="0"/>
    </xf>
    <xf numFmtId="0" fontId="36" fillId="7" borderId="60" xfId="0" applyFont="1" applyFill="1" applyBorder="1" applyAlignment="1" applyProtection="1">
      <alignment horizontal="center" vertical="center"/>
      <protection locked="0"/>
    </xf>
    <xf numFmtId="0" fontId="39" fillId="5" borderId="25" xfId="0" applyFont="1" applyFill="1" applyBorder="1" applyAlignment="1">
      <alignment horizontal="center" vertical="center"/>
    </xf>
    <xf numFmtId="0" fontId="39" fillId="5" borderId="26" xfId="0" applyFont="1" applyFill="1" applyBorder="1" applyAlignment="1">
      <alignment horizontal="center" vertical="center"/>
    </xf>
    <xf numFmtId="0" fontId="39" fillId="0" borderId="43" xfId="0" applyFont="1" applyBorder="1" applyAlignment="1" applyProtection="1">
      <alignment horizontal="center" vertical="center"/>
      <protection locked="0"/>
    </xf>
    <xf numFmtId="0" fontId="39" fillId="0" borderId="44" xfId="0" applyFont="1" applyBorder="1" applyAlignment="1" applyProtection="1">
      <alignment horizontal="center" vertical="center"/>
      <protection locked="0"/>
    </xf>
    <xf numFmtId="0" fontId="39" fillId="5" borderId="8" xfId="0" applyFont="1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3" xfId="0" applyFont="1" applyBorder="1" applyAlignment="1" applyProtection="1">
      <alignment horizontal="center" vertical="center"/>
      <protection locked="0"/>
    </xf>
    <xf numFmtId="0" fontId="36" fillId="5" borderId="35" xfId="0" applyFont="1" applyFill="1" applyBorder="1" applyAlignment="1">
      <alignment horizontal="center" vertical="center"/>
    </xf>
    <xf numFmtId="0" fontId="36" fillId="5" borderId="19" xfId="0" applyFont="1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3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3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36" fillId="0" borderId="34" xfId="0" applyFont="1" applyBorder="1" applyAlignment="1" applyProtection="1">
      <alignment horizontal="center" vertical="center"/>
      <protection locked="0"/>
    </xf>
    <xf numFmtId="0" fontId="36" fillId="5" borderId="74" xfId="0" applyFont="1" applyFill="1" applyBorder="1" applyAlignment="1">
      <alignment horizontal="center" vertical="center" wrapText="1"/>
    </xf>
    <xf numFmtId="0" fontId="3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38" fillId="0" borderId="77" xfId="0" applyFont="1" applyBorder="1" applyAlignment="1" applyProtection="1">
      <alignment horizontal="center" vertical="center"/>
      <protection locked="0"/>
    </xf>
    <xf numFmtId="0" fontId="38" fillId="0" borderId="75" xfId="0" applyFont="1" applyBorder="1" applyAlignment="1" applyProtection="1">
      <alignment horizontal="center" vertical="center"/>
      <protection locked="0"/>
    </xf>
    <xf numFmtId="0" fontId="39" fillId="5" borderId="66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9" fillId="5" borderId="69" xfId="0" applyFont="1" applyFill="1" applyBorder="1" applyAlignment="1">
      <alignment horizontal="center" vertical="center"/>
    </xf>
    <xf numFmtId="0" fontId="39" fillId="5" borderId="70" xfId="0" applyFont="1" applyFill="1" applyBorder="1" applyAlignment="1">
      <alignment horizontal="center" vertical="center"/>
    </xf>
    <xf numFmtId="0" fontId="36" fillId="0" borderId="29" xfId="0" applyNumberFormat="1" applyFont="1" applyBorder="1" applyAlignment="1" applyProtection="1">
      <alignment horizontal="center" vertical="center"/>
      <protection locked="0"/>
    </xf>
    <xf numFmtId="0" fontId="36" fillId="0" borderId="1" xfId="0" applyNumberFormat="1" applyFont="1" applyBorder="1" applyAlignment="1" applyProtection="1">
      <alignment horizontal="center" vertical="center"/>
      <protection locked="0"/>
    </xf>
    <xf numFmtId="0" fontId="36" fillId="0" borderId="5" xfId="0" applyNumberFormat="1" applyFont="1" applyBorder="1" applyAlignment="1" applyProtection="1">
      <alignment horizontal="center" vertical="center"/>
      <protection locked="0"/>
    </xf>
    <xf numFmtId="0" fontId="36" fillId="0" borderId="30" xfId="0" applyNumberFormat="1" applyFont="1" applyBorder="1" applyAlignment="1" applyProtection="1">
      <alignment horizontal="center" vertical="center"/>
      <protection locked="0"/>
    </xf>
    <xf numFmtId="0" fontId="36" fillId="0" borderId="21" xfId="0" applyNumberFormat="1" applyFont="1" applyBorder="1" applyAlignment="1" applyProtection="1">
      <alignment horizontal="center" vertical="center"/>
      <protection locked="0"/>
    </xf>
    <xf numFmtId="0" fontId="36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46" fillId="0" borderId="1" xfId="0" applyNumberFormat="1" applyFont="1" applyBorder="1" applyAlignment="1" applyProtection="1">
      <alignment horizontal="left" vertical="center"/>
      <protection locked="0"/>
    </xf>
    <xf numFmtId="49" fontId="46" fillId="0" borderId="2" xfId="0" applyNumberFormat="1" applyFont="1" applyBorder="1" applyAlignment="1" applyProtection="1">
      <alignment horizontal="left" vertical="center"/>
      <protection locked="0"/>
    </xf>
    <xf numFmtId="0" fontId="47" fillId="0" borderId="23" xfId="0" applyFont="1" applyBorder="1" applyAlignment="1" applyProtection="1">
      <alignment horizontal="center" vertical="center"/>
      <protection locked="0"/>
    </xf>
    <xf numFmtId="0" fontId="47" fillId="0" borderId="6" xfId="0" applyFont="1" applyBorder="1" applyAlignment="1" applyProtection="1">
      <alignment horizontal="center" vertical="center"/>
      <protection locked="0"/>
    </xf>
    <xf numFmtId="0" fontId="47" fillId="0" borderId="24" xfId="0" applyFont="1" applyBorder="1" applyAlignment="1" applyProtection="1">
      <alignment horizontal="center" vertical="center"/>
      <protection locked="0"/>
    </xf>
    <xf numFmtId="0" fontId="39" fillId="5" borderId="20" xfId="0" applyFont="1" applyFill="1" applyBorder="1" applyAlignment="1">
      <alignment horizontal="center" vertical="center"/>
    </xf>
    <xf numFmtId="0" fontId="36" fillId="5" borderId="20" xfId="0" applyFont="1" applyFill="1" applyBorder="1" applyAlignment="1">
      <alignment horizontal="center" vertical="center"/>
    </xf>
    <xf numFmtId="0" fontId="36" fillId="5" borderId="55" xfId="0" applyFont="1" applyFill="1" applyBorder="1" applyAlignment="1">
      <alignment horizontal="center" vertical="center"/>
    </xf>
    <xf numFmtId="0" fontId="36" fillId="5" borderId="14" xfId="0" applyFont="1" applyFill="1" applyBorder="1" applyAlignment="1">
      <alignment horizontal="center" vertical="center"/>
    </xf>
    <xf numFmtId="0" fontId="36" fillId="5" borderId="15" xfId="0" applyFont="1" applyFill="1" applyBorder="1" applyAlignment="1">
      <alignment horizontal="center" vertical="center"/>
    </xf>
    <xf numFmtId="49" fontId="46" fillId="0" borderId="1" xfId="0" applyNumberFormat="1" applyFont="1" applyBorder="1" applyAlignment="1" applyProtection="1">
      <alignment horizontal="right" vertical="center"/>
      <protection locked="0"/>
    </xf>
    <xf numFmtId="0" fontId="43" fillId="0" borderId="52" xfId="0" applyFont="1" applyBorder="1" applyAlignment="1">
      <alignment horizontal="center" vertical="center" wrapText="1" shrinkToFit="1"/>
    </xf>
    <xf numFmtId="0" fontId="42" fillId="0" borderId="53" xfId="0" applyFont="1" applyBorder="1" applyAlignment="1">
      <alignment horizontal="center" vertical="center" shrinkToFit="1"/>
    </xf>
    <xf numFmtId="0" fontId="43" fillId="0" borderId="53" xfId="0" applyFont="1" applyBorder="1" applyAlignment="1">
      <alignment horizontal="center" vertical="center" wrapText="1" shrinkToFit="1"/>
    </xf>
    <xf numFmtId="0" fontId="42" fillId="0" borderId="54" xfId="0" applyFont="1" applyBorder="1" applyAlignment="1">
      <alignment horizontal="center" vertical="center" shrinkToFit="1"/>
    </xf>
    <xf numFmtId="0" fontId="39" fillId="5" borderId="43" xfId="0" applyFont="1" applyFill="1" applyBorder="1" applyAlignment="1">
      <alignment horizontal="center" vertical="center"/>
    </xf>
    <xf numFmtId="0" fontId="39" fillId="5" borderId="44" xfId="0" applyFont="1" applyFill="1" applyBorder="1" applyAlignment="1">
      <alignment horizontal="center" vertical="center"/>
    </xf>
    <xf numFmtId="0" fontId="39" fillId="5" borderId="36" xfId="0" applyFont="1" applyFill="1" applyBorder="1" applyAlignment="1">
      <alignment horizontal="center" vertical="center"/>
    </xf>
    <xf numFmtId="0" fontId="39" fillId="4" borderId="14" xfId="0" applyFont="1" applyFill="1" applyBorder="1" applyAlignment="1" applyProtection="1">
      <alignment horizontal="center" vertical="center"/>
      <protection locked="0"/>
    </xf>
    <xf numFmtId="0" fontId="39" fillId="4" borderId="43" xfId="0" applyFont="1" applyFill="1" applyBorder="1" applyAlignment="1" applyProtection="1">
      <alignment horizontal="center" vertical="center"/>
      <protection locked="0"/>
    </xf>
    <xf numFmtId="49" fontId="46" fillId="3" borderId="1" xfId="0" applyNumberFormat="1" applyFont="1" applyFill="1" applyBorder="1" applyAlignment="1" applyProtection="1">
      <alignment horizontal="center" vertical="center"/>
      <protection locked="0"/>
    </xf>
    <xf numFmtId="0" fontId="47" fillId="3" borderId="17" xfId="0" applyFont="1" applyFill="1" applyBorder="1" applyAlignment="1">
      <alignment horizontal="center" vertical="center"/>
    </xf>
    <xf numFmtId="0" fontId="47" fillId="3" borderId="0" xfId="0" applyFont="1" applyFill="1" applyBorder="1" applyAlignment="1">
      <alignment horizontal="center" vertical="center"/>
    </xf>
    <xf numFmtId="0" fontId="47" fillId="3" borderId="51" xfId="0" applyFont="1" applyFill="1" applyBorder="1" applyAlignment="1">
      <alignment horizontal="center" vertical="center"/>
    </xf>
    <xf numFmtId="49" fontId="46" fillId="3" borderId="23" xfId="0" applyNumberFormat="1" applyFont="1" applyFill="1" applyBorder="1" applyAlignment="1" applyProtection="1">
      <alignment horizontal="center" vertical="center"/>
      <protection locked="0"/>
    </xf>
    <xf numFmtId="49" fontId="46" fillId="3" borderId="6" xfId="0" applyNumberFormat="1" applyFont="1" applyFill="1" applyBorder="1" applyAlignment="1" applyProtection="1">
      <alignment horizontal="center" vertical="center"/>
      <protection locked="0"/>
    </xf>
    <xf numFmtId="49" fontId="46" fillId="3" borderId="24" xfId="0" applyNumberFormat="1" applyFont="1" applyFill="1" applyBorder="1" applyAlignment="1" applyProtection="1">
      <alignment horizontal="center" vertical="center"/>
      <protection locked="0"/>
    </xf>
    <xf numFmtId="0" fontId="46" fillId="3" borderId="1" xfId="0" applyFont="1" applyFill="1" applyBorder="1" applyAlignment="1">
      <alignment horizontal="center" vertical="center"/>
    </xf>
    <xf numFmtId="0" fontId="46" fillId="5" borderId="7" xfId="0" applyFont="1" applyFill="1" applyBorder="1" applyAlignment="1">
      <alignment horizontal="center" vertical="center"/>
    </xf>
    <xf numFmtId="0" fontId="46" fillId="5" borderId="8" xfId="0" applyFont="1" applyFill="1" applyBorder="1" applyAlignment="1">
      <alignment horizontal="center" vertical="center"/>
    </xf>
    <xf numFmtId="0" fontId="46" fillId="5" borderId="9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right" vertical="center"/>
    </xf>
    <xf numFmtId="0" fontId="46" fillId="3" borderId="2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42" fillId="0" borderId="14" xfId="0" applyFont="1" applyBorder="1" applyAlignment="1" applyProtection="1">
      <alignment horizontal="center" vertical="center" shrinkToFit="1"/>
      <protection locked="0"/>
    </xf>
    <xf numFmtId="0" fontId="43" fillId="0" borderId="14" xfId="0" applyFont="1" applyBorder="1" applyAlignment="1" applyProtection="1">
      <alignment horizontal="center" vertical="center" shrinkToFit="1"/>
      <protection locked="0"/>
    </xf>
    <xf numFmtId="0" fontId="42" fillId="0" borderId="36" xfId="0" applyFont="1" applyBorder="1" applyAlignment="1" applyProtection="1">
      <alignment horizontal="center" vertical="center" shrinkToFit="1"/>
      <protection locked="0"/>
    </xf>
    <xf numFmtId="0" fontId="42" fillId="0" borderId="4" xfId="0" applyFont="1" applyBorder="1" applyAlignment="1" applyProtection="1">
      <alignment horizontal="center" vertical="center" shrinkToFit="1"/>
      <protection locked="0"/>
    </xf>
    <xf numFmtId="0" fontId="36" fillId="0" borderId="28" xfId="0" applyFont="1" applyBorder="1" applyAlignment="1" applyProtection="1">
      <alignment horizontal="center" vertical="center"/>
      <protection locked="0"/>
    </xf>
    <xf numFmtId="0" fontId="36" fillId="0" borderId="21" xfId="0" applyFont="1" applyBorder="1" applyAlignment="1" applyProtection="1">
      <alignment horizontal="center" vertical="center"/>
      <protection locked="0"/>
    </xf>
    <xf numFmtId="0" fontId="36" fillId="0" borderId="31" xfId="0" applyFont="1" applyBorder="1" applyAlignment="1" applyProtection="1">
      <alignment horizontal="center" vertical="center"/>
      <protection locked="0"/>
    </xf>
    <xf numFmtId="0" fontId="46" fillId="0" borderId="4" xfId="0" applyFont="1" applyBorder="1" applyAlignment="1" applyProtection="1">
      <alignment horizontal="center" vertical="center"/>
    </xf>
    <xf numFmtId="0" fontId="46" fillId="0" borderId="1" xfId="0" applyFont="1" applyBorder="1" applyAlignment="1" applyProtection="1">
      <alignment horizontal="center" vertical="center"/>
    </xf>
    <xf numFmtId="0" fontId="39" fillId="5" borderId="7" xfId="0" applyFont="1" applyFill="1" applyBorder="1" applyAlignment="1">
      <alignment horizontal="center" vertical="center"/>
    </xf>
    <xf numFmtId="0" fontId="36" fillId="5" borderId="8" xfId="0" applyFont="1" applyFill="1" applyBorder="1" applyAlignment="1">
      <alignment horizontal="center" vertical="center"/>
    </xf>
    <xf numFmtId="0" fontId="36" fillId="5" borderId="9" xfId="0" applyFont="1" applyFill="1" applyBorder="1" applyAlignment="1">
      <alignment horizontal="center" vertical="center"/>
    </xf>
    <xf numFmtId="49" fontId="0" fillId="0" borderId="71" xfId="0" applyNumberFormat="1" applyFont="1" applyBorder="1" applyAlignment="1" applyProtection="1">
      <alignment horizontal="left" vertical="top" wrapText="1"/>
      <protection locked="0"/>
    </xf>
    <xf numFmtId="49" fontId="36" fillId="0" borderId="72" xfId="0" applyNumberFormat="1" applyFont="1" applyBorder="1" applyAlignment="1" applyProtection="1">
      <alignment horizontal="left" vertical="top" wrapText="1"/>
      <protection locked="0"/>
    </xf>
    <xf numFmtId="49" fontId="36" fillId="0" borderId="73" xfId="0" applyNumberFormat="1" applyFont="1" applyBorder="1" applyAlignment="1" applyProtection="1">
      <alignment horizontal="left" vertical="top" wrapText="1"/>
      <protection locked="0"/>
    </xf>
    <xf numFmtId="0" fontId="39" fillId="5" borderId="32" xfId="0" applyFont="1" applyFill="1" applyBorder="1" applyAlignment="1">
      <alignment horizontal="center" vertical="center"/>
    </xf>
    <xf numFmtId="0" fontId="36" fillId="5" borderId="33" xfId="0" applyFont="1" applyFill="1" applyBorder="1" applyAlignment="1">
      <alignment horizontal="center" vertical="center"/>
    </xf>
    <xf numFmtId="0" fontId="39" fillId="5" borderId="33" xfId="0" applyFont="1" applyFill="1" applyBorder="1" applyAlignment="1">
      <alignment horizontal="center" vertical="center"/>
    </xf>
    <xf numFmtId="0" fontId="36" fillId="5" borderId="34" xfId="0" applyFont="1" applyFill="1" applyBorder="1" applyAlignment="1">
      <alignment horizontal="center"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0" fontId="36" fillId="5" borderId="56" xfId="0" applyFont="1" applyFill="1" applyBorder="1" applyAlignment="1">
      <alignment horizontal="center" vertical="center"/>
    </xf>
    <xf numFmtId="0" fontId="36" fillId="0" borderId="57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36" fillId="0" borderId="60" xfId="0" applyFont="1" applyBorder="1" applyAlignment="1" applyProtection="1">
      <alignment horizontal="center" vertical="center"/>
      <protection locked="0"/>
    </xf>
    <xf numFmtId="0" fontId="38" fillId="6" borderId="14" xfId="0" applyFont="1" applyFill="1" applyBorder="1" applyAlignment="1">
      <alignment horizontal="center" vertical="center"/>
    </xf>
    <xf numFmtId="0" fontId="39" fillId="5" borderId="48" xfId="0" applyFont="1" applyFill="1" applyBorder="1" applyAlignment="1">
      <alignment horizontal="center" vertical="center"/>
    </xf>
    <xf numFmtId="0" fontId="36" fillId="5" borderId="49" xfId="0" applyFont="1" applyFill="1" applyBorder="1" applyAlignment="1">
      <alignment horizontal="center" vertical="center"/>
    </xf>
    <xf numFmtId="0" fontId="39" fillId="5" borderId="49" xfId="0" applyFont="1" applyFill="1" applyBorder="1" applyAlignment="1">
      <alignment horizontal="center" vertical="center"/>
    </xf>
    <xf numFmtId="0" fontId="36" fillId="5" borderId="50" xfId="0" applyFont="1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42" fillId="0" borderId="6" xfId="0" applyFont="1" applyFill="1" applyBorder="1" applyAlignment="1" applyProtection="1">
      <alignment horizontal="right" vertical="center" shrinkToFit="1"/>
      <protection locked="0"/>
    </xf>
    <xf numFmtId="0" fontId="44" fillId="5" borderId="14" xfId="0" applyFont="1" applyFill="1" applyBorder="1" applyAlignment="1">
      <alignment horizontal="center" vertical="center"/>
    </xf>
    <xf numFmtId="0" fontId="45" fillId="0" borderId="14" xfId="0" applyFont="1" applyBorder="1" applyAlignment="1" applyProtection="1">
      <alignment horizontal="center" vertical="center"/>
      <protection locked="0"/>
    </xf>
    <xf numFmtId="0" fontId="39" fillId="5" borderId="81" xfId="0" applyFont="1" applyFill="1" applyBorder="1" applyAlignment="1">
      <alignment horizontal="center" vertical="center" wrapText="1"/>
    </xf>
    <xf numFmtId="0" fontId="36" fillId="5" borderId="19" xfId="0" applyFont="1" applyFill="1" applyBorder="1" applyAlignment="1">
      <alignment horizontal="center" vertical="center" wrapText="1"/>
    </xf>
    <xf numFmtId="0" fontId="38" fillId="3" borderId="14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center" wrapText="1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center" vertical="center"/>
      <protection locked="0"/>
    </xf>
    <xf numFmtId="177" fontId="36" fillId="0" borderId="29" xfId="0" applyNumberFormat="1" applyFont="1" applyBorder="1" applyAlignment="1" applyProtection="1">
      <alignment horizontal="center" vertical="center"/>
      <protection locked="0"/>
    </xf>
    <xf numFmtId="177" fontId="36" fillId="0" borderId="1" xfId="0" applyNumberFormat="1" applyFont="1" applyBorder="1" applyAlignment="1" applyProtection="1">
      <alignment horizontal="center" vertical="center"/>
      <protection locked="0"/>
    </xf>
    <xf numFmtId="177" fontId="36" fillId="0" borderId="5" xfId="0" applyNumberFormat="1" applyFont="1" applyBorder="1" applyAlignment="1" applyProtection="1">
      <alignment horizontal="center" vertical="center"/>
      <protection locked="0"/>
    </xf>
    <xf numFmtId="177" fontId="36" fillId="0" borderId="30" xfId="0" applyNumberFormat="1" applyFont="1" applyBorder="1" applyAlignment="1" applyProtection="1">
      <alignment horizontal="center" vertical="center"/>
      <protection locked="0"/>
    </xf>
    <xf numFmtId="177" fontId="36" fillId="0" borderId="21" xfId="0" applyNumberFormat="1" applyFont="1" applyBorder="1" applyAlignment="1" applyProtection="1">
      <alignment horizontal="center" vertical="center"/>
      <protection locked="0"/>
    </xf>
    <xf numFmtId="177" fontId="3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28" xfId="0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36" fillId="4" borderId="6" xfId="0" applyFont="1" applyFill="1" applyBorder="1" applyAlignment="1" applyProtection="1">
      <alignment horizontal="center" vertical="center"/>
      <protection locked="0"/>
    </xf>
    <xf numFmtId="0" fontId="36" fillId="4" borderId="24" xfId="0" applyFont="1" applyFill="1" applyBorder="1" applyAlignment="1" applyProtection="1">
      <alignment horizontal="center" vertical="center"/>
      <protection locked="0"/>
    </xf>
    <xf numFmtId="0" fontId="36" fillId="5" borderId="26" xfId="0" applyFont="1" applyFill="1" applyBorder="1" applyAlignment="1">
      <alignment horizontal="center" vertical="center"/>
    </xf>
    <xf numFmtId="0" fontId="36" fillId="5" borderId="27" xfId="0" applyFont="1" applyFill="1" applyBorder="1" applyAlignment="1">
      <alignment horizontal="center" vertical="center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41" xfId="0" applyFont="1" applyBorder="1" applyAlignment="1" applyProtection="1">
      <alignment horizontal="center" vertical="center"/>
      <protection locked="0"/>
    </xf>
    <xf numFmtId="0" fontId="38" fillId="0" borderId="42" xfId="0" applyFont="1" applyBorder="1" applyAlignment="1" applyProtection="1">
      <alignment horizontal="center" vertical="center"/>
      <protection locked="0"/>
    </xf>
    <xf numFmtId="0" fontId="38" fillId="6" borderId="23" xfId="0" applyFont="1" applyFill="1" applyBorder="1" applyAlignment="1" applyProtection="1">
      <alignment horizontal="center" vertical="center"/>
      <protection locked="0"/>
    </xf>
    <xf numFmtId="0" fontId="38" fillId="6" borderId="6" xfId="0" applyFont="1" applyFill="1" applyBorder="1" applyAlignment="1" applyProtection="1">
      <alignment horizontal="center" vertical="center"/>
      <protection locked="0"/>
    </xf>
    <xf numFmtId="0" fontId="38" fillId="6" borderId="24" xfId="0" applyFont="1" applyFill="1" applyBorder="1" applyAlignment="1" applyProtection="1">
      <alignment horizontal="center" vertical="center"/>
      <protection locked="0"/>
    </xf>
    <xf numFmtId="0" fontId="36" fillId="5" borderId="11" xfId="0" applyFont="1" applyFill="1" applyBorder="1" applyAlignment="1">
      <alignment horizontal="center" vertical="center"/>
    </xf>
    <xf numFmtId="0" fontId="39" fillId="5" borderId="78" xfId="0" applyFont="1" applyFill="1" applyBorder="1" applyAlignment="1">
      <alignment horizontal="center" vertical="center" shrinkToFit="1"/>
    </xf>
    <xf numFmtId="0" fontId="36" fillId="5" borderId="42" xfId="0" applyFont="1" applyFill="1" applyBorder="1" applyAlignment="1">
      <alignment horizontal="center" vertical="center" shrinkToFit="1"/>
    </xf>
    <xf numFmtId="0" fontId="40" fillId="5" borderId="46" xfId="0" applyFont="1" applyFill="1" applyBorder="1" applyAlignment="1">
      <alignment horizontal="center" vertical="center" shrinkToFit="1"/>
    </xf>
    <xf numFmtId="0" fontId="36" fillId="5" borderId="47" xfId="0" applyFont="1" applyFill="1" applyBorder="1" applyAlignment="1">
      <alignment horizontal="center" vertical="center" shrinkToFit="1"/>
    </xf>
    <xf numFmtId="0" fontId="40" fillId="5" borderId="43" xfId="0" applyFont="1" applyFill="1" applyBorder="1" applyAlignment="1">
      <alignment horizontal="center" vertical="center" shrinkToFit="1"/>
    </xf>
    <xf numFmtId="0" fontId="36" fillId="5" borderId="44" xfId="0" applyFont="1" applyFill="1" applyBorder="1" applyAlignment="1">
      <alignment horizontal="center" vertical="center" shrinkToFit="1"/>
    </xf>
    <xf numFmtId="0" fontId="36" fillId="5" borderId="45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24" xfId="0" applyFont="1" applyBorder="1" applyAlignment="1">
      <alignment horizontal="right" vertical="center" shrinkToFit="1"/>
    </xf>
    <xf numFmtId="0" fontId="29" fillId="0" borderId="2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63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69" xfId="1" applyFill="1" applyBorder="1" applyAlignment="1">
      <alignment horizontal="center" vertical="center" shrinkToFit="1"/>
    </xf>
    <xf numFmtId="0" fontId="31" fillId="2" borderId="26" xfId="1" applyFill="1" applyBorder="1" applyAlignment="1">
      <alignment horizontal="center" vertical="center" shrinkToFit="1"/>
    </xf>
    <xf numFmtId="0" fontId="31" fillId="2" borderId="70" xfId="1" applyFill="1" applyBorder="1" applyAlignment="1">
      <alignment horizontal="center" vertical="center" shrinkToFit="1"/>
    </xf>
    <xf numFmtId="0" fontId="31" fillId="2" borderId="25" xfId="1" applyFill="1" applyBorder="1" applyAlignment="1">
      <alignment horizontal="center" vertical="center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2" xfId="1" applyBorder="1" applyAlignment="1">
      <alignment horizontal="center" vertical="center" wrapText="1" shrinkToFit="1"/>
    </xf>
    <xf numFmtId="0" fontId="31" fillId="0" borderId="73" xfId="1" applyBorder="1" applyAlignment="1">
      <alignment horizontal="center" vertical="center" wrapText="1" shrinkToFit="1"/>
    </xf>
    <xf numFmtId="0" fontId="31" fillId="0" borderId="80" xfId="1" applyBorder="1" applyAlignment="1">
      <alignment horizontal="left" vertical="top" shrinkToFit="1"/>
    </xf>
    <xf numFmtId="0" fontId="31" fillId="0" borderId="72" xfId="1" applyBorder="1" applyAlignment="1">
      <alignment horizontal="left" vertical="top" shrinkToFit="1"/>
    </xf>
    <xf numFmtId="0" fontId="31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0" zoomScaleNormal="100" workbookViewId="0">
      <selection activeCell="Y27" sqref="Y27"/>
    </sheetView>
  </sheetViews>
  <sheetFormatPr defaultColWidth="9" defaultRowHeight="14.4"/>
  <cols>
    <col min="1" max="2" width="6.109375" style="48" customWidth="1"/>
    <col min="3" max="6" width="7.33203125" style="48" customWidth="1"/>
    <col min="7" max="15" width="6.109375" style="48" customWidth="1"/>
    <col min="16" max="45" width="1.6640625" style="51" customWidth="1"/>
    <col min="46" max="46" width="5.88671875" style="48" customWidth="1"/>
    <col min="47" max="47" width="20.109375" style="48" customWidth="1"/>
    <col min="48" max="48" width="9.21875" style="48" bestFit="1" customWidth="1"/>
    <col min="49" max="49" width="12" style="48" customWidth="1"/>
    <col min="50" max="50" width="12.109375" style="48" customWidth="1"/>
    <col min="51" max="51" width="11.33203125" style="48" bestFit="1" customWidth="1"/>
    <col min="52" max="52" width="6.6640625" style="48" customWidth="1"/>
    <col min="53" max="16384" width="9" style="48"/>
  </cols>
  <sheetData>
    <row r="1" spans="1:51" ht="31.8" thickBot="1">
      <c r="A1" s="244" t="s">
        <v>271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" customHeight="1">
      <c r="A2" s="142" t="s">
        <v>272</v>
      </c>
      <c r="B2" s="143"/>
      <c r="C2" s="144" t="s">
        <v>185</v>
      </c>
      <c r="D2" s="145"/>
      <c r="E2" s="145"/>
      <c r="F2" s="145"/>
      <c r="G2" s="145"/>
      <c r="H2" s="145"/>
      <c r="I2" s="146"/>
      <c r="J2" s="116" t="s">
        <v>174</v>
      </c>
      <c r="K2" s="249"/>
      <c r="L2" s="249"/>
      <c r="M2" s="249"/>
      <c r="N2" s="249"/>
      <c r="O2" s="250"/>
      <c r="P2" s="116" t="s">
        <v>154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157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49"/>
      <c r="AV2" s="50" t="s">
        <v>148</v>
      </c>
      <c r="AW2" s="51" t="s">
        <v>167</v>
      </c>
      <c r="AX2" s="51" t="s">
        <v>168</v>
      </c>
    </row>
    <row r="3" spans="1:51" ht="24" customHeight="1">
      <c r="A3" s="147" t="s">
        <v>176</v>
      </c>
      <c r="B3" s="148"/>
      <c r="C3" s="149" t="s">
        <v>185</v>
      </c>
      <c r="D3" s="150"/>
      <c r="E3" s="150"/>
      <c r="F3" s="150"/>
      <c r="G3" s="150"/>
      <c r="H3" s="150"/>
      <c r="I3" s="151"/>
      <c r="J3" s="246" t="s">
        <v>149</v>
      </c>
      <c r="K3" s="247"/>
      <c r="L3" s="247"/>
      <c r="M3" s="247"/>
      <c r="N3" s="247"/>
      <c r="O3" s="248"/>
      <c r="P3" s="118" t="s">
        <v>186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79" t="s">
        <v>169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2"/>
      <c r="AV3" s="50" t="s">
        <v>149</v>
      </c>
      <c r="AW3" s="51" t="s">
        <v>166</v>
      </c>
      <c r="AX3" s="51" t="s">
        <v>169</v>
      </c>
      <c r="AY3" s="51" t="s">
        <v>170</v>
      </c>
    </row>
    <row r="4" spans="1:51" ht="20.100000000000001" customHeight="1">
      <c r="A4" s="258" t="s">
        <v>273</v>
      </c>
      <c r="B4" s="259"/>
      <c r="C4" s="251">
        <v>430793094</v>
      </c>
      <c r="D4" s="252"/>
      <c r="E4" s="252"/>
      <c r="F4" s="252"/>
      <c r="G4" s="252"/>
      <c r="H4" s="252"/>
      <c r="I4" s="253"/>
      <c r="J4" s="262" t="s">
        <v>172</v>
      </c>
      <c r="K4" s="263"/>
      <c r="L4" s="263"/>
      <c r="M4" s="263"/>
      <c r="N4" s="263"/>
      <c r="O4" s="264"/>
      <c r="P4" s="194" t="s">
        <v>151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6"/>
      <c r="AT4" s="52"/>
      <c r="AV4" s="50" t="s">
        <v>274</v>
      </c>
      <c r="AW4" s="51" t="str">
        <f>AW3</f>
        <v>北西支部</v>
      </c>
      <c r="AX4" s="51" t="str">
        <f>AX3</f>
        <v>北東支部</v>
      </c>
      <c r="AY4" s="51" t="str">
        <f>AY3</f>
        <v>南房総支部</v>
      </c>
    </row>
    <row r="5" spans="1:51" ht="20.100000000000001" customHeight="1">
      <c r="A5" s="260" t="s">
        <v>171</v>
      </c>
      <c r="B5" s="261"/>
      <c r="C5" s="254"/>
      <c r="D5" s="255"/>
      <c r="E5" s="255"/>
      <c r="F5" s="255"/>
      <c r="G5" s="255"/>
      <c r="H5" s="255"/>
      <c r="I5" s="256"/>
      <c r="J5" s="227">
        <v>22002</v>
      </c>
      <c r="K5" s="227"/>
      <c r="L5" s="227"/>
      <c r="M5" s="227"/>
      <c r="N5" s="227"/>
      <c r="O5" s="227"/>
      <c r="P5" s="195" t="s">
        <v>268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6" t="s">
        <v>269</v>
      </c>
      <c r="AF5" s="195"/>
      <c r="AG5" s="195"/>
      <c r="AH5" s="195"/>
      <c r="AI5" s="195"/>
      <c r="AJ5" s="195"/>
      <c r="AK5" s="197"/>
      <c r="AL5" s="197"/>
      <c r="AM5" s="197"/>
      <c r="AN5" s="197"/>
      <c r="AO5" s="197"/>
      <c r="AP5" s="197"/>
      <c r="AQ5" s="197"/>
      <c r="AR5" s="197"/>
      <c r="AS5" s="198"/>
      <c r="AT5" s="52"/>
      <c r="AV5" s="50" t="s">
        <v>150</v>
      </c>
      <c r="AW5" s="51" t="s">
        <v>173</v>
      </c>
    </row>
    <row r="6" spans="1:51" ht="22.5" customHeight="1">
      <c r="A6" s="98" t="s">
        <v>275</v>
      </c>
      <c r="B6" s="169"/>
      <c r="C6" s="172" t="s">
        <v>163</v>
      </c>
      <c r="D6" s="173"/>
      <c r="E6" s="174" t="s">
        <v>164</v>
      </c>
      <c r="F6" s="175"/>
      <c r="G6" s="228" t="s">
        <v>276</v>
      </c>
      <c r="H6" s="228"/>
      <c r="I6" s="228"/>
      <c r="J6" s="228" t="s">
        <v>277</v>
      </c>
      <c r="K6" s="228"/>
      <c r="L6" s="228"/>
      <c r="M6" s="228" t="s">
        <v>278</v>
      </c>
      <c r="N6" s="228"/>
      <c r="O6" s="228"/>
      <c r="P6" s="176" t="s">
        <v>152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153</v>
      </c>
      <c r="AL6" s="178"/>
      <c r="AM6" s="178"/>
      <c r="AN6" s="178"/>
      <c r="AO6" s="178"/>
      <c r="AP6" s="178"/>
      <c r="AQ6" s="178"/>
      <c r="AR6" s="178"/>
      <c r="AS6" s="178"/>
      <c r="AT6" s="53" t="s">
        <v>177</v>
      </c>
    </row>
    <row r="7" spans="1:51" ht="13.5" customHeight="1">
      <c r="A7" s="98"/>
      <c r="B7" s="169"/>
      <c r="C7" s="134" t="s">
        <v>187</v>
      </c>
      <c r="D7" s="135"/>
      <c r="E7" s="136" t="s">
        <v>188</v>
      </c>
      <c r="F7" s="137"/>
      <c r="G7" s="229">
        <v>507263533</v>
      </c>
      <c r="H7" s="229"/>
      <c r="I7" s="229"/>
      <c r="J7" s="229">
        <v>16943</v>
      </c>
      <c r="K7" s="229"/>
      <c r="L7" s="229"/>
      <c r="M7" s="229"/>
      <c r="N7" s="229"/>
      <c r="O7" s="229"/>
      <c r="P7" s="202" t="s">
        <v>72</v>
      </c>
      <c r="Q7" s="203"/>
      <c r="R7" s="171" t="s">
        <v>191</v>
      </c>
      <c r="S7" s="171"/>
      <c r="T7" s="171"/>
      <c r="U7" s="171"/>
      <c r="V7" s="54" t="s">
        <v>73</v>
      </c>
      <c r="W7" s="161" t="s">
        <v>192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5" t="s">
        <v>74</v>
      </c>
      <c r="AL7" s="85" t="s">
        <v>193</v>
      </c>
      <c r="AM7" s="85"/>
      <c r="AN7" s="85"/>
      <c r="AO7" s="85"/>
      <c r="AP7" s="85"/>
      <c r="AQ7" s="85"/>
      <c r="AR7" s="85"/>
      <c r="AS7" s="56" t="s">
        <v>75</v>
      </c>
      <c r="AT7" s="79">
        <v>59</v>
      </c>
    </row>
    <row r="8" spans="1:51" ht="18" customHeight="1">
      <c r="A8" s="98"/>
      <c r="B8" s="169"/>
      <c r="C8" s="138" t="s">
        <v>189</v>
      </c>
      <c r="D8" s="139"/>
      <c r="E8" s="140" t="s">
        <v>190</v>
      </c>
      <c r="F8" s="141"/>
      <c r="G8" s="229"/>
      <c r="H8" s="229"/>
      <c r="I8" s="229"/>
      <c r="J8" s="229"/>
      <c r="K8" s="229"/>
      <c r="L8" s="229"/>
      <c r="M8" s="229"/>
      <c r="N8" s="229"/>
      <c r="O8" s="229"/>
      <c r="P8" s="163" t="s">
        <v>212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6" t="s">
        <v>194</v>
      </c>
      <c r="AL8" s="87"/>
      <c r="AM8" s="87"/>
      <c r="AN8" s="87"/>
      <c r="AO8" s="57" t="s">
        <v>76</v>
      </c>
      <c r="AP8" s="87" t="s">
        <v>195</v>
      </c>
      <c r="AQ8" s="87"/>
      <c r="AR8" s="87"/>
      <c r="AS8" s="88"/>
      <c r="AT8" s="79"/>
    </row>
    <row r="9" spans="1:51" ht="14.4" customHeight="1">
      <c r="A9" s="98" t="s">
        <v>279</v>
      </c>
      <c r="B9" s="169"/>
      <c r="C9" s="134" t="s">
        <v>196</v>
      </c>
      <c r="D9" s="135"/>
      <c r="E9" s="136" t="s">
        <v>197</v>
      </c>
      <c r="F9" s="137"/>
      <c r="G9" s="229">
        <v>512521317</v>
      </c>
      <c r="H9" s="229"/>
      <c r="I9" s="229"/>
      <c r="J9" s="229">
        <v>26995</v>
      </c>
      <c r="K9" s="229"/>
      <c r="L9" s="229"/>
      <c r="M9" s="229"/>
      <c r="N9" s="229"/>
      <c r="O9" s="229"/>
      <c r="P9" s="202" t="s">
        <v>72</v>
      </c>
      <c r="Q9" s="203"/>
      <c r="R9" s="171" t="s">
        <v>204</v>
      </c>
      <c r="S9" s="171"/>
      <c r="T9" s="171"/>
      <c r="U9" s="171"/>
      <c r="V9" s="54" t="s">
        <v>73</v>
      </c>
      <c r="W9" s="161" t="s">
        <v>205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5" t="s">
        <v>178</v>
      </c>
      <c r="AL9" s="85" t="s">
        <v>193</v>
      </c>
      <c r="AM9" s="85"/>
      <c r="AN9" s="85"/>
      <c r="AO9" s="85"/>
      <c r="AP9" s="85"/>
      <c r="AQ9" s="85"/>
      <c r="AR9" s="85"/>
      <c r="AS9" s="56" t="s">
        <v>179</v>
      </c>
      <c r="AT9" s="80">
        <v>43</v>
      </c>
    </row>
    <row r="10" spans="1:51" ht="18" customHeight="1">
      <c r="A10" s="98"/>
      <c r="B10" s="169"/>
      <c r="C10" s="138" t="s">
        <v>198</v>
      </c>
      <c r="D10" s="139"/>
      <c r="E10" s="140" t="s">
        <v>199</v>
      </c>
      <c r="F10" s="141"/>
      <c r="G10" s="229"/>
      <c r="H10" s="229"/>
      <c r="I10" s="229"/>
      <c r="J10" s="229"/>
      <c r="K10" s="229"/>
      <c r="L10" s="229"/>
      <c r="M10" s="229"/>
      <c r="N10" s="229"/>
      <c r="O10" s="229"/>
      <c r="P10" s="163" t="s">
        <v>213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6" t="s">
        <v>206</v>
      </c>
      <c r="AL10" s="87"/>
      <c r="AM10" s="87"/>
      <c r="AN10" s="87"/>
      <c r="AO10" s="57" t="s">
        <v>180</v>
      </c>
      <c r="AP10" s="87" t="s">
        <v>207</v>
      </c>
      <c r="AQ10" s="87"/>
      <c r="AR10" s="87"/>
      <c r="AS10" s="88"/>
      <c r="AT10" s="80"/>
    </row>
    <row r="11" spans="1:51" ht="14.4" customHeight="1">
      <c r="A11" s="98" t="s">
        <v>280</v>
      </c>
      <c r="B11" s="169"/>
      <c r="C11" s="134" t="s">
        <v>200</v>
      </c>
      <c r="D11" s="135"/>
      <c r="E11" s="136" t="s">
        <v>201</v>
      </c>
      <c r="F11" s="137"/>
      <c r="G11" s="229">
        <v>508986357</v>
      </c>
      <c r="H11" s="229"/>
      <c r="I11" s="229"/>
      <c r="J11" s="229">
        <v>26996</v>
      </c>
      <c r="K11" s="229"/>
      <c r="L11" s="229"/>
      <c r="M11" s="229"/>
      <c r="N11" s="229"/>
      <c r="O11" s="229"/>
      <c r="P11" s="202" t="s">
        <v>72</v>
      </c>
      <c r="Q11" s="203"/>
      <c r="R11" s="171" t="s">
        <v>191</v>
      </c>
      <c r="S11" s="171"/>
      <c r="T11" s="171"/>
      <c r="U11" s="171"/>
      <c r="V11" s="54" t="s">
        <v>73</v>
      </c>
      <c r="W11" s="161" t="s">
        <v>208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5" t="s">
        <v>178</v>
      </c>
      <c r="AL11" s="85" t="s">
        <v>209</v>
      </c>
      <c r="AM11" s="85"/>
      <c r="AN11" s="85"/>
      <c r="AO11" s="85"/>
      <c r="AP11" s="85"/>
      <c r="AQ11" s="85"/>
      <c r="AR11" s="85"/>
      <c r="AS11" s="56" t="s">
        <v>179</v>
      </c>
      <c r="AT11" s="80">
        <v>54</v>
      </c>
    </row>
    <row r="12" spans="1:51" ht="18" customHeight="1">
      <c r="A12" s="98"/>
      <c r="B12" s="169"/>
      <c r="C12" s="138" t="s">
        <v>202</v>
      </c>
      <c r="D12" s="139"/>
      <c r="E12" s="140" t="s">
        <v>203</v>
      </c>
      <c r="F12" s="141"/>
      <c r="G12" s="229"/>
      <c r="H12" s="229"/>
      <c r="I12" s="229"/>
      <c r="J12" s="229"/>
      <c r="K12" s="229"/>
      <c r="L12" s="229"/>
      <c r="M12" s="229"/>
      <c r="N12" s="229"/>
      <c r="O12" s="229"/>
      <c r="P12" s="163" t="s">
        <v>214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6" t="s">
        <v>210</v>
      </c>
      <c r="AL12" s="87"/>
      <c r="AM12" s="87"/>
      <c r="AN12" s="87"/>
      <c r="AO12" s="57" t="s">
        <v>180</v>
      </c>
      <c r="AP12" s="87" t="s">
        <v>211</v>
      </c>
      <c r="AQ12" s="87"/>
      <c r="AR12" s="87"/>
      <c r="AS12" s="88"/>
      <c r="AT12" s="80"/>
    </row>
    <row r="13" spans="1:51" ht="15" customHeight="1">
      <c r="A13" s="98" t="s">
        <v>281</v>
      </c>
      <c r="B13" s="169"/>
      <c r="C13" s="134" t="s">
        <v>270</v>
      </c>
      <c r="D13" s="135"/>
      <c r="E13" s="136" t="s">
        <v>201</v>
      </c>
      <c r="F13" s="137"/>
      <c r="G13" s="232"/>
      <c r="H13" s="232"/>
      <c r="I13" s="232"/>
      <c r="J13" s="232"/>
      <c r="K13" s="232"/>
      <c r="L13" s="232"/>
      <c r="M13" s="232"/>
      <c r="N13" s="232"/>
      <c r="O13" s="232"/>
      <c r="P13" s="58"/>
      <c r="Q13" s="59"/>
      <c r="R13" s="188"/>
      <c r="S13" s="188"/>
      <c r="T13" s="188"/>
      <c r="U13" s="188"/>
      <c r="V13" s="60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81"/>
    </row>
    <row r="14" spans="1:51" ht="18" customHeight="1">
      <c r="A14" s="98"/>
      <c r="B14" s="169"/>
      <c r="C14" s="138" t="s">
        <v>202</v>
      </c>
      <c r="D14" s="139"/>
      <c r="E14" s="140" t="s">
        <v>203</v>
      </c>
      <c r="F14" s="141"/>
      <c r="G14" s="232"/>
      <c r="H14" s="232"/>
      <c r="I14" s="232"/>
      <c r="J14" s="232"/>
      <c r="K14" s="232"/>
      <c r="L14" s="232"/>
      <c r="M14" s="232"/>
      <c r="N14" s="232"/>
      <c r="O14" s="232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81"/>
    </row>
    <row r="15" spans="1:51" ht="15" customHeight="1">
      <c r="A15" s="233" t="s">
        <v>282</v>
      </c>
      <c r="B15" s="169"/>
      <c r="C15" s="134" t="s">
        <v>215</v>
      </c>
      <c r="D15" s="135"/>
      <c r="E15" s="136" t="s">
        <v>216</v>
      </c>
      <c r="F15" s="137"/>
      <c r="G15" s="232"/>
      <c r="H15" s="232"/>
      <c r="I15" s="232"/>
      <c r="J15" s="232"/>
      <c r="K15" s="232"/>
      <c r="L15" s="232"/>
      <c r="M15" s="232"/>
      <c r="N15" s="232"/>
      <c r="O15" s="232"/>
      <c r="P15" s="202" t="s">
        <v>72</v>
      </c>
      <c r="Q15" s="203"/>
      <c r="R15" s="171" t="s">
        <v>219</v>
      </c>
      <c r="S15" s="171"/>
      <c r="T15" s="171"/>
      <c r="U15" s="171"/>
      <c r="V15" s="54" t="s">
        <v>73</v>
      </c>
      <c r="W15" s="160" t="s">
        <v>291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5" t="s">
        <v>178</v>
      </c>
      <c r="AL15" s="85" t="s">
        <v>193</v>
      </c>
      <c r="AM15" s="85"/>
      <c r="AN15" s="85"/>
      <c r="AO15" s="85"/>
      <c r="AP15" s="85"/>
      <c r="AQ15" s="85"/>
      <c r="AR15" s="85"/>
      <c r="AS15" s="56" t="s">
        <v>179</v>
      </c>
      <c r="AT15" s="80">
        <v>59</v>
      </c>
    </row>
    <row r="16" spans="1:51" ht="18" customHeight="1">
      <c r="A16" s="98"/>
      <c r="B16" s="169"/>
      <c r="C16" s="138" t="s">
        <v>217</v>
      </c>
      <c r="D16" s="139"/>
      <c r="E16" s="140" t="s">
        <v>218</v>
      </c>
      <c r="F16" s="141"/>
      <c r="G16" s="232"/>
      <c r="H16" s="232"/>
      <c r="I16" s="232"/>
      <c r="J16" s="232"/>
      <c r="K16" s="232"/>
      <c r="L16" s="232"/>
      <c r="M16" s="232"/>
      <c r="N16" s="232"/>
      <c r="O16" s="232"/>
      <c r="P16" s="163" t="s">
        <v>222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6" t="s">
        <v>220</v>
      </c>
      <c r="AL16" s="87"/>
      <c r="AM16" s="87"/>
      <c r="AN16" s="87"/>
      <c r="AO16" s="57" t="s">
        <v>180</v>
      </c>
      <c r="AP16" s="87" t="s">
        <v>221</v>
      </c>
      <c r="AQ16" s="87"/>
      <c r="AR16" s="87"/>
      <c r="AS16" s="88"/>
      <c r="AT16" s="80"/>
    </row>
    <row r="17" spans="1:46">
      <c r="A17" s="98" t="s">
        <v>283</v>
      </c>
      <c r="B17" s="169"/>
      <c r="C17" s="221" t="str">
        <f>IF(P16="","",P16)</f>
        <v>千葉県千葉市中央区矢作町９２６－１－２０２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284</v>
      </c>
      <c r="B19" s="169"/>
      <c r="C19" s="221" t="str">
        <f>IF(AL15="","",AL15&amp;"-"&amp;AK16&amp;"-"&amp;AP16)</f>
        <v>043-２２５-１７７１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9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285</v>
      </c>
      <c r="B21" s="169"/>
      <c r="C21" s="242">
        <v>90</v>
      </c>
      <c r="D21" s="234"/>
      <c r="E21" s="234">
        <v>2745</v>
      </c>
      <c r="F21" s="234"/>
      <c r="G21" s="234">
        <v>2027</v>
      </c>
      <c r="H21" s="234"/>
      <c r="I21" s="70"/>
      <c r="J21" s="70"/>
      <c r="K21" s="70"/>
      <c r="L21" s="70"/>
      <c r="M21" s="70"/>
      <c r="N21" s="70"/>
      <c r="O21" s="71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7"/>
      <c r="C22" s="243"/>
      <c r="D22" s="235"/>
      <c r="E22" s="235"/>
      <c r="F22" s="235"/>
      <c r="G22" s="235"/>
      <c r="H22" s="235"/>
      <c r="I22" s="72"/>
      <c r="J22" s="72"/>
      <c r="K22" s="72"/>
      <c r="L22" s="72"/>
      <c r="M22" s="72"/>
      <c r="N22" s="72"/>
      <c r="O22" s="73"/>
      <c r="P22" s="74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6"/>
    </row>
    <row r="23" spans="1:46" ht="14.1" customHeight="1" thickBot="1">
      <c r="A23" s="230" t="s">
        <v>183</v>
      </c>
      <c r="B23" s="167" t="s">
        <v>286</v>
      </c>
      <c r="C23" s="222" t="s">
        <v>161</v>
      </c>
      <c r="D23" s="223"/>
      <c r="E23" s="224" t="s">
        <v>162</v>
      </c>
      <c r="F23" s="225"/>
      <c r="G23" s="167" t="s">
        <v>287</v>
      </c>
      <c r="H23" s="167"/>
      <c r="I23" s="167" t="s">
        <v>288</v>
      </c>
      <c r="J23" s="167"/>
      <c r="K23" s="167"/>
      <c r="L23" s="167"/>
      <c r="M23" s="167" t="s">
        <v>289</v>
      </c>
      <c r="N23" s="167"/>
      <c r="O23" s="167"/>
      <c r="P23" s="166" t="s">
        <v>155</v>
      </c>
      <c r="Q23" s="167"/>
      <c r="R23" s="167"/>
      <c r="S23" s="167"/>
      <c r="T23" s="168"/>
      <c r="U23" s="77"/>
      <c r="V23" s="77"/>
      <c r="W23" s="77"/>
      <c r="X23" s="77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</row>
    <row r="24" spans="1:46" ht="14.1" customHeight="1">
      <c r="A24" s="231"/>
      <c r="B24" s="169"/>
      <c r="C24" s="210" t="s">
        <v>159</v>
      </c>
      <c r="D24" s="211"/>
      <c r="E24" s="212" t="s">
        <v>160</v>
      </c>
      <c r="F24" s="213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48"/>
      <c r="V24" s="48"/>
      <c r="W24" s="48"/>
      <c r="X24" s="48"/>
      <c r="Y24" s="152" t="s">
        <v>156</v>
      </c>
      <c r="Z24" s="117"/>
      <c r="AA24" s="117"/>
      <c r="AB24" s="117"/>
      <c r="AC24" s="117"/>
      <c r="AD24" s="117"/>
      <c r="AE24" s="117"/>
      <c r="AF24" s="117"/>
      <c r="AG24" s="153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</row>
    <row r="25" spans="1:46" ht="15.9" customHeight="1">
      <c r="A25" s="130">
        <v>1</v>
      </c>
      <c r="B25" s="226" t="s">
        <v>223</v>
      </c>
      <c r="C25" s="134" t="s">
        <v>200</v>
      </c>
      <c r="D25" s="135"/>
      <c r="E25" s="136" t="s">
        <v>224</v>
      </c>
      <c r="F25" s="137"/>
      <c r="G25" s="121">
        <v>6</v>
      </c>
      <c r="H25" s="122"/>
      <c r="I25" s="125" t="s">
        <v>226</v>
      </c>
      <c r="J25" s="126"/>
      <c r="K25" s="126"/>
      <c r="L25" s="122"/>
      <c r="M25" s="121">
        <v>510184449</v>
      </c>
      <c r="N25" s="126"/>
      <c r="O25" s="122"/>
      <c r="P25" s="121">
        <v>157</v>
      </c>
      <c r="Q25" s="126"/>
      <c r="R25" s="126"/>
      <c r="S25" s="126"/>
      <c r="T25" s="128"/>
      <c r="U25" s="48"/>
      <c r="V25" s="48"/>
      <c r="W25" s="48"/>
      <c r="X25" s="48"/>
      <c r="Y25" s="236">
        <v>8</v>
      </c>
      <c r="Z25" s="237"/>
      <c r="AA25" s="237"/>
      <c r="AB25" s="237"/>
      <c r="AC25" s="237"/>
      <c r="AD25" s="237"/>
      <c r="AE25" s="237"/>
      <c r="AF25" s="237"/>
      <c r="AG25" s="23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</row>
    <row r="26" spans="1:46" ht="20.100000000000001" customHeight="1" thickBot="1">
      <c r="A26" s="131"/>
      <c r="B26" s="133"/>
      <c r="C26" s="138" t="s">
        <v>202</v>
      </c>
      <c r="D26" s="139"/>
      <c r="E26" s="140" t="s">
        <v>225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48"/>
      <c r="V26" s="48"/>
      <c r="W26" s="48"/>
      <c r="X26" s="48"/>
      <c r="Y26" s="239"/>
      <c r="Z26" s="240"/>
      <c r="AA26" s="240"/>
      <c r="AB26" s="240"/>
      <c r="AC26" s="240"/>
      <c r="AD26" s="240"/>
      <c r="AE26" s="240"/>
      <c r="AF26" s="240"/>
      <c r="AG26" s="241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</row>
    <row r="27" spans="1:46" ht="15.9" customHeight="1">
      <c r="A27" s="130">
        <v>2</v>
      </c>
      <c r="B27" s="132">
        <v>2</v>
      </c>
      <c r="C27" s="134" t="s">
        <v>234</v>
      </c>
      <c r="D27" s="135"/>
      <c r="E27" s="136" t="s">
        <v>235</v>
      </c>
      <c r="F27" s="137"/>
      <c r="G27" s="121">
        <v>6</v>
      </c>
      <c r="H27" s="122"/>
      <c r="I27" s="125" t="s">
        <v>238</v>
      </c>
      <c r="J27" s="126"/>
      <c r="K27" s="126"/>
      <c r="L27" s="122"/>
      <c r="M27" s="121">
        <v>512392093</v>
      </c>
      <c r="N27" s="126"/>
      <c r="O27" s="122"/>
      <c r="P27" s="121">
        <v>142</v>
      </c>
      <c r="Q27" s="126"/>
      <c r="R27" s="126"/>
      <c r="S27" s="126"/>
      <c r="T27" s="12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</row>
    <row r="28" spans="1:46" ht="20.100000000000001" customHeight="1">
      <c r="A28" s="131"/>
      <c r="B28" s="133"/>
      <c r="C28" s="138" t="s">
        <v>236</v>
      </c>
      <c r="D28" s="139"/>
      <c r="E28" s="140" t="s">
        <v>237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</row>
    <row r="29" spans="1:46" ht="15.9" customHeight="1">
      <c r="A29" s="130">
        <v>3</v>
      </c>
      <c r="B29" s="132">
        <v>3</v>
      </c>
      <c r="C29" s="134" t="s">
        <v>230</v>
      </c>
      <c r="D29" s="135"/>
      <c r="E29" s="136" t="s">
        <v>231</v>
      </c>
      <c r="F29" s="137"/>
      <c r="G29" s="121">
        <v>6</v>
      </c>
      <c r="H29" s="122"/>
      <c r="I29" s="125" t="s">
        <v>226</v>
      </c>
      <c r="J29" s="126"/>
      <c r="K29" s="126"/>
      <c r="L29" s="122"/>
      <c r="M29" s="121">
        <v>514563458</v>
      </c>
      <c r="N29" s="126"/>
      <c r="O29" s="122"/>
      <c r="P29" s="121">
        <v>140</v>
      </c>
      <c r="Q29" s="126"/>
      <c r="R29" s="126"/>
      <c r="S29" s="126"/>
      <c r="T29" s="12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</row>
    <row r="30" spans="1:46" ht="20.100000000000001" customHeight="1">
      <c r="A30" s="131"/>
      <c r="B30" s="133"/>
      <c r="C30" s="138" t="s">
        <v>232</v>
      </c>
      <c r="D30" s="139"/>
      <c r="E30" s="140" t="s">
        <v>233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</row>
    <row r="31" spans="1:46" ht="15.9" customHeight="1" thickBot="1">
      <c r="A31" s="130">
        <v>4</v>
      </c>
      <c r="B31" s="132">
        <v>4</v>
      </c>
      <c r="C31" s="134" t="s">
        <v>239</v>
      </c>
      <c r="D31" s="135"/>
      <c r="E31" s="136" t="s">
        <v>227</v>
      </c>
      <c r="F31" s="137"/>
      <c r="G31" s="121">
        <v>6</v>
      </c>
      <c r="H31" s="122"/>
      <c r="I31" s="125" t="s">
        <v>226</v>
      </c>
      <c r="J31" s="126"/>
      <c r="K31" s="126"/>
      <c r="L31" s="122"/>
      <c r="M31" s="121">
        <v>514392058</v>
      </c>
      <c r="N31" s="126"/>
      <c r="O31" s="122"/>
      <c r="P31" s="121">
        <v>153</v>
      </c>
      <c r="Q31" s="126"/>
      <c r="R31" s="126"/>
      <c r="S31" s="126"/>
      <c r="T31" s="12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</row>
    <row r="32" spans="1:46" ht="20.100000000000001" customHeight="1">
      <c r="A32" s="131"/>
      <c r="B32" s="133"/>
      <c r="C32" s="138" t="s">
        <v>228</v>
      </c>
      <c r="D32" s="139"/>
      <c r="E32" s="140" t="s">
        <v>229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48"/>
      <c r="V32" s="48"/>
      <c r="W32" s="48"/>
      <c r="X32" s="48"/>
      <c r="Y32" s="152" t="s">
        <v>182</v>
      </c>
      <c r="Z32" s="117"/>
      <c r="AA32" s="117"/>
      <c r="AB32" s="117"/>
      <c r="AC32" s="117"/>
      <c r="AD32" s="117"/>
      <c r="AE32" s="117"/>
      <c r="AF32" s="117"/>
      <c r="AG32" s="153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</row>
    <row r="33" spans="1:45" ht="15.9" customHeight="1">
      <c r="A33" s="130">
        <v>5</v>
      </c>
      <c r="B33" s="132">
        <v>5</v>
      </c>
      <c r="C33" s="134" t="s">
        <v>240</v>
      </c>
      <c r="D33" s="135"/>
      <c r="E33" s="136" t="s">
        <v>241</v>
      </c>
      <c r="F33" s="137"/>
      <c r="G33" s="121">
        <v>6</v>
      </c>
      <c r="H33" s="122"/>
      <c r="I33" s="125" t="s">
        <v>238</v>
      </c>
      <c r="J33" s="126"/>
      <c r="K33" s="126"/>
      <c r="L33" s="122"/>
      <c r="M33" s="121">
        <v>512392103</v>
      </c>
      <c r="N33" s="126"/>
      <c r="O33" s="122"/>
      <c r="P33" s="121">
        <v>146</v>
      </c>
      <c r="Q33" s="126"/>
      <c r="R33" s="126"/>
      <c r="S33" s="126"/>
      <c r="T33" s="128"/>
      <c r="U33" s="48"/>
      <c r="V33" s="48"/>
      <c r="W33" s="48"/>
      <c r="X33" s="48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</row>
    <row r="34" spans="1:45" ht="20.100000000000001" customHeight="1" thickBot="1">
      <c r="A34" s="131"/>
      <c r="B34" s="133"/>
      <c r="C34" s="138" t="s">
        <v>236</v>
      </c>
      <c r="D34" s="139"/>
      <c r="E34" s="140" t="s">
        <v>242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48"/>
      <c r="V34" s="48"/>
      <c r="W34" s="48"/>
      <c r="X34" s="48"/>
      <c r="Y34" s="157"/>
      <c r="Z34" s="158"/>
      <c r="AA34" s="158"/>
      <c r="AB34" s="158"/>
      <c r="AC34" s="158"/>
      <c r="AD34" s="158"/>
      <c r="AE34" s="158"/>
      <c r="AF34" s="158"/>
      <c r="AG34" s="159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</row>
    <row r="35" spans="1:45" ht="15.9" customHeight="1">
      <c r="A35" s="130">
        <v>6</v>
      </c>
      <c r="B35" s="132">
        <v>6</v>
      </c>
      <c r="C35" s="134" t="s">
        <v>243</v>
      </c>
      <c r="D35" s="135"/>
      <c r="E35" s="136" t="s">
        <v>224</v>
      </c>
      <c r="F35" s="137"/>
      <c r="G35" s="121">
        <v>5</v>
      </c>
      <c r="H35" s="122"/>
      <c r="I35" s="125" t="s">
        <v>246</v>
      </c>
      <c r="J35" s="126"/>
      <c r="K35" s="126"/>
      <c r="L35" s="122"/>
      <c r="M35" s="121">
        <v>515876242</v>
      </c>
      <c r="N35" s="126"/>
      <c r="O35" s="122"/>
      <c r="P35" s="121">
        <v>142</v>
      </c>
      <c r="Q35" s="126"/>
      <c r="R35" s="126"/>
      <c r="S35" s="126"/>
      <c r="T35" s="12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</row>
    <row r="36" spans="1:45" ht="20.100000000000001" customHeight="1">
      <c r="A36" s="131"/>
      <c r="B36" s="133"/>
      <c r="C36" s="138" t="s">
        <v>244</v>
      </c>
      <c r="D36" s="139"/>
      <c r="E36" s="140" t="s">
        <v>245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</row>
    <row r="37" spans="1:45" ht="15.9" customHeight="1">
      <c r="A37" s="130">
        <v>7</v>
      </c>
      <c r="B37" s="132">
        <v>7</v>
      </c>
      <c r="C37" s="134" t="s">
        <v>247</v>
      </c>
      <c r="D37" s="135"/>
      <c r="E37" s="136" t="s">
        <v>248</v>
      </c>
      <c r="F37" s="137"/>
      <c r="G37" s="121">
        <v>5</v>
      </c>
      <c r="H37" s="122"/>
      <c r="I37" s="125" t="s">
        <v>251</v>
      </c>
      <c r="J37" s="126"/>
      <c r="K37" s="126"/>
      <c r="L37" s="122"/>
      <c r="M37" s="121">
        <v>515819219</v>
      </c>
      <c r="N37" s="126"/>
      <c r="O37" s="122"/>
      <c r="P37" s="121">
        <v>145</v>
      </c>
      <c r="Q37" s="126"/>
      <c r="R37" s="126"/>
      <c r="S37" s="126"/>
      <c r="T37" s="12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</row>
    <row r="38" spans="1:45" ht="20.100000000000001" customHeight="1">
      <c r="A38" s="131"/>
      <c r="B38" s="133"/>
      <c r="C38" s="138" t="s">
        <v>249</v>
      </c>
      <c r="D38" s="139"/>
      <c r="E38" s="140" t="s">
        <v>250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</row>
    <row r="39" spans="1:45" ht="15.9" customHeight="1">
      <c r="A39" s="130">
        <v>8</v>
      </c>
      <c r="B39" s="132">
        <v>8</v>
      </c>
      <c r="C39" s="134" t="s">
        <v>252</v>
      </c>
      <c r="D39" s="135"/>
      <c r="E39" s="136" t="s">
        <v>253</v>
      </c>
      <c r="F39" s="137"/>
      <c r="G39" s="121">
        <v>3</v>
      </c>
      <c r="H39" s="122"/>
      <c r="I39" s="125" t="s">
        <v>256</v>
      </c>
      <c r="J39" s="126"/>
      <c r="K39" s="126"/>
      <c r="L39" s="122"/>
      <c r="M39" s="121">
        <v>515745131</v>
      </c>
      <c r="N39" s="126"/>
      <c r="O39" s="122"/>
      <c r="P39" s="121">
        <v>135</v>
      </c>
      <c r="Q39" s="126"/>
      <c r="R39" s="126"/>
      <c r="S39" s="126"/>
      <c r="T39" s="12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</row>
    <row r="40" spans="1:45" ht="20.100000000000001" customHeight="1">
      <c r="A40" s="131"/>
      <c r="B40" s="133"/>
      <c r="C40" s="138" t="s">
        <v>254</v>
      </c>
      <c r="D40" s="139"/>
      <c r="E40" s="140" t="s">
        <v>255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</row>
    <row r="41" spans="1:45" ht="15.9" customHeight="1">
      <c r="A41" s="130">
        <v>9</v>
      </c>
      <c r="B41" s="132">
        <v>9</v>
      </c>
      <c r="C41" s="134" t="s">
        <v>257</v>
      </c>
      <c r="D41" s="135"/>
      <c r="E41" s="136" t="s">
        <v>258</v>
      </c>
      <c r="F41" s="137"/>
      <c r="G41" s="121">
        <v>3</v>
      </c>
      <c r="H41" s="122"/>
      <c r="I41" s="125" t="s">
        <v>251</v>
      </c>
      <c r="J41" s="126"/>
      <c r="K41" s="126"/>
      <c r="L41" s="122"/>
      <c r="M41" s="121">
        <v>515819229</v>
      </c>
      <c r="N41" s="126"/>
      <c r="O41" s="122"/>
      <c r="P41" s="121">
        <v>137</v>
      </c>
      <c r="Q41" s="126"/>
      <c r="R41" s="126"/>
      <c r="S41" s="126"/>
      <c r="T41" s="12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</row>
    <row r="42" spans="1:45" ht="20.100000000000001" customHeight="1">
      <c r="A42" s="131"/>
      <c r="B42" s="133"/>
      <c r="C42" s="138" t="s">
        <v>249</v>
      </c>
      <c r="D42" s="139"/>
      <c r="E42" s="140" t="s">
        <v>259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</row>
    <row r="43" spans="1:45" ht="15.9" customHeight="1">
      <c r="A43" s="130">
        <v>10</v>
      </c>
      <c r="B43" s="132">
        <v>10</v>
      </c>
      <c r="C43" s="134" t="s">
        <v>260</v>
      </c>
      <c r="D43" s="135"/>
      <c r="E43" s="136" t="s">
        <v>261</v>
      </c>
      <c r="F43" s="137"/>
      <c r="G43" s="121">
        <v>2</v>
      </c>
      <c r="H43" s="122"/>
      <c r="I43" s="125" t="s">
        <v>264</v>
      </c>
      <c r="J43" s="126"/>
      <c r="K43" s="126"/>
      <c r="L43" s="122"/>
      <c r="M43" s="121">
        <v>515658751</v>
      </c>
      <c r="N43" s="126"/>
      <c r="O43" s="122"/>
      <c r="P43" s="121">
        <v>110</v>
      </c>
      <c r="Q43" s="126"/>
      <c r="R43" s="126"/>
      <c r="S43" s="126"/>
      <c r="T43" s="12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</row>
    <row r="44" spans="1:45" ht="20.100000000000001" customHeight="1">
      <c r="A44" s="131"/>
      <c r="B44" s="133"/>
      <c r="C44" s="138" t="s">
        <v>262</v>
      </c>
      <c r="D44" s="139"/>
      <c r="E44" s="140" t="s">
        <v>263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ht="15.9" customHeight="1">
      <c r="A45" s="130">
        <v>11</v>
      </c>
      <c r="B45" s="132">
        <v>11</v>
      </c>
      <c r="C45" s="134" t="s">
        <v>265</v>
      </c>
      <c r="D45" s="135"/>
      <c r="E45" s="136" t="s">
        <v>266</v>
      </c>
      <c r="F45" s="137"/>
      <c r="G45" s="121">
        <v>2</v>
      </c>
      <c r="H45" s="122"/>
      <c r="I45" s="125" t="s">
        <v>226</v>
      </c>
      <c r="J45" s="126"/>
      <c r="K45" s="126"/>
      <c r="L45" s="122"/>
      <c r="M45" s="121">
        <v>516122543</v>
      </c>
      <c r="N45" s="126"/>
      <c r="O45" s="122"/>
      <c r="P45" s="121">
        <v>120</v>
      </c>
      <c r="Q45" s="126"/>
      <c r="R45" s="126"/>
      <c r="S45" s="126"/>
      <c r="T45" s="12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ht="20.100000000000001" customHeight="1">
      <c r="A46" s="131"/>
      <c r="B46" s="133"/>
      <c r="C46" s="138" t="s">
        <v>267</v>
      </c>
      <c r="D46" s="139"/>
      <c r="E46" s="140" t="s">
        <v>290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1:45" ht="15.9" customHeight="1">
      <c r="A47" s="130">
        <v>12</v>
      </c>
      <c r="B47" s="132"/>
      <c r="C47" s="217"/>
      <c r="D47" s="135"/>
      <c r="E47" s="135"/>
      <c r="F47" s="137"/>
      <c r="G47" s="121"/>
      <c r="H47" s="122"/>
      <c r="I47" s="121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</row>
    <row r="48" spans="1:45" ht="20.100000000000001" customHeight="1" thickBot="1">
      <c r="A48" s="215"/>
      <c r="B48" s="216"/>
      <c r="C48" s="218"/>
      <c r="D48" s="219"/>
      <c r="E48" s="219"/>
      <c r="F48" s="220"/>
      <c r="G48" s="199"/>
      <c r="H48" s="214"/>
      <c r="I48" s="199"/>
      <c r="J48" s="200"/>
      <c r="K48" s="200"/>
      <c r="L48" s="214"/>
      <c r="M48" s="199"/>
      <c r="N48" s="200"/>
      <c r="O48" s="214"/>
      <c r="P48" s="199"/>
      <c r="Q48" s="200"/>
      <c r="R48" s="200"/>
      <c r="S48" s="200"/>
      <c r="T48" s="201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</row>
    <row r="53" spans="1:45" ht="15" thickBot="1"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</row>
    <row r="54" spans="1:45" ht="18" customHeight="1">
      <c r="A54" s="204" t="s">
        <v>158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78"/>
      <c r="V54" s="189" t="s">
        <v>175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48"/>
      <c r="AL54" s="48"/>
      <c r="AM54" s="48"/>
      <c r="AN54" s="48"/>
      <c r="AO54" s="48"/>
      <c r="AP54" s="48"/>
      <c r="AQ54" s="48"/>
      <c r="AR54" s="48"/>
      <c r="AS54" s="48"/>
    </row>
    <row r="55" spans="1:45" ht="87.9" customHeight="1" thickBot="1">
      <c r="A55" s="207" t="s">
        <v>292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78"/>
      <c r="V55" s="82">
        <f>LEN(A55)</f>
        <v>70</v>
      </c>
      <c r="W55" s="83"/>
      <c r="X55" s="83"/>
      <c r="Y55" s="83"/>
      <c r="Z55" s="83"/>
      <c r="AA55" s="83"/>
      <c r="AB55" s="83"/>
      <c r="AC55" s="83"/>
      <c r="AD55" s="83"/>
      <c r="AE55" s="83"/>
      <c r="AF55" s="84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</row>
    <row r="56" spans="1:45"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8" t="str">
        <f>IF(入力!C3="","",入力!C3)</f>
        <v>スターキッズ</v>
      </c>
      <c r="D2" s="278"/>
      <c r="E2" s="278"/>
      <c r="F2" s="278"/>
      <c r="G2" s="278"/>
      <c r="H2" s="278"/>
      <c r="I2" s="278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8"/>
      <c r="D3" s="278"/>
      <c r="E3" s="278"/>
      <c r="F3" s="278"/>
      <c r="G3" s="278"/>
      <c r="H3" s="278"/>
      <c r="I3" s="278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9">
        <f>IF(入力!C4="","",IF(入力!C5="",入力!C4,入力!C4&amp;"　　"&amp;入力!C5))</f>
        <v>430793094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6" t="s">
        <v>1</v>
      </c>
      <c r="B6" s="266"/>
      <c r="C6" s="267" t="str">
        <f>IF(入力!C8="","",入力!C8&amp;"　"&amp;入力!E8)</f>
        <v>野口　和江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507263533</v>
      </c>
      <c r="H7" s="274"/>
      <c r="I7" s="274"/>
      <c r="J7" s="274">
        <f>IF(入力!J7="","",入力!J7)</f>
        <v>16943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" customHeight="1">
      <c r="A9" s="266" t="s">
        <v>2</v>
      </c>
      <c r="B9" s="266"/>
      <c r="C9" s="267" t="str">
        <f>IF(入力!C10="","",入力!C10&amp;"　"&amp;入力!E10)</f>
        <v>安達　真琴</v>
      </c>
      <c r="D9" s="268"/>
      <c r="E9" s="268"/>
      <c r="F9" s="268"/>
      <c r="G9" s="274">
        <f>IF(入力!G9="","",入力!G9)</f>
        <v>512521317</v>
      </c>
      <c r="H9" s="274"/>
      <c r="I9" s="274"/>
      <c r="J9" s="274">
        <f>IF(入力!J9="","",入力!J9)</f>
        <v>26995</v>
      </c>
      <c r="K9" s="274"/>
      <c r="L9" s="274"/>
      <c r="M9" s="274" t="str">
        <f>IF(入力!M9="","",入力!M9)</f>
        <v/>
      </c>
      <c r="N9" s="274"/>
      <c r="O9" s="274"/>
    </row>
    <row r="10" spans="1:15" ht="14.4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" customHeight="1">
      <c r="A11" s="266" t="s">
        <v>3</v>
      </c>
      <c r="B11" s="266"/>
      <c r="C11" s="267" t="str">
        <f>IF(入力!C12="","",入力!C12&amp;"　"&amp;入力!E12)</f>
        <v>羽鳥　貴子</v>
      </c>
      <c r="D11" s="268"/>
      <c r="E11" s="268"/>
      <c r="F11" s="268"/>
      <c r="G11" s="274">
        <f>IF(入力!G11="","",入力!G11)</f>
        <v>508986357</v>
      </c>
      <c r="H11" s="274"/>
      <c r="I11" s="274"/>
      <c r="J11" s="274">
        <f>IF(入力!J11="","",入力!J11)</f>
        <v>26996</v>
      </c>
      <c r="K11" s="274"/>
      <c r="L11" s="274"/>
      <c r="M11" s="274" t="str">
        <f>IF(入力!M11="","",入力!M11)</f>
        <v/>
      </c>
      <c r="N11" s="274"/>
      <c r="O11" s="274"/>
    </row>
    <row r="12" spans="1:15" ht="14.4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羽鳥　貴子</v>
      </c>
      <c r="D13" s="268"/>
      <c r="E13" s="268"/>
      <c r="F13" s="268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5" customHeight="1">
      <c r="A14" s="266"/>
      <c r="B14" s="266"/>
      <c r="C14" s="271"/>
      <c r="D14" s="272"/>
      <c r="E14" s="272"/>
      <c r="F14" s="272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5" customHeight="1">
      <c r="A15" s="266" t="s">
        <v>5</v>
      </c>
      <c r="B15" s="266"/>
      <c r="C15" s="267" t="str">
        <f>IF(入力!C16="","",入力!C16&amp;"　"&amp;入力!E16)</f>
        <v>斎藤　きよ子</v>
      </c>
      <c r="D15" s="268"/>
      <c r="E15" s="268"/>
      <c r="F15" s="275" t="s">
        <v>22</v>
      </c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 customHeight="1">
      <c r="A16" s="266"/>
      <c r="B16" s="266"/>
      <c r="C16" s="271"/>
      <c r="D16" s="272"/>
      <c r="E16" s="272"/>
      <c r="F16" s="276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>
      <c r="A17" s="266" t="s">
        <v>6</v>
      </c>
      <c r="B17" s="266"/>
      <c r="C17" s="278" t="str">
        <f>IF(入力!C17="","",入力!C17&amp;"　"&amp;入力!E17)</f>
        <v>千葉県千葉市中央区矢作町９２６－１－２０２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6"/>
      <c r="B18" s="266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6" t="s">
        <v>7</v>
      </c>
      <c r="B19" s="266"/>
      <c r="C19" s="278" t="str">
        <f>IF(入力!C19="","",入力!C19&amp;"　"&amp;入力!E19)</f>
        <v>043-２２５-１７７１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6"/>
      <c r="B20" s="266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6" t="s">
        <v>8</v>
      </c>
      <c r="B21" s="266"/>
      <c r="C21" s="278" t="str">
        <f>IF(入力!C21="","",入力!C21&amp;"－"&amp;入力!E21&amp;"－"&amp;入力!G21)</f>
        <v>90－2745－2027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6"/>
      <c r="B22" s="266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羽鳥　優愛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窪田　杏胡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末永　星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星久喜小学校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514563458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向後　来夏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窪田　李胡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若松小学校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512392103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山本　優奈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中川内　ひまり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かせ谷　奈々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中川内　そら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本町小学校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515819229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山貝　芽意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大森小学校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515658751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富樫　里央菜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星久喜小学校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516122543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スターキッズ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千葉県千葉市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JR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スターキッズ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430793094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蘇我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>
        <f>IF(入力!J7="","",入力!J7)</f>
        <v>16943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26995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26996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ノグチ　カズエ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59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260</v>
      </c>
      <c r="AC22" s="329"/>
      <c r="AD22" s="329"/>
      <c r="AE22" s="329"/>
      <c r="AF22" s="16" t="s">
        <v>73</v>
      </c>
      <c r="AG22" s="329" t="str">
        <f>IF(入力!W7="","",入力!W7)</f>
        <v>0808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043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野口　和江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千葉県千葉市中央区星久喜町９４２－３８－１０２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261</v>
      </c>
      <c r="AY23" s="325"/>
      <c r="AZ23" s="325"/>
      <c r="BA23" s="325"/>
      <c r="BB23" s="19" t="s">
        <v>76</v>
      </c>
      <c r="BC23" s="325" t="str">
        <f>IF(入力!AP8="","",入力!AP8)</f>
        <v>7118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アダチ　マコト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43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260</v>
      </c>
      <c r="AC24" s="329"/>
      <c r="AD24" s="329"/>
      <c r="AE24" s="329"/>
      <c r="AF24" s="16" t="s">
        <v>73</v>
      </c>
      <c r="AG24" s="329" t="str">
        <f>IF(入力!W9="","",入力!W9)</f>
        <v>0806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043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安達　真琴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千葉県千葉市中央区宮崎１－１９－９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264</v>
      </c>
      <c r="AY25" s="325"/>
      <c r="AZ25" s="325"/>
      <c r="BA25" s="325"/>
      <c r="BB25" s="19" t="s">
        <v>76</v>
      </c>
      <c r="BC25" s="325" t="str">
        <f>IF(入力!AP10="","",入力!AP10)</f>
        <v>2507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ハトリ　タカコ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54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260</v>
      </c>
      <c r="AC26" s="329"/>
      <c r="AD26" s="329"/>
      <c r="AE26" s="329"/>
      <c r="AF26" s="16" t="s">
        <v>73</v>
      </c>
      <c r="AG26" s="329" t="str">
        <f>IF(入力!W11="","",入力!W11)</f>
        <v>0844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043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羽鳥　貴子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千葉県千葉市中央区千葉寺町１２１７－１１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264</v>
      </c>
      <c r="AY27" s="325"/>
      <c r="AZ27" s="325"/>
      <c r="BA27" s="325"/>
      <c r="BB27" s="19" t="s">
        <v>76</v>
      </c>
      <c r="BC27" s="325" t="str">
        <f>IF(入力!AP12="","",入力!AP12)</f>
        <v>3210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サイトウ　キヨコ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59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２６０</v>
      </c>
      <c r="AC28" s="329"/>
      <c r="AD28" s="329"/>
      <c r="AE28" s="329"/>
      <c r="AF28" s="16" t="s">
        <v>73</v>
      </c>
      <c r="AG28" s="329" t="str">
        <f>IF(入力!W15="","",入力!W15)</f>
        <v>0851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斎藤　きよ子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千葉県千葉市中央区矢作町９２６－１－２０２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２２５</v>
      </c>
      <c r="AY29" s="331"/>
      <c r="AZ29" s="331"/>
      <c r="BA29" s="331"/>
      <c r="BB29" s="44" t="s">
        <v>76</v>
      </c>
      <c r="BC29" s="331" t="str">
        <f>IF(入力!AP16="","",入力!AP16)</f>
        <v>１７７１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ハトリ　ユウナ
羽鳥　優愛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星久喜小学校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510184449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157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クボタ　アコ
窪田　杏胡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若松小学校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512392093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スエナガ　ヒカリ
末永　星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星久喜小学校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514563458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140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コウゴ　ラナ
向後　来夏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星久喜小学校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514392058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153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クボタ　リコ
窪田　李胡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若松小学校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512392103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146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ヤマモト　ユウナ
山本　優奈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千城台西小学校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515876242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142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ナカガワチ　ヒマリ
中川内　ひまり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本町小学校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515819219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145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カセヤ　ナナ
かせ谷　奈々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3</v>
      </c>
      <c r="R48" s="298"/>
      <c r="S48" s="299"/>
      <c r="T48" s="303" t="str">
        <f>IF(入力!I39="","",入力!I39)</f>
        <v>越智小学校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515745131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ナカガワチ　ソラ
中川内　そら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3</v>
      </c>
      <c r="R50" s="298"/>
      <c r="S50" s="299"/>
      <c r="T50" s="303" t="str">
        <f>IF(入力!I41="","",入力!I41)</f>
        <v>本町小学校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515819229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137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ヤマガイ　メイ
山貝　芽意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2</v>
      </c>
      <c r="R52" s="298"/>
      <c r="S52" s="299"/>
      <c r="T52" s="303" t="str">
        <f>IF(入力!I43="","",入力!I43)</f>
        <v>大森小学校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515658751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110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トガシ　リオナ
富樫　里央菜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2</v>
      </c>
      <c r="R54" s="298"/>
      <c r="S54" s="299"/>
      <c r="T54" s="303" t="str">
        <f>IF(入力!I45="","",入力!I45)</f>
        <v>星久喜小学校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516122543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120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78" t="str">
        <f>IF(入力!C3="","",入力!C3)</f>
        <v>スターキッズ</v>
      </c>
      <c r="D2" s="278"/>
      <c r="E2" s="278"/>
      <c r="F2" s="278"/>
      <c r="G2" s="278"/>
      <c r="H2" s="278"/>
      <c r="I2" s="278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78"/>
      <c r="D3" s="278"/>
      <c r="E3" s="278"/>
      <c r="F3" s="278"/>
      <c r="G3" s="278"/>
      <c r="H3" s="278"/>
      <c r="I3" s="278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9">
        <f>IF(入力!C4="","",IF(入力!C5="",入力!C4,入力!C4&amp;"　　"&amp;入力!C5))</f>
        <v>430793094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6" t="s">
        <v>1</v>
      </c>
      <c r="B6" s="266"/>
      <c r="C6" s="267" t="str">
        <f>IF(入力!C8="","",入力!C8&amp;"　"&amp;入力!E8)</f>
        <v>野口　和江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507263533</v>
      </c>
      <c r="H7" s="274"/>
      <c r="I7" s="274"/>
      <c r="J7" s="274">
        <f>IF(入力!J7="","",入力!J7)</f>
        <v>16943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" customHeight="1">
      <c r="A9" s="266" t="s">
        <v>19</v>
      </c>
      <c r="B9" s="266"/>
      <c r="C9" s="267" t="str">
        <f>IF(入力!C10="","",入力!C10&amp;"　"&amp;入力!E10)</f>
        <v>安達　真琴</v>
      </c>
      <c r="D9" s="268"/>
      <c r="E9" s="268"/>
      <c r="F9" s="268"/>
      <c r="G9" s="274">
        <f>IF(入力!G9="","",入力!G9)</f>
        <v>512521317</v>
      </c>
      <c r="H9" s="274"/>
      <c r="I9" s="274"/>
      <c r="J9" s="274">
        <f>IF(入力!J9="","",入力!J9)</f>
        <v>26995</v>
      </c>
      <c r="K9" s="274"/>
      <c r="L9" s="274"/>
      <c r="M9" s="274" t="str">
        <f>IF(入力!M9="","",入力!M9)</f>
        <v/>
      </c>
      <c r="N9" s="274"/>
      <c r="O9" s="274"/>
    </row>
    <row r="10" spans="1:15" ht="14.4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" customHeight="1">
      <c r="A11" s="266" t="s">
        <v>20</v>
      </c>
      <c r="B11" s="266"/>
      <c r="C11" s="267" t="str">
        <f>IF(入力!C12="","",入力!C12&amp;"　"&amp;入力!E12)</f>
        <v>羽鳥　貴子</v>
      </c>
      <c r="D11" s="268"/>
      <c r="E11" s="268"/>
      <c r="F11" s="268"/>
      <c r="G11" s="274">
        <f>IF(入力!G11="","",入力!G11)</f>
        <v>508986357</v>
      </c>
      <c r="H11" s="274"/>
      <c r="I11" s="274"/>
      <c r="J11" s="274">
        <f>IF(入力!J11="","",入力!J11)</f>
        <v>26996</v>
      </c>
      <c r="K11" s="274"/>
      <c r="L11" s="274"/>
      <c r="M11" s="274" t="str">
        <f>IF(入力!M11="","",入力!M11)</f>
        <v/>
      </c>
      <c r="N11" s="274"/>
      <c r="O11" s="274"/>
    </row>
    <row r="12" spans="1:15" ht="14.4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羽鳥　貴子</v>
      </c>
      <c r="D13" s="268"/>
      <c r="E13" s="268"/>
      <c r="F13" s="268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5" customHeight="1">
      <c r="A14" s="266"/>
      <c r="B14" s="266"/>
      <c r="C14" s="271"/>
      <c r="D14" s="272"/>
      <c r="E14" s="272"/>
      <c r="F14" s="272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5" customHeight="1">
      <c r="A15" s="266" t="s">
        <v>5</v>
      </c>
      <c r="B15" s="266"/>
      <c r="C15" s="267" t="str">
        <f>IF(入力!C16="","",入力!C16&amp;"　"&amp;入力!E16)</f>
        <v>斎藤　きよ子</v>
      </c>
      <c r="D15" s="268"/>
      <c r="E15" s="268"/>
      <c r="F15" s="275" t="s">
        <v>22</v>
      </c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 customHeight="1">
      <c r="A16" s="266"/>
      <c r="B16" s="266"/>
      <c r="C16" s="271"/>
      <c r="D16" s="272"/>
      <c r="E16" s="272"/>
      <c r="F16" s="276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 ht="14.4" customHeight="1">
      <c r="A17" s="266" t="s">
        <v>6</v>
      </c>
      <c r="B17" s="266"/>
      <c r="C17" s="278" t="str">
        <f>IF(入力!C17="","",入力!C17&amp;"　"&amp;入力!E17)</f>
        <v>千葉県千葉市中央区矢作町９２６－１－２０２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6"/>
      <c r="B18" s="266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6" t="s">
        <v>7</v>
      </c>
      <c r="B19" s="266"/>
      <c r="C19" s="278" t="str">
        <f>IF(入力!C19="","",入力!C19&amp;"　"&amp;入力!E19)</f>
        <v>043-２２５-１７７１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6"/>
      <c r="B20" s="266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6" t="s">
        <v>8</v>
      </c>
      <c r="B21" s="266"/>
      <c r="C21" s="278" t="str">
        <f>IF(入力!C21="","",入力!C21&amp;"－"&amp;入力!E21&amp;"－"&amp;入力!G21)</f>
        <v>90－2745－2027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6"/>
      <c r="B22" s="266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羽鳥　優愛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窪田　杏胡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末永　星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星久喜小学校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514563458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向後　来夏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窪田　李胡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若松小学校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512392103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山本　優奈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中川内　ひまり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かせ谷　奈々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中川内　そら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本町小学校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515819229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山貝　芽意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大森小学校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515658751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富樫　里央菜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星久喜小学校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516122543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78" t="str">
        <f>IF(入力!C3="","",入力!C3)</f>
        <v>スターキッズ</v>
      </c>
      <c r="D2" s="278"/>
      <c r="E2" s="278"/>
      <c r="F2" s="278"/>
      <c r="G2" s="278"/>
      <c r="H2" s="278"/>
      <c r="I2" s="278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78"/>
      <c r="D3" s="278"/>
      <c r="E3" s="278"/>
      <c r="F3" s="278"/>
      <c r="G3" s="278"/>
      <c r="H3" s="278"/>
      <c r="I3" s="278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9">
        <f>IF(入力!C4="","",IF(入力!C5="",入力!C4,入力!C4&amp;"　　"&amp;入力!C5))</f>
        <v>430793094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6" t="s">
        <v>1</v>
      </c>
      <c r="B6" s="266"/>
      <c r="C6" s="267" t="str">
        <f>IF(入力!C8="","",入力!C8&amp;"　"&amp;入力!E8)</f>
        <v>野口　和江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507263533</v>
      </c>
      <c r="H7" s="274"/>
      <c r="I7" s="274"/>
      <c r="J7" s="274">
        <f>IF(入力!J7="","",入力!J7)</f>
        <v>16943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" customHeight="1">
      <c r="A9" s="266" t="s">
        <v>19</v>
      </c>
      <c r="B9" s="266"/>
      <c r="C9" s="267" t="str">
        <f>IF(入力!C10="","",入力!C10&amp;"　"&amp;入力!E10)</f>
        <v>安達　真琴</v>
      </c>
      <c r="D9" s="268"/>
      <c r="E9" s="268"/>
      <c r="F9" s="268"/>
      <c r="G9" s="274">
        <f>IF(入力!G9="","",入力!G9)</f>
        <v>512521317</v>
      </c>
      <c r="H9" s="274"/>
      <c r="I9" s="274"/>
      <c r="J9" s="274">
        <f>IF(入力!J9="","",入力!J9)</f>
        <v>26995</v>
      </c>
      <c r="K9" s="274"/>
      <c r="L9" s="274"/>
      <c r="M9" s="274" t="str">
        <f>IF(入力!M9="","",入力!M9)</f>
        <v/>
      </c>
      <c r="N9" s="274"/>
      <c r="O9" s="274"/>
    </row>
    <row r="10" spans="1:15" ht="14.4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" customHeight="1">
      <c r="A11" s="266" t="s">
        <v>20</v>
      </c>
      <c r="B11" s="266"/>
      <c r="C11" s="267" t="str">
        <f>IF(入力!C12="","",入力!C12&amp;"　"&amp;入力!E12)</f>
        <v>羽鳥　貴子</v>
      </c>
      <c r="D11" s="268"/>
      <c r="E11" s="268"/>
      <c r="F11" s="268"/>
      <c r="G11" s="274">
        <f>IF(入力!G11="","",入力!G11)</f>
        <v>508986357</v>
      </c>
      <c r="H11" s="274"/>
      <c r="I11" s="274"/>
      <c r="J11" s="274">
        <f>IF(入力!J11="","",入力!J11)</f>
        <v>26996</v>
      </c>
      <c r="K11" s="274"/>
      <c r="L11" s="274"/>
      <c r="M11" s="274" t="str">
        <f>IF(入力!M11="","",入力!M11)</f>
        <v/>
      </c>
      <c r="N11" s="274"/>
      <c r="O11" s="274"/>
    </row>
    <row r="12" spans="1:15" ht="14.4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羽鳥　貴子</v>
      </c>
      <c r="D13" s="268"/>
      <c r="E13" s="268"/>
      <c r="F13" s="268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5" customHeight="1">
      <c r="A14" s="266"/>
      <c r="B14" s="266"/>
      <c r="C14" s="271"/>
      <c r="D14" s="272"/>
      <c r="E14" s="272"/>
      <c r="F14" s="272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5" customHeight="1">
      <c r="A15" s="266" t="s">
        <v>5</v>
      </c>
      <c r="B15" s="266"/>
      <c r="C15" s="267" t="str">
        <f>IF(入力!C16="","",入力!C16&amp;"　"&amp;入力!E16)</f>
        <v>斎藤　きよ子</v>
      </c>
      <c r="D15" s="268"/>
      <c r="E15" s="268"/>
      <c r="F15" s="275" t="s">
        <v>22</v>
      </c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 customHeight="1">
      <c r="A16" s="266"/>
      <c r="B16" s="266"/>
      <c r="C16" s="271"/>
      <c r="D16" s="272"/>
      <c r="E16" s="272"/>
      <c r="F16" s="276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 ht="14.4" customHeight="1">
      <c r="A17" s="266" t="s">
        <v>6</v>
      </c>
      <c r="B17" s="266"/>
      <c r="C17" s="278" t="str">
        <f>IF(入力!C17="","",入力!C17&amp;"　"&amp;入力!E17)</f>
        <v>千葉県千葉市中央区矢作町９２６－１－２０２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6"/>
      <c r="B18" s="266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6" t="s">
        <v>7</v>
      </c>
      <c r="B19" s="266"/>
      <c r="C19" s="278" t="str">
        <f>IF(入力!C19="","",入力!C19&amp;"　"&amp;入力!E19)</f>
        <v>043-２２５-１７７１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6"/>
      <c r="B20" s="266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6" t="s">
        <v>8</v>
      </c>
      <c r="B21" s="266"/>
      <c r="C21" s="278" t="str">
        <f>IF(入力!C21="","",入力!C21&amp;"－"&amp;入力!E21&amp;"－"&amp;入力!G21)</f>
        <v>90－2745－2027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6"/>
      <c r="B22" s="266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羽鳥　優愛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窪田　杏胡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末永　星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星久喜小学校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514563458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向後　来夏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窪田　李胡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若松小学校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512392103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山本　優奈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中川内　ひまり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かせ谷　奈々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中川内　そら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本町小学校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515819229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山貝　芽意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大森小学校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515658751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富樫　里央菜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星久喜小学校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516122543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8</v>
      </c>
      <c r="J5" s="447" t="str">
        <f>IF(入力!A55="","",入力!A55)</f>
        <v>６人が力を合わせ全員バレーでまずは１勝を目標に！
最後は笑顔で終われればと願っています。
6年生5人のチームワークとパワーに期待しています。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3" t="s">
        <v>165</v>
      </c>
      <c r="U6" s="43" t="s">
        <v>181</v>
      </c>
      <c r="V6" s="43" t="s">
        <v>181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47">
        <v>1</v>
      </c>
      <c r="B16" s="46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千葉県千葉市中央区星久喜町９４２－３８－１０２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47">
        <v>2</v>
      </c>
      <c r="B17" s="46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0806</v>
      </c>
      <c r="T17" s="33" t="str">
        <f>IF(入力!P10="","",入力!P10)</f>
        <v>千葉県千葉市中央区宮崎１－１９－９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47">
        <v>3</v>
      </c>
      <c r="B18" s="46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47">
        <v>4</v>
      </c>
      <c r="B19" s="46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47">
        <v>5</v>
      </c>
      <c r="B20" s="46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千葉県千葉市中央区千葉寺町１２１７－１１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47">
        <v>6</v>
      </c>
      <c r="B21" s="46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47">
        <v>7</v>
      </c>
      <c r="B22" s="46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２６０</v>
      </c>
      <c r="S22" s="33" t="str">
        <f>IF(入力!W15="","",入力!W15)</f>
        <v>0851</v>
      </c>
      <c r="T22" s="33" t="str">
        <f>IF(入力!P16="","",入力!P16)</f>
        <v>千葉県千葉市中央区矢作町９２６－１－２０２</v>
      </c>
      <c r="U22" s="33" t="str">
        <f>IF(入力!AL15="","",入力!AL15)</f>
        <v>043</v>
      </c>
      <c r="V22" s="33" t="str">
        <f>IF(入力!AK16="","",入力!AK16)</f>
        <v>２２５</v>
      </c>
      <c r="W22" s="33" t="str">
        <f>IF(入力!AP16="","",入力!AP16)</f>
        <v>１７７１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47">
        <v>8</v>
      </c>
      <c r="B23" s="46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47">
        <v>9</v>
      </c>
      <c r="B24" s="46" t="s">
        <v>127</v>
      </c>
      <c r="C24" s="46" t="str">
        <f>VLOOKUP($B$51,$A$53:$F$352,3)</f>
        <v>羽鳥</v>
      </c>
      <c r="D24" s="46" t="str">
        <f>VLOOKUP($B$51,$A$53:$F$352,4)</f>
        <v>優愛</v>
      </c>
      <c r="E24" s="46" t="str">
        <f>VLOOKUP($B$51,$A$53:$F$352,5)</f>
        <v>ハトリ</v>
      </c>
      <c r="F24" s="46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45" t="s">
        <v>184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羽鳥</v>
      </c>
      <c r="D53" s="33" t="str">
        <f>IF(入力!E26="","",入力!E26)</f>
        <v>優愛</v>
      </c>
      <c r="E53" s="33" t="str">
        <f>IF(入力!C25="","",入力!C25)</f>
        <v>ハトリ</v>
      </c>
      <c r="F53" s="33" t="str">
        <f>IF(入力!E25="","",入力!E25)</f>
        <v>ユウナ</v>
      </c>
      <c r="G53" s="33">
        <f>IF(入力!M25="","",入力!M25)</f>
        <v>510184449</v>
      </c>
      <c r="H53" s="33" t="str">
        <f>IF(入力!I25="","",入力!I25)</f>
        <v>星久喜小学校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窪田</v>
      </c>
      <c r="D54" s="33" t="str">
        <f>IF(入力!E28="","",入力!E28)</f>
        <v>杏胡</v>
      </c>
      <c r="E54" s="33" t="str">
        <f>IF(入力!C27="","",入力!C27)</f>
        <v>クボタ</v>
      </c>
      <c r="F54" s="33" t="str">
        <f>IF(入力!E27="","",入力!E27)</f>
        <v>アコ</v>
      </c>
      <c r="G54" s="33">
        <f>IF(入力!M27="","",入力!M27)</f>
        <v>512392093</v>
      </c>
      <c r="H54" s="33" t="str">
        <f>IF(入力!I27="","",入力!I27)</f>
        <v>若松小学校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末永</v>
      </c>
      <c r="D55" s="33" t="str">
        <f>IF(入力!E30="","",入力!E30)</f>
        <v>星</v>
      </c>
      <c r="E55" s="33" t="str">
        <f>IF(入力!C29="","",入力!C29)</f>
        <v>スエナガ</v>
      </c>
      <c r="F55" s="33" t="str">
        <f>IF(入力!E29="","",入力!E29)</f>
        <v>ヒカリ</v>
      </c>
      <c r="G55" s="33">
        <f>IF(入力!M29="","",入力!M29)</f>
        <v>514563458</v>
      </c>
      <c r="H55" s="33" t="str">
        <f>IF(入力!I29="","",入力!I29)</f>
        <v>星久喜小学校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向後</v>
      </c>
      <c r="D56" s="33" t="str">
        <f>IF(入力!E32="","",入力!E32)</f>
        <v>来夏</v>
      </c>
      <c r="E56" s="33" t="str">
        <f>IF(入力!C31="","",入力!C31)</f>
        <v>コウゴ</v>
      </c>
      <c r="F56" s="33" t="str">
        <f>IF(入力!E31="","",入力!E31)</f>
        <v>ラナ</v>
      </c>
      <c r="G56" s="33">
        <f>IF(入力!M31="","",入力!M31)</f>
        <v>514392058</v>
      </c>
      <c r="H56" s="33" t="str">
        <f>IF(入力!I31="","",入力!I31)</f>
        <v>星久喜小学校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窪田</v>
      </c>
      <c r="D57" s="33" t="str">
        <f>IF(入力!E34="","",入力!E34)</f>
        <v>李胡</v>
      </c>
      <c r="E57" s="33" t="str">
        <f>IF(入力!C33="","",入力!C33)</f>
        <v>クボタ</v>
      </c>
      <c r="F57" s="33" t="str">
        <f>IF(入力!E33="","",入力!E33)</f>
        <v>リコ</v>
      </c>
      <c r="G57" s="33">
        <f>IF(入力!M33="","",入力!M33)</f>
        <v>512392103</v>
      </c>
      <c r="H57" s="33" t="str">
        <f>IF(入力!I33="","",入力!I33)</f>
        <v>若松小学校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山本</v>
      </c>
      <c r="D58" s="33" t="str">
        <f>IF(入力!E36="","",入力!E36)</f>
        <v>優奈</v>
      </c>
      <c r="E58" s="33" t="str">
        <f>IF(入力!C35="","",入力!C35)</f>
        <v>ヤマモト</v>
      </c>
      <c r="F58" s="33" t="str">
        <f>IF(入力!E35="","",入力!E35)</f>
        <v>ユウナ</v>
      </c>
      <c r="G58" s="33">
        <f>IF(入力!M35="","",入力!M35)</f>
        <v>515876242</v>
      </c>
      <c r="H58" s="33" t="str">
        <f>IF(入力!I35="","",入力!I35)</f>
        <v>千城台西小学校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中川内</v>
      </c>
      <c r="D59" s="33" t="str">
        <f>IF(入力!E38="","",入力!E38)</f>
        <v>ひまり</v>
      </c>
      <c r="E59" s="33" t="str">
        <f>IF(入力!C37="","",入力!C37)</f>
        <v>ナカガワチ</v>
      </c>
      <c r="F59" s="33" t="str">
        <f>IF(入力!E37="","",入力!E37)</f>
        <v>ヒマリ</v>
      </c>
      <c r="G59" s="33">
        <f>IF(入力!M37="","",入力!M37)</f>
        <v>515819219</v>
      </c>
      <c r="H59" s="33" t="str">
        <f>IF(入力!I37="","",入力!I37)</f>
        <v>本町小学校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かせ谷</v>
      </c>
      <c r="D60" s="33" t="str">
        <f>IF(入力!E40="","",入力!E40)</f>
        <v>奈々</v>
      </c>
      <c r="E60" s="33" t="str">
        <f>IF(入力!C39="","",入力!C39)</f>
        <v>カセヤ</v>
      </c>
      <c r="F60" s="33" t="str">
        <f>IF(入力!E39="","",入力!E39)</f>
        <v>ナナ</v>
      </c>
      <c r="G60" s="33">
        <f>IF(入力!M39="","",入力!M39)</f>
        <v>515745131</v>
      </c>
      <c r="H60" s="33" t="str">
        <f>IF(入力!I39="","",入力!I39)</f>
        <v>越智小学校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中川内</v>
      </c>
      <c r="D61" s="33" t="str">
        <f>IF(入力!E42="","",入力!E42)</f>
        <v>そら</v>
      </c>
      <c r="E61" s="33" t="str">
        <f>IF(入力!C41="","",入力!C41)</f>
        <v>ナカガワチ</v>
      </c>
      <c r="F61" s="33" t="str">
        <f>IF(入力!E41="","",入力!E41)</f>
        <v>ソラ</v>
      </c>
      <c r="G61" s="33">
        <f>IF(入力!M41="","",入力!M41)</f>
        <v>515819229</v>
      </c>
      <c r="H61" s="33" t="str">
        <f>IF(入力!I41="","",入力!I41)</f>
        <v>本町小学校</v>
      </c>
      <c r="I61" s="33">
        <f>IF(入力!G41="","",入力!G41)</f>
        <v>3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山貝</v>
      </c>
      <c r="D62" s="33" t="str">
        <f>IF(入力!E44="","",入力!E44)</f>
        <v>芽意</v>
      </c>
      <c r="E62" s="33" t="str">
        <f>IF(入力!C43="","",入力!C43)</f>
        <v>ヤマガイ</v>
      </c>
      <c r="F62" s="33" t="str">
        <f>IF(入力!E43="","",入力!E43)</f>
        <v>メイ</v>
      </c>
      <c r="G62" s="33">
        <f>IF(入力!M43="","",入力!M43)</f>
        <v>515658751</v>
      </c>
      <c r="H62" s="33" t="str">
        <f>IF(入力!I43="","",入力!I43)</f>
        <v>大森小学校</v>
      </c>
      <c r="I62" s="33">
        <f>IF(入力!G43="","",入力!G43)</f>
        <v>2</v>
      </c>
      <c r="J62" s="33">
        <f>IF(入力!P43="","",入力!P43)</f>
        <v>110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富樫</v>
      </c>
      <c r="D63" s="33" t="str">
        <f>IF(入力!E46="","",入力!E46)</f>
        <v>里央菜</v>
      </c>
      <c r="E63" s="33" t="str">
        <f>IF(入力!C45="","",入力!C45)</f>
        <v>トガシ</v>
      </c>
      <c r="F63" s="33" t="str">
        <f>IF(入力!E45="","",入力!E45)</f>
        <v>リオナ</v>
      </c>
      <c r="G63" s="33">
        <f>IF(入力!M45="","",入力!M45)</f>
        <v>516122543</v>
      </c>
      <c r="H63" s="33" t="str">
        <f>IF(入力!I45="","",入力!I45)</f>
        <v>星久喜小学校</v>
      </c>
      <c r="I63" s="33">
        <f>IF(入力!G45="","",入力!G45)</f>
        <v>2</v>
      </c>
      <c r="J63" s="33">
        <f>IF(入力!P45="","",入力!P45)</f>
        <v>120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2017-05-13T10:41:03Z</cp:lastPrinted>
  <dcterms:created xsi:type="dcterms:W3CDTF">2014-04-05T09:56:00Z</dcterms:created>
  <dcterms:modified xsi:type="dcterms:W3CDTF">2017-05-15T08:04:11Z</dcterms:modified>
</cp:coreProperties>
</file>