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<sst xmlns="http://schemas.openxmlformats.org/spreadsheetml/2006/main" count="439" uniqueCount="310">
  <si>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</si>
  <si>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</si>
  <si>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</si>
  <si>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</si>
  <si>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</si>
  <si>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</si>
  <si>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</si>
  <si>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</si>
  <si>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</si>
  <si>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</si>
  <si>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</si>
  <si>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</si>
  <si>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</si>
  <si>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</si>
  <si>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</si>
  <si>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</si>
  <si>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</si>
  <si>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</si>
  <si>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</si>
  <si>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</si>
  <si>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</si>
  <si>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</si>
  <si>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</si>
  <si>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</si>
  <si>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</si>
  <si>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</si>
  <si>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</si>
  <si>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</si>
  <si>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</si>
  <si>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</si>
  <si>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</si>
  <si>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</si>
  <si>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</si>
  <si>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</si>
  <si>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</si>
  <si>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</si>
  <si>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</si>
  <si>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</si>
  <si>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</si>
  <si>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</si>
  <si>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</si>
  <si>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</si>
  <si>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</si>
  <si>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</si>
  <si>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</si>
  <si>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</si>
  <si>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</si>
  <si>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</si>
  <si>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</si>
  <si>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</si>
  <si>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</si>
  <si>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</si>
  <si>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</si>
  <si>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</si>
  <si>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</si>
  <si>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</si>
  <si>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</si>
  <si>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</si>
  <si>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</si>
  <si>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</si>
  <si>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</si>
  <si>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</si>
  <si>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</si>
  <si>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</si>
  <si>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</si>
  <si>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</si>
  <si>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</si>
  <si>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</si>
  <si>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</si>
  <si>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</si>
  <si>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</si>
  <si>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</si>
  <si>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</si>
  <si>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</si>
  <si>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</si>
  <si>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</si>
  <si>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</si>
  <si>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</si>
  <si>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</si>
  <si>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</si>
  <si>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</si>
  <si>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</si>
  <si>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</si>
  <si>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</si>
  <si>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</si>
  <si>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</si>
  <si>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</si>
  <si>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</si>
  <si>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</si>
  <si>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</si>
  <si>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</si>
  <si>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</si>
  <si>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</si>
  <si>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</si>
  <si>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</si>
  <si>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</si>
  <si>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</si>
  <si>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</si>
  <si>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</si>
  <si>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</si>
  <si>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</si>
  <si>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</si>
  <si>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</si>
  <si>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</si>
  <si>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</si>
  <si>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</si>
  <si>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</si>
  <si>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</si>
  <si>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</si>
  <si>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</si>
  <si>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</si>
  <si>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</si>
  <si>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</si>
  <si>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</si>
  <si>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</si>
  <si>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</si>
  <si>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</si>
  <si>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</si>
  <si>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</si>
  <si>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</si>
  <si>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</si>
  <si>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</si>
  <si>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</si>
  <si>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</si>
  <si>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</si>
  <si>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</si>
  <si>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</si>
  <si>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</si>
  <si>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</si>
  <si>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</si>
  <si>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</si>
  <si>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</si>
  <si>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</si>
  <si>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</si>
  <si>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</si>
  <si>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</si>
  <si>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</si>
  <si>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</si>
  <si>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</si>
  <si>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</si>
  <si>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</si>
  <si>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</si>
  <si>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</si>
  <si>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</si>
  <si>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</si>
  <si>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</si>
  <si>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</si>
  <si>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</si>
  <si>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</si>
  <si>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</si>
  <si>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</si>
  <si>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</si>
  <si>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</si>
  <si>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</si>
  <si>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</si>
  <si>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</si>
  <si>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</si>
  <si>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</si>
  <si>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</si>
  <si>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</si>
  <si>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</si>
  <si>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</si>
  <si>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</si>
  <si>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</si>
  <si>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</si>
  <si>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</si>
  <si>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</si>
  <si>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</si>
  <si>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</si>
  <si>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</si>
  <si>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</si>
  <si>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</si>
  <si>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</si>
  <si>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</si>
  <si>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</si>
  <si>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</si>
  <si>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</si>
  <si>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</si>
  <si>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</si>
  <si>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</si>
  <si>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</si>
  <si>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</si>
  <si>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</si>
  <si>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</si>
  <si>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</si>
  <si>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</si>
  <si>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</si>
  <si>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</si>
  <si>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</si>
  <si>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</si>
  <si>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</si>
  <si>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</si>
  <si>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</si>
  <si>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</si>
  <si>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</si>
  <si>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</si>
  <si>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</si>
  <si>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</si>
  <si>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</si>
  <si>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</si>
  <si>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</si>
  <si>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ツバキジュニア</t>
    <phoneticPr fontId="2"/>
  </si>
  <si>
    <t>千葉</t>
    <rPh sb="0" eb="2">
      <t>チバ</t>
    </rPh>
    <phoneticPr fontId="2"/>
  </si>
  <si>
    <t>総武</t>
    <rPh sb="0" eb="2">
      <t>ソウブ</t>
    </rPh>
    <phoneticPr fontId="2"/>
  </si>
  <si>
    <t>鈴木</t>
    <rPh sb="0" eb="2">
      <t>スズキ</t>
    </rPh>
    <phoneticPr fontId="2"/>
  </si>
  <si>
    <t>正治</t>
    <rPh sb="0" eb="2">
      <t>マサハル</t>
    </rPh>
    <phoneticPr fontId="2"/>
  </si>
  <si>
    <t>スズキ</t>
    <phoneticPr fontId="2"/>
  </si>
  <si>
    <t>マサハル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</si>
  <si>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</si>
  <si>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</si>
  <si>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オオサワ</t>
    <phoneticPr fontId="2"/>
  </si>
  <si>
    <t>アケミ</t>
    <phoneticPr fontId="2"/>
  </si>
  <si>
    <t>長岡</t>
    <rPh sb="0" eb="2">
      <t>ナガオカ</t>
    </rPh>
    <phoneticPr fontId="2"/>
  </si>
  <si>
    <t>寿寿子</t>
    <rPh sb="0" eb="1">
      <t>コトブキ</t>
    </rPh>
    <rPh sb="1" eb="2">
      <t>コトブキ</t>
    </rPh>
    <rPh sb="2" eb="3">
      <t>コ</t>
    </rPh>
    <phoneticPr fontId="2"/>
  </si>
  <si>
    <t>ナガオカ</t>
    <phoneticPr fontId="2"/>
  </si>
  <si>
    <t>スズコ</t>
    <phoneticPr fontId="2"/>
  </si>
  <si>
    <t>2600042</t>
    <phoneticPr fontId="2"/>
  </si>
  <si>
    <t>千葉市中央区椿森3-6-14</t>
    <rPh sb="0" eb="3">
      <t>チバシ</t>
    </rPh>
    <rPh sb="3" eb="6">
      <t>チュウオウク</t>
    </rPh>
    <rPh sb="6" eb="7">
      <t>ツバキ</t>
    </rPh>
    <rPh sb="7" eb="8">
      <t>モリ</t>
    </rPh>
    <phoneticPr fontId="2"/>
  </si>
  <si>
    <t>043</t>
    <phoneticPr fontId="2"/>
  </si>
  <si>
    <t>253</t>
    <phoneticPr fontId="2"/>
  </si>
  <si>
    <t>3778</t>
    <phoneticPr fontId="2"/>
  </si>
  <si>
    <t>千葉市中央区椿森5-12-16</t>
    <phoneticPr fontId="2"/>
  </si>
  <si>
    <t>287</t>
    <phoneticPr fontId="2"/>
  </si>
  <si>
    <t>7765</t>
    <phoneticPr fontId="2"/>
  </si>
  <si>
    <t>2610026</t>
    <phoneticPr fontId="2"/>
  </si>
  <si>
    <t>千葉市美浜区幕張西5-11-13</t>
    <rPh sb="0" eb="3">
      <t>チバシ</t>
    </rPh>
    <rPh sb="3" eb="6">
      <t>ミハマク</t>
    </rPh>
    <rPh sb="6" eb="8">
      <t>マクハリ</t>
    </rPh>
    <rPh sb="8" eb="9">
      <t>ニシ</t>
    </rPh>
    <phoneticPr fontId="2"/>
  </si>
  <si>
    <t>350</t>
    <phoneticPr fontId="2"/>
  </si>
  <si>
    <t>5280</t>
    <phoneticPr fontId="2"/>
  </si>
  <si>
    <t>大澤</t>
    <phoneticPr fontId="2"/>
  </si>
  <si>
    <t>オオサワ</t>
    <phoneticPr fontId="2"/>
  </si>
  <si>
    <t>明美</t>
    <phoneticPr fontId="2"/>
  </si>
  <si>
    <t>2600042</t>
    <phoneticPr fontId="2"/>
  </si>
  <si>
    <t>千葉市中央区椿森5-12-16</t>
    <phoneticPr fontId="2"/>
  </si>
  <si>
    <t>043</t>
    <phoneticPr fontId="2"/>
  </si>
  <si>
    <t>090</t>
    <phoneticPr fontId="2"/>
  </si>
  <si>
    <t>竹村</t>
    <rPh sb="0" eb="2">
      <t>タケムラ</t>
    </rPh>
    <phoneticPr fontId="2"/>
  </si>
  <si>
    <t>莉琉郁</t>
    <rPh sb="0" eb="1">
      <t>リ</t>
    </rPh>
    <rPh sb="1" eb="2">
      <t>ル</t>
    </rPh>
    <rPh sb="2" eb="3">
      <t>イク</t>
    </rPh>
    <phoneticPr fontId="2"/>
  </si>
  <si>
    <t>富山</t>
    <rPh sb="0" eb="2">
      <t>トミヤマ</t>
    </rPh>
    <phoneticPr fontId="2"/>
  </si>
  <si>
    <t>祐菜</t>
    <rPh sb="0" eb="1">
      <t>ユウ</t>
    </rPh>
    <rPh sb="1" eb="2">
      <t>ナ</t>
    </rPh>
    <phoneticPr fontId="2"/>
  </si>
  <si>
    <t>石井</t>
    <rPh sb="0" eb="2">
      <t>イシイ</t>
    </rPh>
    <phoneticPr fontId="2"/>
  </si>
  <si>
    <t>七楓</t>
    <rPh sb="0" eb="1">
      <t>ナナ</t>
    </rPh>
    <rPh sb="1" eb="2">
      <t>カエデ</t>
    </rPh>
    <phoneticPr fontId="2"/>
  </si>
  <si>
    <t>石塚</t>
    <rPh sb="0" eb="2">
      <t>イシヅカ</t>
    </rPh>
    <phoneticPr fontId="2"/>
  </si>
  <si>
    <t>里海</t>
    <rPh sb="0" eb="1">
      <t>サト</t>
    </rPh>
    <rPh sb="1" eb="2">
      <t>ウミ</t>
    </rPh>
    <phoneticPr fontId="2"/>
  </si>
  <si>
    <t>竹川</t>
    <rPh sb="0" eb="2">
      <t>タケカワ</t>
    </rPh>
    <phoneticPr fontId="2"/>
  </si>
  <si>
    <t>美野</t>
    <rPh sb="0" eb="1">
      <t>ミ</t>
    </rPh>
    <rPh sb="1" eb="2">
      <t>ノ</t>
    </rPh>
    <phoneticPr fontId="2"/>
  </si>
  <si>
    <t>工藤</t>
    <rPh sb="0" eb="2">
      <t>クドウ</t>
    </rPh>
    <phoneticPr fontId="2"/>
  </si>
  <si>
    <t>由瑞</t>
    <rPh sb="0" eb="1">
      <t>ユ</t>
    </rPh>
    <rPh sb="1" eb="2">
      <t>ズイ</t>
    </rPh>
    <phoneticPr fontId="2"/>
  </si>
  <si>
    <t>海野</t>
    <rPh sb="0" eb="2">
      <t>ウミノ</t>
    </rPh>
    <phoneticPr fontId="2"/>
  </si>
  <si>
    <t>美莉</t>
    <rPh sb="0" eb="1">
      <t>ミ</t>
    </rPh>
    <rPh sb="1" eb="2">
      <t>リ</t>
    </rPh>
    <phoneticPr fontId="2"/>
  </si>
  <si>
    <t>馬津川</t>
    <rPh sb="0" eb="1">
      <t>ウマ</t>
    </rPh>
    <rPh sb="1" eb="2">
      <t>ツ</t>
    </rPh>
    <rPh sb="2" eb="3">
      <t>カワ</t>
    </rPh>
    <phoneticPr fontId="2"/>
  </si>
  <si>
    <t>楓</t>
    <rPh sb="0" eb="1">
      <t>カエデ</t>
    </rPh>
    <phoneticPr fontId="2"/>
  </si>
  <si>
    <t>冨塚</t>
    <rPh sb="0" eb="2">
      <t>トミヅカ</t>
    </rPh>
    <phoneticPr fontId="2"/>
  </si>
  <si>
    <t>箕輪</t>
    <rPh sb="0" eb="2">
      <t>ミノワ</t>
    </rPh>
    <phoneticPr fontId="2"/>
  </si>
  <si>
    <t>歩未</t>
    <rPh sb="0" eb="1">
      <t>アユ</t>
    </rPh>
    <rPh sb="1" eb="2">
      <t>ミ</t>
    </rPh>
    <phoneticPr fontId="2"/>
  </si>
  <si>
    <t>東平</t>
    <rPh sb="0" eb="1">
      <t>ヒガシ</t>
    </rPh>
    <rPh sb="1" eb="2">
      <t>ヒラ</t>
    </rPh>
    <phoneticPr fontId="2"/>
  </si>
  <si>
    <t>真穂</t>
    <rPh sb="0" eb="1">
      <t>マ</t>
    </rPh>
    <rPh sb="1" eb="2">
      <t>ホ</t>
    </rPh>
    <phoneticPr fontId="2"/>
  </si>
  <si>
    <t>タケムラ</t>
    <phoneticPr fontId="2"/>
  </si>
  <si>
    <t>リルカ</t>
    <phoneticPr fontId="2"/>
  </si>
  <si>
    <t>トミヤマ</t>
    <phoneticPr fontId="2"/>
  </si>
  <si>
    <t>ユナ</t>
    <phoneticPr fontId="2"/>
  </si>
  <si>
    <t>イシイ</t>
    <phoneticPr fontId="2"/>
  </si>
  <si>
    <t>ナナカ</t>
    <phoneticPr fontId="2"/>
  </si>
  <si>
    <t>イシツカ</t>
    <phoneticPr fontId="2"/>
  </si>
  <si>
    <t>リカ</t>
    <phoneticPr fontId="2"/>
  </si>
  <si>
    <t>ヨシノ</t>
    <phoneticPr fontId="2"/>
  </si>
  <si>
    <t>クドウ</t>
    <phoneticPr fontId="2"/>
  </si>
  <si>
    <t>ユズ</t>
    <phoneticPr fontId="2"/>
  </si>
  <si>
    <t>ウミノ</t>
    <phoneticPr fontId="2"/>
  </si>
  <si>
    <t>ミリ</t>
    <phoneticPr fontId="2"/>
  </si>
  <si>
    <t>マツカワ</t>
    <phoneticPr fontId="2"/>
  </si>
  <si>
    <t>カエデ</t>
    <phoneticPr fontId="2"/>
  </si>
  <si>
    <t>ミノワ</t>
    <phoneticPr fontId="2"/>
  </si>
  <si>
    <t>アユミ</t>
    <phoneticPr fontId="2"/>
  </si>
  <si>
    <t>ヒガシヒラ</t>
    <phoneticPr fontId="2"/>
  </si>
  <si>
    <t>マホ</t>
    <phoneticPr fontId="2"/>
  </si>
  <si>
    <t>新宿小</t>
    <rPh sb="0" eb="1">
      <t>シン</t>
    </rPh>
    <rPh sb="1" eb="2">
      <t>ジュク</t>
    </rPh>
    <rPh sb="2" eb="3">
      <t>ショウ</t>
    </rPh>
    <phoneticPr fontId="2"/>
  </si>
  <si>
    <t>柏井小</t>
    <rPh sb="0" eb="2">
      <t>カシワイ</t>
    </rPh>
    <rPh sb="2" eb="3">
      <t>ショウ</t>
    </rPh>
    <phoneticPr fontId="2"/>
  </si>
  <si>
    <t>市東第一小</t>
    <rPh sb="0" eb="1">
      <t>シ</t>
    </rPh>
    <rPh sb="1" eb="2">
      <t>ヒガシ</t>
    </rPh>
    <rPh sb="2" eb="4">
      <t>ダイイチ</t>
    </rPh>
    <rPh sb="4" eb="5">
      <t>ショウ</t>
    </rPh>
    <phoneticPr fontId="2"/>
  </si>
  <si>
    <t>院内小</t>
    <rPh sb="0" eb="2">
      <t>インナイ</t>
    </rPh>
    <rPh sb="2" eb="3">
      <t>ショウ</t>
    </rPh>
    <phoneticPr fontId="2"/>
  </si>
  <si>
    <t>緑町小</t>
    <rPh sb="0" eb="1">
      <t>ミドリ</t>
    </rPh>
    <rPh sb="1" eb="2">
      <t>マチ</t>
    </rPh>
    <rPh sb="2" eb="3">
      <t>ショウ</t>
    </rPh>
    <phoneticPr fontId="2"/>
  </si>
  <si>
    <t>千葉大付属小</t>
    <rPh sb="0" eb="3">
      <t>チバダイ</t>
    </rPh>
    <rPh sb="3" eb="5">
      <t>フゾク</t>
    </rPh>
    <rPh sb="5" eb="6">
      <t>ショウ</t>
    </rPh>
    <phoneticPr fontId="2"/>
  </si>
  <si>
    <t>轟町小</t>
    <rPh sb="0" eb="1">
      <t>トドロ</t>
    </rPh>
    <rPh sb="1" eb="2">
      <t>マチ</t>
    </rPh>
    <rPh sb="2" eb="3">
      <t>ショウ</t>
    </rPh>
    <phoneticPr fontId="2"/>
  </si>
  <si>
    <t>長岡</t>
    <phoneticPr fontId="2"/>
  </si>
  <si>
    <t>寿寿子</t>
    <phoneticPr fontId="2"/>
  </si>
  <si>
    <t>ナガオカ</t>
    <phoneticPr fontId="2"/>
  </si>
  <si>
    <t>スズコ</t>
    <phoneticPr fontId="2"/>
  </si>
  <si>
    <t>一致団結し、攻めて、つなげるバレーをするため、教わったこと、今の課題に目を向けて、全力でプレーします。目指すはベスト４以上！</t>
    <rPh sb="0" eb="2">
      <t>イッチ</t>
    </rPh>
    <rPh sb="2" eb="4">
      <t>ダンケツ</t>
    </rPh>
    <rPh sb="6" eb="7">
      <t>セ</t>
    </rPh>
    <rPh sb="23" eb="24">
      <t>オソ</t>
    </rPh>
    <rPh sb="30" eb="31">
      <t>イマ</t>
    </rPh>
    <rPh sb="32" eb="34">
      <t>カダイ</t>
    </rPh>
    <rPh sb="35" eb="36">
      <t>メ</t>
    </rPh>
    <rPh sb="37" eb="38">
      <t>ム</t>
    </rPh>
    <rPh sb="41" eb="43">
      <t>ゼンリョク</t>
    </rPh>
    <rPh sb="51" eb="53">
      <t>メザ</t>
    </rPh>
    <rPh sb="59" eb="61">
      <t>イジョウ</t>
    </rPh>
    <phoneticPr fontId="2"/>
  </si>
  <si>
    <t>①</t>
    <phoneticPr fontId="2"/>
  </si>
  <si>
    <t>川下</t>
    <rPh sb="0" eb="2">
      <t>カワシタ</t>
    </rPh>
    <phoneticPr fontId="2"/>
  </si>
  <si>
    <t>紀乃</t>
    <rPh sb="0" eb="1">
      <t>キ</t>
    </rPh>
    <rPh sb="1" eb="2">
      <t>ノ</t>
    </rPh>
    <phoneticPr fontId="2"/>
  </si>
  <si>
    <t>カワシタ</t>
    <phoneticPr fontId="2"/>
  </si>
  <si>
    <t>ノノ</t>
    <phoneticPr fontId="2"/>
  </si>
  <si>
    <t>白井</t>
    <rPh sb="0" eb="2">
      <t>シライ</t>
    </rPh>
    <phoneticPr fontId="2"/>
  </si>
  <si>
    <t>日菜</t>
    <rPh sb="0" eb="1">
      <t>ヒ</t>
    </rPh>
    <rPh sb="1" eb="2">
      <t>ナ</t>
    </rPh>
    <phoneticPr fontId="2"/>
  </si>
  <si>
    <t>シライ</t>
    <phoneticPr fontId="2"/>
  </si>
  <si>
    <t>ヒナ</t>
    <phoneticPr fontId="2"/>
  </si>
  <si>
    <t>小田島</t>
    <rPh sb="0" eb="3">
      <t>オダジマ</t>
    </rPh>
    <phoneticPr fontId="2"/>
  </si>
  <si>
    <t>オダジマ</t>
    <phoneticPr fontId="2"/>
  </si>
  <si>
    <t>梨華</t>
    <rPh sb="0" eb="1">
      <t>ナシ</t>
    </rPh>
    <rPh sb="1" eb="2">
      <t>ハナ</t>
    </rPh>
    <phoneticPr fontId="2"/>
  </si>
  <si>
    <t>リンカ</t>
    <phoneticPr fontId="2"/>
  </si>
  <si>
    <t>長作小学校</t>
    <phoneticPr fontId="2"/>
  </si>
  <si>
    <t>新宿小学校</t>
    <phoneticPr fontId="2"/>
  </si>
  <si>
    <t>北貝塚小学校</t>
    <rPh sb="0" eb="1">
      <t>キタ</t>
    </rPh>
    <rPh sb="1" eb="3">
      <t>カイヅカ</t>
    </rPh>
    <rPh sb="3" eb="6">
      <t>ショウガッコウ</t>
    </rPh>
    <phoneticPr fontId="2"/>
  </si>
  <si>
    <t>幸町第三小</t>
    <phoneticPr fontId="2"/>
  </si>
  <si>
    <t>大森小</t>
    <phoneticPr fontId="2"/>
  </si>
  <si>
    <t>トミヅカ</t>
    <phoneticPr fontId="2"/>
  </si>
  <si>
    <t>萌々花</t>
    <rPh sb="0" eb="1">
      <t>キザ</t>
    </rPh>
    <rPh sb="2" eb="3">
      <t>ハナ</t>
    </rPh>
    <phoneticPr fontId="2"/>
  </si>
  <si>
    <t>モモカ</t>
    <phoneticPr fontId="2"/>
  </si>
  <si>
    <t>幸町第三小</t>
    <phoneticPr fontId="2"/>
  </si>
  <si>
    <t>院内小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</si>
</sst>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L48" sqref="AL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4" t="s">
        <v>189</v>
      </c>
      <c r="B2" s="145"/>
      <c r="C2" s="146" t="s">
        <v>201</v>
      </c>
      <c r="D2" s="147"/>
      <c r="E2" s="147"/>
      <c r="F2" s="147"/>
      <c r="G2" s="147"/>
      <c r="H2" s="147"/>
      <c r="I2" s="148"/>
      <c r="J2" s="118" t="s">
        <v>187</v>
      </c>
      <c r="K2" s="250"/>
      <c r="L2" s="250"/>
      <c r="M2" s="250"/>
      <c r="N2" s="250"/>
      <c r="O2" s="251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200</v>
      </c>
      <c r="D3" s="152"/>
      <c r="E3" s="152"/>
      <c r="F3" s="152"/>
      <c r="G3" s="152"/>
      <c r="H3" s="152"/>
      <c r="I3" s="153"/>
      <c r="J3" s="247" t="s">
        <v>159</v>
      </c>
      <c r="K3" s="248"/>
      <c r="L3" s="248"/>
      <c r="M3" s="248"/>
      <c r="N3" s="248"/>
      <c r="O3" s="249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430830189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8">
        <v>22003</v>
      </c>
      <c r="K5" s="228"/>
      <c r="L5" s="228"/>
      <c r="M5" s="228"/>
      <c r="N5" s="228"/>
      <c r="O5" s="228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202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206</v>
      </c>
      <c r="D7" s="137"/>
      <c r="E7" s="138" t="s">
        <v>207</v>
      </c>
      <c r="F7" s="139"/>
      <c r="G7" s="230">
        <v>507174799</v>
      </c>
      <c r="H7" s="230"/>
      <c r="I7" s="230"/>
      <c r="J7" s="230">
        <v>18442</v>
      </c>
      <c r="K7" s="230"/>
      <c r="L7" s="230"/>
      <c r="M7" s="230"/>
      <c r="N7" s="230"/>
      <c r="O7" s="230"/>
      <c r="P7" s="203" t="s">
        <v>72</v>
      </c>
      <c r="Q7" s="204"/>
      <c r="R7" s="172" t="s">
        <v>216</v>
      </c>
      <c r="S7" s="172"/>
      <c r="T7" s="172"/>
      <c r="U7" s="172"/>
      <c r="V7" s="50" t="s">
        <v>73</v>
      </c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218</v>
      </c>
      <c r="AM7" s="83"/>
      <c r="AN7" s="83"/>
      <c r="AO7" s="83"/>
      <c r="AP7" s="83"/>
      <c r="AQ7" s="83"/>
      <c r="AR7" s="83"/>
      <c r="AS7" s="59" t="s">
        <v>75</v>
      </c>
      <c r="AT7" s="77">
        <v>58</v>
      </c>
    </row>
    <row r="8" spans="1:51" ht="18" customHeight="1">
      <c r="A8" s="96"/>
      <c r="B8" s="170"/>
      <c r="C8" s="140" t="s">
        <v>204</v>
      </c>
      <c r="D8" s="141"/>
      <c r="E8" s="142" t="s">
        <v>205</v>
      </c>
      <c r="F8" s="143"/>
      <c r="G8" s="230"/>
      <c r="H8" s="230"/>
      <c r="I8" s="230"/>
      <c r="J8" s="230"/>
      <c r="K8" s="230"/>
      <c r="L8" s="230"/>
      <c r="M8" s="230"/>
      <c r="N8" s="230"/>
      <c r="O8" s="230"/>
      <c r="P8" s="164" t="s">
        <v>217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219</v>
      </c>
      <c r="AL8" s="85"/>
      <c r="AM8" s="85"/>
      <c r="AN8" s="85"/>
      <c r="AO8" s="60" t="s">
        <v>76</v>
      </c>
      <c r="AP8" s="85" t="s">
        <v>220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229</v>
      </c>
      <c r="D9" s="137"/>
      <c r="E9" s="138" t="s">
        <v>211</v>
      </c>
      <c r="F9" s="139"/>
      <c r="G9" s="230">
        <v>507162688</v>
      </c>
      <c r="H9" s="230"/>
      <c r="I9" s="230"/>
      <c r="J9" s="230">
        <v>18441</v>
      </c>
      <c r="K9" s="230"/>
      <c r="L9" s="230"/>
      <c r="M9" s="230"/>
      <c r="N9" s="230"/>
      <c r="O9" s="230"/>
      <c r="P9" s="203" t="s">
        <v>72</v>
      </c>
      <c r="Q9" s="204"/>
      <c r="R9" s="172" t="s">
        <v>231</v>
      </c>
      <c r="S9" s="172"/>
      <c r="T9" s="172"/>
      <c r="U9" s="172"/>
      <c r="V9" s="50" t="s">
        <v>73</v>
      </c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218</v>
      </c>
      <c r="AM9" s="83"/>
      <c r="AN9" s="83"/>
      <c r="AO9" s="83"/>
      <c r="AP9" s="83"/>
      <c r="AQ9" s="83"/>
      <c r="AR9" s="83"/>
      <c r="AS9" s="59" t="s">
        <v>194</v>
      </c>
      <c r="AT9" s="78">
        <v>46</v>
      </c>
    </row>
    <row r="10" spans="1:51" ht="18" customHeight="1">
      <c r="A10" s="96"/>
      <c r="B10" s="170"/>
      <c r="C10" s="140" t="s">
        <v>208</v>
      </c>
      <c r="D10" s="141"/>
      <c r="E10" s="142" t="s">
        <v>209</v>
      </c>
      <c r="F10" s="143"/>
      <c r="G10" s="230"/>
      <c r="H10" s="230"/>
      <c r="I10" s="230"/>
      <c r="J10" s="230"/>
      <c r="K10" s="230"/>
      <c r="L10" s="230"/>
      <c r="M10" s="230"/>
      <c r="N10" s="230"/>
      <c r="O10" s="230"/>
      <c r="P10" s="164" t="s">
        <v>232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222</v>
      </c>
      <c r="AL10" s="85"/>
      <c r="AM10" s="85"/>
      <c r="AN10" s="85"/>
      <c r="AO10" s="60" t="s">
        <v>195</v>
      </c>
      <c r="AP10" s="85" t="s">
        <v>223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214</v>
      </c>
      <c r="D11" s="137"/>
      <c r="E11" s="138" t="s">
        <v>215</v>
      </c>
      <c r="F11" s="139"/>
      <c r="G11" s="230">
        <v>507162852</v>
      </c>
      <c r="H11" s="230"/>
      <c r="I11" s="230"/>
      <c r="J11" s="230">
        <v>18444</v>
      </c>
      <c r="K11" s="230"/>
      <c r="L11" s="230"/>
      <c r="M11" s="230"/>
      <c r="N11" s="230"/>
      <c r="O11" s="230"/>
      <c r="P11" s="203" t="s">
        <v>72</v>
      </c>
      <c r="Q11" s="204"/>
      <c r="R11" s="172" t="s">
        <v>224</v>
      </c>
      <c r="S11" s="172"/>
      <c r="T11" s="172"/>
      <c r="U11" s="172"/>
      <c r="V11" s="50" t="s">
        <v>73</v>
      </c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218</v>
      </c>
      <c r="AM11" s="83"/>
      <c r="AN11" s="83"/>
      <c r="AO11" s="83"/>
      <c r="AP11" s="83"/>
      <c r="AQ11" s="83"/>
      <c r="AR11" s="83"/>
      <c r="AS11" s="59" t="s">
        <v>194</v>
      </c>
      <c r="AT11" s="78">
        <v>49</v>
      </c>
    </row>
    <row r="12" spans="1:51" ht="18" customHeight="1">
      <c r="A12" s="96"/>
      <c r="B12" s="170"/>
      <c r="C12" s="140" t="s">
        <v>212</v>
      </c>
      <c r="D12" s="141"/>
      <c r="E12" s="142" t="s">
        <v>213</v>
      </c>
      <c r="F12" s="143"/>
      <c r="G12" s="230"/>
      <c r="H12" s="230"/>
      <c r="I12" s="230"/>
      <c r="J12" s="230"/>
      <c r="K12" s="230"/>
      <c r="L12" s="230"/>
      <c r="M12" s="230"/>
      <c r="N12" s="230"/>
      <c r="O12" s="230"/>
      <c r="P12" s="164" t="s">
        <v>225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226</v>
      </c>
      <c r="AL12" s="85"/>
      <c r="AM12" s="85"/>
      <c r="AN12" s="85"/>
      <c r="AO12" s="60" t="s">
        <v>195</v>
      </c>
      <c r="AP12" s="85" t="s">
        <v>227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136" t="s">
        <v>284</v>
      </c>
      <c r="D13" s="137"/>
      <c r="E13" s="138" t="s">
        <v>285</v>
      </c>
      <c r="F13" s="139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140" t="s">
        <v>282</v>
      </c>
      <c r="D14" s="141"/>
      <c r="E14" s="142" t="s">
        <v>283</v>
      </c>
      <c r="F14" s="143"/>
      <c r="G14" s="233"/>
      <c r="H14" s="233"/>
      <c r="I14" s="233"/>
      <c r="J14" s="233"/>
      <c r="K14" s="233"/>
      <c r="L14" s="233"/>
      <c r="M14" s="233"/>
      <c r="N14" s="233"/>
      <c r="O14" s="2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4" t="s">
        <v>166</v>
      </c>
      <c r="B15" s="170"/>
      <c r="C15" s="136" t="s">
        <v>210</v>
      </c>
      <c r="D15" s="137"/>
      <c r="E15" s="138" t="s">
        <v>211</v>
      </c>
      <c r="F15" s="139"/>
      <c r="G15" s="233"/>
      <c r="H15" s="233"/>
      <c r="I15" s="233"/>
      <c r="J15" s="233"/>
      <c r="K15" s="233"/>
      <c r="L15" s="233"/>
      <c r="M15" s="233"/>
      <c r="N15" s="233"/>
      <c r="O15" s="233"/>
      <c r="P15" s="203" t="s">
        <v>72</v>
      </c>
      <c r="Q15" s="204"/>
      <c r="R15" s="172" t="s">
        <v>216</v>
      </c>
      <c r="S15" s="172"/>
      <c r="T15" s="172"/>
      <c r="U15" s="172"/>
      <c r="V15" s="49" t="s">
        <v>73</v>
      </c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233</v>
      </c>
      <c r="AM15" s="83"/>
      <c r="AN15" s="83"/>
      <c r="AO15" s="83"/>
      <c r="AP15" s="83"/>
      <c r="AQ15" s="83"/>
      <c r="AR15" s="83"/>
      <c r="AS15" s="59" t="s">
        <v>194</v>
      </c>
      <c r="AT15" s="78">
        <v>46</v>
      </c>
    </row>
    <row r="16" spans="1:51" ht="18" customHeight="1">
      <c r="A16" s="96"/>
      <c r="B16" s="170"/>
      <c r="C16" s="140" t="s">
        <v>228</v>
      </c>
      <c r="D16" s="141"/>
      <c r="E16" s="142" t="s">
        <v>230</v>
      </c>
      <c r="F16" s="143"/>
      <c r="G16" s="233"/>
      <c r="H16" s="233"/>
      <c r="I16" s="233"/>
      <c r="J16" s="233"/>
      <c r="K16" s="233"/>
      <c r="L16" s="233"/>
      <c r="M16" s="233"/>
      <c r="N16" s="233"/>
      <c r="O16" s="233"/>
      <c r="P16" s="164" t="s">
        <v>221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222</v>
      </c>
      <c r="AL16" s="85"/>
      <c r="AM16" s="85"/>
      <c r="AN16" s="85"/>
      <c r="AO16" s="60" t="s">
        <v>195</v>
      </c>
      <c r="AP16" s="85" t="s">
        <v>223</v>
      </c>
      <c r="AQ16" s="85"/>
      <c r="AR16" s="85"/>
      <c r="AS16" s="86"/>
      <c r="AT16" s="78"/>
    </row>
    <row r="17" spans="1:46">
      <c r="A17" s="96" t="s">
        <v>6</v>
      </c>
      <c r="B17" s="170"/>
      <c r="C17" s="222" t="str">
        <f>IF(P16="","",P16)</f>
        <v>千葉市中央区椿森5-12-16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2" t="str">
        <f>IF(AL15="","",AL15&amp;"-"&amp;AK16&amp;"-"&amp;AP16)</f>
        <v>043-287-7765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43" t="s">
        <v>234</v>
      </c>
      <c r="D21" s="235"/>
      <c r="E21" s="235">
        <v>8564</v>
      </c>
      <c r="F21" s="235"/>
      <c r="G21" s="235">
        <v>3032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8" t="s">
        <v>154</v>
      </c>
      <c r="C23" s="223" t="s">
        <v>173</v>
      </c>
      <c r="D23" s="224"/>
      <c r="E23" s="225" t="s">
        <v>174</v>
      </c>
      <c r="F23" s="226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70"/>
      <c r="C24" s="211" t="s">
        <v>171</v>
      </c>
      <c r="D24" s="212"/>
      <c r="E24" s="213" t="s">
        <v>172</v>
      </c>
      <c r="F24" s="214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27" t="s">
        <v>287</v>
      </c>
      <c r="C25" s="136" t="s">
        <v>256</v>
      </c>
      <c r="D25" s="137"/>
      <c r="E25" s="138" t="s">
        <v>257</v>
      </c>
      <c r="F25" s="139"/>
      <c r="G25" s="123">
        <v>6</v>
      </c>
      <c r="H25" s="124"/>
      <c r="I25" s="127" t="s">
        <v>275</v>
      </c>
      <c r="J25" s="128"/>
      <c r="K25" s="128"/>
      <c r="L25" s="124"/>
      <c r="M25" s="123">
        <v>510915908</v>
      </c>
      <c r="N25" s="128"/>
      <c r="O25" s="124"/>
      <c r="P25" s="123">
        <v>158</v>
      </c>
      <c r="Q25" s="128"/>
      <c r="R25" s="128"/>
      <c r="S25" s="128"/>
      <c r="T25" s="130"/>
      <c r="U25" s="1"/>
      <c r="V25" s="1"/>
      <c r="W25" s="1"/>
      <c r="X25" s="1"/>
      <c r="Y25" s="237">
        <v>6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235</v>
      </c>
      <c r="D26" s="141"/>
      <c r="E26" s="142" t="s">
        <v>236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258</v>
      </c>
      <c r="D27" s="137"/>
      <c r="E27" s="138" t="s">
        <v>259</v>
      </c>
      <c r="F27" s="139"/>
      <c r="G27" s="123">
        <v>6</v>
      </c>
      <c r="H27" s="124"/>
      <c r="I27" s="127" t="s">
        <v>276</v>
      </c>
      <c r="J27" s="128"/>
      <c r="K27" s="128"/>
      <c r="L27" s="124"/>
      <c r="M27" s="123">
        <v>510719421</v>
      </c>
      <c r="N27" s="128"/>
      <c r="O27" s="124"/>
      <c r="P27" s="123">
        <v>152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237</v>
      </c>
      <c r="D28" s="141"/>
      <c r="E28" s="142" t="s">
        <v>238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260</v>
      </c>
      <c r="D29" s="137"/>
      <c r="E29" s="138" t="s">
        <v>261</v>
      </c>
      <c r="F29" s="139"/>
      <c r="G29" s="123">
        <v>6</v>
      </c>
      <c r="H29" s="124"/>
      <c r="I29" s="127" t="s">
        <v>277</v>
      </c>
      <c r="J29" s="128"/>
      <c r="K29" s="128"/>
      <c r="L29" s="124"/>
      <c r="M29" s="123">
        <v>512162140</v>
      </c>
      <c r="N29" s="128"/>
      <c r="O29" s="124"/>
      <c r="P29" s="123">
        <v>147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239</v>
      </c>
      <c r="D30" s="141"/>
      <c r="E30" s="142" t="s">
        <v>240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262</v>
      </c>
      <c r="D31" s="137"/>
      <c r="E31" s="138" t="s">
        <v>263</v>
      </c>
      <c r="F31" s="139"/>
      <c r="G31" s="123">
        <v>6</v>
      </c>
      <c r="H31" s="124"/>
      <c r="I31" s="127" t="s">
        <v>278</v>
      </c>
      <c r="J31" s="128"/>
      <c r="K31" s="128"/>
      <c r="L31" s="124"/>
      <c r="M31" s="123">
        <v>509913767</v>
      </c>
      <c r="N31" s="128"/>
      <c r="O31" s="124"/>
      <c r="P31" s="123">
        <v>147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241</v>
      </c>
      <c r="D32" s="141"/>
      <c r="E32" s="142" t="s">
        <v>242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256</v>
      </c>
      <c r="D33" s="137"/>
      <c r="E33" s="138" t="s">
        <v>264</v>
      </c>
      <c r="F33" s="139"/>
      <c r="G33" s="123">
        <v>6</v>
      </c>
      <c r="H33" s="124"/>
      <c r="I33" s="127" t="s">
        <v>279</v>
      </c>
      <c r="J33" s="128"/>
      <c r="K33" s="128"/>
      <c r="L33" s="124"/>
      <c r="M33" s="123">
        <v>512162133</v>
      </c>
      <c r="N33" s="128"/>
      <c r="O33" s="124"/>
      <c r="P33" s="123">
        <v>165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243</v>
      </c>
      <c r="D34" s="141"/>
      <c r="E34" s="142" t="s">
        <v>244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267</v>
      </c>
      <c r="D35" s="137"/>
      <c r="E35" s="138" t="s">
        <v>268</v>
      </c>
      <c r="F35" s="139"/>
      <c r="G35" s="123">
        <v>6</v>
      </c>
      <c r="H35" s="124"/>
      <c r="I35" s="127" t="s">
        <v>309</v>
      </c>
      <c r="J35" s="128"/>
      <c r="K35" s="128"/>
      <c r="L35" s="124"/>
      <c r="M35" s="123">
        <v>509022975</v>
      </c>
      <c r="N35" s="128"/>
      <c r="O35" s="124"/>
      <c r="P35" s="123">
        <v>147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247</v>
      </c>
      <c r="D36" s="141"/>
      <c r="E36" s="142" t="s">
        <v>248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269</v>
      </c>
      <c r="D37" s="137"/>
      <c r="E37" s="138" t="s">
        <v>270</v>
      </c>
      <c r="F37" s="139"/>
      <c r="G37" s="123">
        <v>6</v>
      </c>
      <c r="H37" s="124"/>
      <c r="I37" s="127" t="s">
        <v>304</v>
      </c>
      <c r="J37" s="128"/>
      <c r="K37" s="128"/>
      <c r="L37" s="124"/>
      <c r="M37" s="123">
        <v>512635612</v>
      </c>
      <c r="N37" s="128"/>
      <c r="O37" s="124"/>
      <c r="P37" s="123">
        <v>151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249</v>
      </c>
      <c r="D38" s="141"/>
      <c r="E38" s="142" t="s">
        <v>250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305</v>
      </c>
      <c r="D39" s="137"/>
      <c r="E39" s="138" t="s">
        <v>307</v>
      </c>
      <c r="F39" s="139"/>
      <c r="G39" s="123">
        <v>6</v>
      </c>
      <c r="H39" s="124"/>
      <c r="I39" s="127" t="s">
        <v>303</v>
      </c>
      <c r="J39" s="128"/>
      <c r="K39" s="128"/>
      <c r="L39" s="124"/>
      <c r="M39" s="123">
        <v>513060774</v>
      </c>
      <c r="N39" s="128"/>
      <c r="O39" s="124"/>
      <c r="P39" s="123">
        <v>155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251</v>
      </c>
      <c r="D40" s="141"/>
      <c r="E40" s="142" t="s">
        <v>306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265</v>
      </c>
      <c r="D41" s="137"/>
      <c r="E41" s="138" t="s">
        <v>266</v>
      </c>
      <c r="F41" s="139"/>
      <c r="G41" s="123">
        <v>5</v>
      </c>
      <c r="H41" s="124"/>
      <c r="I41" s="127" t="s">
        <v>308</v>
      </c>
      <c r="J41" s="128"/>
      <c r="K41" s="128"/>
      <c r="L41" s="124"/>
      <c r="M41" s="123">
        <v>511735104</v>
      </c>
      <c r="N41" s="128"/>
      <c r="O41" s="124"/>
      <c r="P41" s="123">
        <v>150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245</v>
      </c>
      <c r="D42" s="141"/>
      <c r="E42" s="142" t="s">
        <v>246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271</v>
      </c>
      <c r="D43" s="137"/>
      <c r="E43" s="138" t="s">
        <v>272</v>
      </c>
      <c r="F43" s="139"/>
      <c r="G43" s="123">
        <v>5</v>
      </c>
      <c r="H43" s="124"/>
      <c r="I43" s="127" t="s">
        <v>280</v>
      </c>
      <c r="J43" s="128"/>
      <c r="K43" s="128"/>
      <c r="L43" s="124"/>
      <c r="M43" s="123">
        <v>510370197</v>
      </c>
      <c r="N43" s="128"/>
      <c r="O43" s="124"/>
      <c r="P43" s="123">
        <v>148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252</v>
      </c>
      <c r="D44" s="141"/>
      <c r="E44" s="142" t="s">
        <v>253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273</v>
      </c>
      <c r="D45" s="137"/>
      <c r="E45" s="138" t="s">
        <v>274</v>
      </c>
      <c r="F45" s="139"/>
      <c r="G45" s="123">
        <v>5</v>
      </c>
      <c r="H45" s="124"/>
      <c r="I45" s="127" t="s">
        <v>281</v>
      </c>
      <c r="J45" s="128"/>
      <c r="K45" s="128"/>
      <c r="L45" s="124"/>
      <c r="M45" s="123">
        <v>512573914</v>
      </c>
      <c r="N45" s="128"/>
      <c r="O45" s="124"/>
      <c r="P45" s="123">
        <v>148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254</v>
      </c>
      <c r="D46" s="141"/>
      <c r="E46" s="142" t="s">
        <v>255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297</v>
      </c>
      <c r="D47" s="137"/>
      <c r="E47" s="138" t="s">
        <v>299</v>
      </c>
      <c r="F47" s="139"/>
      <c r="G47" s="123">
        <v>5</v>
      </c>
      <c r="H47" s="124"/>
      <c r="I47" s="127" t="s">
        <v>302</v>
      </c>
      <c r="J47" s="128"/>
      <c r="K47" s="128"/>
      <c r="L47" s="124"/>
      <c r="M47" s="123">
        <v>510515029</v>
      </c>
      <c r="N47" s="128"/>
      <c r="O47" s="124"/>
      <c r="P47" s="123">
        <v>142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 t="s">
        <v>296</v>
      </c>
      <c r="D48" s="219"/>
      <c r="E48" s="220" t="s">
        <v>298</v>
      </c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290</v>
      </c>
      <c r="D49" s="100"/>
      <c r="E49" s="101" t="s">
        <v>291</v>
      </c>
      <c r="F49" s="102"/>
      <c r="G49" s="87">
        <v>5</v>
      </c>
      <c r="H49" s="89"/>
      <c r="I49" s="109" t="s">
        <v>300</v>
      </c>
      <c r="J49" s="88"/>
      <c r="K49" s="88"/>
      <c r="L49" s="89"/>
      <c r="M49" s="87">
        <v>513607631</v>
      </c>
      <c r="N49" s="88"/>
      <c r="O49" s="89"/>
      <c r="P49" s="87">
        <v>143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288</v>
      </c>
      <c r="D50" s="104"/>
      <c r="E50" s="105" t="s">
        <v>289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 t="s">
        <v>294</v>
      </c>
      <c r="D51" s="100"/>
      <c r="E51" s="101" t="s">
        <v>295</v>
      </c>
      <c r="F51" s="102"/>
      <c r="G51" s="87">
        <v>5</v>
      </c>
      <c r="H51" s="89"/>
      <c r="I51" s="109" t="s">
        <v>301</v>
      </c>
      <c r="J51" s="88"/>
      <c r="K51" s="88"/>
      <c r="L51" s="89"/>
      <c r="M51" s="87">
        <v>512529121</v>
      </c>
      <c r="N51" s="88"/>
      <c r="O51" s="89"/>
      <c r="P51" s="87">
        <v>137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 t="s">
        <v>292</v>
      </c>
      <c r="D52" s="115"/>
      <c r="E52" s="116" t="s">
        <v>293</v>
      </c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286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62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28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つばきジュニア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430830189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鈴木　正治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507174799</v>
      </c>
      <c r="H7" s="275"/>
      <c r="I7" s="275"/>
      <c r="J7" s="275">
        <f>IF(入力!J7="","",入力!J7)</f>
        <v>18442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大澤　明美</v>
      </c>
      <c r="D9" s="269"/>
      <c r="E9" s="269"/>
      <c r="F9" s="269"/>
      <c r="G9" s="275">
        <f>IF(入力!G9="","",入力!G9)</f>
        <v>507162688</v>
      </c>
      <c r="H9" s="275"/>
      <c r="I9" s="275"/>
      <c r="J9" s="275">
        <f>IF(入力!J9="","",入力!J9)</f>
        <v>18441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長岡　寿寿子</v>
      </c>
      <c r="D11" s="269"/>
      <c r="E11" s="269"/>
      <c r="F11" s="269"/>
      <c r="G11" s="275">
        <f>IF(入力!G11="","",入力!G11)</f>
        <v>507162852</v>
      </c>
      <c r="H11" s="275"/>
      <c r="I11" s="275"/>
      <c r="J11" s="275">
        <f>IF(入力!J11="","",入力!J11)</f>
        <v>18444</v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長岡　寿寿子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大澤　明美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千葉市中央区椿森5-12-16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043-287-7765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090－8564－3032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竹村　莉琉郁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新宿小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510915908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富山　祐菜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柏井小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510719421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石井　七楓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市東第一小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512162140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石塚　里海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院内小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509913767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竹川　美野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緑町小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512162133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海野　美莉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院内小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509022975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馬津川　楓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大森小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512635612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冨塚　萌々花</v>
      </c>
      <c r="D39" s="269"/>
      <c r="E39" s="269"/>
      <c r="F39" s="269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幸町第三小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513060774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工藤　由瑞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幸町第三小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511735104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箕輪　歩未</v>
      </c>
      <c r="D43" s="269"/>
      <c r="E43" s="269"/>
      <c r="F43" s="269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千葉大付属小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510370197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東平　真穂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轟町小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512573914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小田島　梨華</v>
      </c>
      <c r="D47" s="269"/>
      <c r="E47" s="269"/>
      <c r="F47" s="269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北貝塚小学校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510515029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8"/>
      <c r="AW1" s="368"/>
      <c r="AX1" s="4" t="s">
        <v>28</v>
      </c>
      <c r="AY1" s="5"/>
      <c r="AZ1" s="368"/>
      <c r="BA1" s="368"/>
      <c r="BB1" s="4" t="s">
        <v>29</v>
      </c>
      <c r="BC1" s="5"/>
      <c r="BD1" s="368"/>
      <c r="BE1" s="36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9" t="s">
        <v>65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5"/>
      <c r="I14" s="366"/>
      <c r="J14" s="36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ツバキジュニア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千葉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総武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>つばきジュニア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416">
        <f>IF(入力!C4="","",入力!C4)</f>
        <v>430830189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2"/>
      <c r="D18" s="325"/>
      <c r="E18" s="325"/>
      <c r="F18" s="325"/>
      <c r="G18" s="363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3"/>
      <c r="AL18" s="353"/>
      <c r="AM18" s="379"/>
      <c r="AN18" s="401"/>
      <c r="AO18" s="402"/>
      <c r="AP18" s="402"/>
      <c r="AQ18" s="402"/>
      <c r="AR18" s="402"/>
      <c r="AS18" s="402"/>
      <c r="AT18" s="353"/>
      <c r="AU18" s="379"/>
      <c r="AV18" s="349"/>
      <c r="AW18" s="325"/>
      <c r="AX18" s="325"/>
      <c r="AY18" s="363"/>
      <c r="AZ18" s="389" t="str">
        <f>IF(入力!AE5="","",入力!AE5)</f>
        <v>千葉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70" t="s">
        <v>42</v>
      </c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 t="s">
        <v>69</v>
      </c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 t="s">
        <v>70</v>
      </c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71"/>
    </row>
    <row r="20" spans="3:58" ht="15" customHeight="1">
      <c r="C20" s="436" t="s">
        <v>43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435">
        <f>IF(入力!J7="","",入力!J7)</f>
        <v>18442</v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>
        <f>IF(入力!J9="","",入力!J9)</f>
        <v>18441</v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>
        <f>IF(入力!J11="","",入力!J11)</f>
        <v>18444</v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435" t="str">
        <f>IF(入力!M7="","",入力!M7)</f>
        <v/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 t="str">
        <f>IF(入力!M9="","",入力!M9)</f>
        <v/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 t="str">
        <f>IF(入力!M11="","",入力!M11)</f>
        <v/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スズキ　マサハル</v>
      </c>
      <c r="I22" s="329"/>
      <c r="J22" s="329"/>
      <c r="K22" s="329"/>
      <c r="L22" s="329"/>
      <c r="M22" s="329"/>
      <c r="N22" s="329"/>
      <c r="O22" s="329"/>
      <c r="P22" s="329"/>
      <c r="Q22" s="338"/>
      <c r="R22" s="330" t="s">
        <v>45</v>
      </c>
      <c r="S22" s="329"/>
      <c r="T22" s="339">
        <f>IF(入力!AT7="","",入力!AT7)</f>
        <v>58</v>
      </c>
      <c r="U22" s="340"/>
      <c r="V22" s="341"/>
      <c r="W22" s="330" t="s">
        <v>46</v>
      </c>
      <c r="X22" s="330"/>
      <c r="Y22" s="330"/>
      <c r="Z22" s="14" t="s">
        <v>72</v>
      </c>
      <c r="AA22" s="15"/>
      <c r="AB22" s="329" t="str">
        <f>IF(入力!R7="","",入力!R7)</f>
        <v>2600042</v>
      </c>
      <c r="AC22" s="329"/>
      <c r="AD22" s="329"/>
      <c r="AE22" s="329"/>
      <c r="AF22" s="16" t="s">
        <v>73</v>
      </c>
      <c r="AG22" s="329" t="str">
        <f>IF(入力!W7="","",入力!W7)</f>
        <v/>
      </c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38"/>
      <c r="AU22" s="330" t="s">
        <v>47</v>
      </c>
      <c r="AV22" s="329"/>
      <c r="AW22" s="329"/>
      <c r="AX22" s="17" t="s">
        <v>74</v>
      </c>
      <c r="AY22" s="329" t="str">
        <f>IF(入力!AL7="","",入力!AL7)</f>
        <v>043</v>
      </c>
      <c r="AZ22" s="329"/>
      <c r="BA22" s="329"/>
      <c r="BB22" s="329"/>
      <c r="BC22" s="329"/>
      <c r="BD22" s="329"/>
      <c r="BE22" s="329"/>
      <c r="BF22" s="18" t="s">
        <v>75</v>
      </c>
    </row>
    <row r="23" spans="3:58" ht="19.5" customHeight="1">
      <c r="C23" s="362" t="s">
        <v>48</v>
      </c>
      <c r="D23" s="325"/>
      <c r="E23" s="325"/>
      <c r="F23" s="325"/>
      <c r="G23" s="363"/>
      <c r="H23" s="365" t="str">
        <f>IF(入力!C8="","",入力!C8&amp;"　"&amp;入力!E8)</f>
        <v>鈴木　正治</v>
      </c>
      <c r="I23" s="366"/>
      <c r="J23" s="366"/>
      <c r="K23" s="366"/>
      <c r="L23" s="366"/>
      <c r="M23" s="366"/>
      <c r="N23" s="366"/>
      <c r="O23" s="366"/>
      <c r="P23" s="366"/>
      <c r="Q23" s="367"/>
      <c r="R23" s="325"/>
      <c r="S23" s="325"/>
      <c r="T23" s="354"/>
      <c r="U23" s="355"/>
      <c r="V23" s="356"/>
      <c r="W23" s="353"/>
      <c r="X23" s="353"/>
      <c r="Y23" s="353"/>
      <c r="Z23" s="346" t="str">
        <f>IF(入力!P8="","",入力!P8)</f>
        <v>千葉市中央区椿森3-6-14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5"/>
      <c r="AV23" s="325"/>
      <c r="AW23" s="325"/>
      <c r="AX23" s="349" t="str">
        <f>IF(入力!AK8="","",入力!AK8)</f>
        <v>253</v>
      </c>
      <c r="AY23" s="325"/>
      <c r="AZ23" s="325"/>
      <c r="BA23" s="325"/>
      <c r="BB23" s="19" t="s">
        <v>76</v>
      </c>
      <c r="BC23" s="325" t="str">
        <f>IF(入力!AP8="","",入力!AP8)</f>
        <v>3778</v>
      </c>
      <c r="BD23" s="325"/>
      <c r="BE23" s="325"/>
      <c r="BF23" s="345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オオサワ　アケミ</v>
      </c>
      <c r="I24" s="329"/>
      <c r="J24" s="329"/>
      <c r="K24" s="329"/>
      <c r="L24" s="329"/>
      <c r="M24" s="329"/>
      <c r="N24" s="329"/>
      <c r="O24" s="329"/>
      <c r="P24" s="329"/>
      <c r="Q24" s="338"/>
      <c r="R24" s="330" t="s">
        <v>45</v>
      </c>
      <c r="S24" s="329"/>
      <c r="T24" s="339">
        <f>IF(入力!AT9="","",入力!AT9)</f>
        <v>46</v>
      </c>
      <c r="U24" s="340"/>
      <c r="V24" s="341"/>
      <c r="W24" s="330" t="s">
        <v>46</v>
      </c>
      <c r="X24" s="330"/>
      <c r="Y24" s="330"/>
      <c r="Z24" s="14" t="s">
        <v>72</v>
      </c>
      <c r="AA24" s="15"/>
      <c r="AB24" s="329" t="str">
        <f>IF(入力!R9="","",入力!R9)</f>
        <v>2600042</v>
      </c>
      <c r="AC24" s="329"/>
      <c r="AD24" s="329"/>
      <c r="AE24" s="329"/>
      <c r="AF24" s="16" t="s">
        <v>73</v>
      </c>
      <c r="AG24" s="329" t="str">
        <f>IF(入力!W9="","",入力!W9)</f>
        <v/>
      </c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38"/>
      <c r="AU24" s="330" t="s">
        <v>47</v>
      </c>
      <c r="AV24" s="329"/>
      <c r="AW24" s="329"/>
      <c r="AX24" s="17" t="s">
        <v>74</v>
      </c>
      <c r="AY24" s="329" t="str">
        <f>IF(入力!AL9="","",入力!AL9)</f>
        <v>043</v>
      </c>
      <c r="AZ24" s="329"/>
      <c r="BA24" s="329"/>
      <c r="BB24" s="329"/>
      <c r="BC24" s="329"/>
      <c r="BD24" s="329"/>
      <c r="BE24" s="329"/>
      <c r="BF24" s="18" t="s">
        <v>75</v>
      </c>
    </row>
    <row r="25" spans="3:58" ht="19.5" customHeight="1">
      <c r="C25" s="362" t="s">
        <v>78</v>
      </c>
      <c r="D25" s="325"/>
      <c r="E25" s="325"/>
      <c r="F25" s="325"/>
      <c r="G25" s="363"/>
      <c r="H25" s="365" t="str">
        <f>IF(入力!C10="","",入力!C10&amp;"　"&amp;入力!E10)</f>
        <v>大澤　明美</v>
      </c>
      <c r="I25" s="366"/>
      <c r="J25" s="366"/>
      <c r="K25" s="366"/>
      <c r="L25" s="366"/>
      <c r="M25" s="366"/>
      <c r="N25" s="366"/>
      <c r="O25" s="366"/>
      <c r="P25" s="366"/>
      <c r="Q25" s="367"/>
      <c r="R25" s="325"/>
      <c r="S25" s="325"/>
      <c r="T25" s="354"/>
      <c r="U25" s="355"/>
      <c r="V25" s="356"/>
      <c r="W25" s="353"/>
      <c r="X25" s="353"/>
      <c r="Y25" s="353"/>
      <c r="Z25" s="346" t="str">
        <f>IF(入力!P10="","",入力!P10)</f>
        <v>千葉市中央区椿森5-12-16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5"/>
      <c r="AV25" s="325"/>
      <c r="AW25" s="325"/>
      <c r="AX25" s="349" t="str">
        <f>IF(入力!AK10="","",入力!AK10)</f>
        <v>287</v>
      </c>
      <c r="AY25" s="325"/>
      <c r="AZ25" s="325"/>
      <c r="BA25" s="325"/>
      <c r="BB25" s="19" t="s">
        <v>76</v>
      </c>
      <c r="BC25" s="325" t="str">
        <f>IF(入力!AP10="","",入力!AP10)</f>
        <v>7765</v>
      </c>
      <c r="BD25" s="325"/>
      <c r="BE25" s="325"/>
      <c r="BF25" s="345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ナガオカ　スズコ</v>
      </c>
      <c r="I26" s="329"/>
      <c r="J26" s="329"/>
      <c r="K26" s="329"/>
      <c r="L26" s="329"/>
      <c r="M26" s="329"/>
      <c r="N26" s="329"/>
      <c r="O26" s="329"/>
      <c r="P26" s="329"/>
      <c r="Q26" s="338"/>
      <c r="R26" s="330" t="s">
        <v>45</v>
      </c>
      <c r="S26" s="329"/>
      <c r="T26" s="339">
        <f>IF(入力!AT11="","",入力!AT11)</f>
        <v>49</v>
      </c>
      <c r="U26" s="340"/>
      <c r="V26" s="341"/>
      <c r="W26" s="330" t="s">
        <v>46</v>
      </c>
      <c r="X26" s="330"/>
      <c r="Y26" s="330"/>
      <c r="Z26" s="14" t="s">
        <v>72</v>
      </c>
      <c r="AA26" s="15"/>
      <c r="AB26" s="329" t="str">
        <f>IF(入力!R11="","",入力!R11)</f>
        <v>2610026</v>
      </c>
      <c r="AC26" s="329"/>
      <c r="AD26" s="329"/>
      <c r="AE26" s="329"/>
      <c r="AF26" s="16" t="s">
        <v>73</v>
      </c>
      <c r="AG26" s="329" t="str">
        <f>IF(入力!W11="","",入力!W11)</f>
        <v/>
      </c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38"/>
      <c r="AU26" s="330" t="s">
        <v>47</v>
      </c>
      <c r="AV26" s="329"/>
      <c r="AW26" s="329"/>
      <c r="AX26" s="17" t="s">
        <v>74</v>
      </c>
      <c r="AY26" s="329" t="str">
        <f>IF(入力!AL11="","",入力!AL11)</f>
        <v>043</v>
      </c>
      <c r="AZ26" s="329"/>
      <c r="BA26" s="329"/>
      <c r="BB26" s="329"/>
      <c r="BC26" s="329"/>
      <c r="BD26" s="329"/>
      <c r="BE26" s="329"/>
      <c r="BF26" s="18" t="s">
        <v>75</v>
      </c>
    </row>
    <row r="27" spans="3:58" ht="19.5" customHeight="1">
      <c r="C27" s="362" t="s">
        <v>79</v>
      </c>
      <c r="D27" s="325"/>
      <c r="E27" s="325"/>
      <c r="F27" s="325"/>
      <c r="G27" s="363"/>
      <c r="H27" s="365" t="str">
        <f>IF(入力!C12="","",入力!C12&amp;"　"&amp;入力!E12)</f>
        <v>長岡　寿寿子</v>
      </c>
      <c r="I27" s="366"/>
      <c r="J27" s="366"/>
      <c r="K27" s="366"/>
      <c r="L27" s="366"/>
      <c r="M27" s="366"/>
      <c r="N27" s="366"/>
      <c r="O27" s="366"/>
      <c r="P27" s="366"/>
      <c r="Q27" s="367"/>
      <c r="R27" s="325"/>
      <c r="S27" s="325"/>
      <c r="T27" s="354"/>
      <c r="U27" s="355"/>
      <c r="V27" s="356"/>
      <c r="W27" s="353"/>
      <c r="X27" s="353"/>
      <c r="Y27" s="353"/>
      <c r="Z27" s="346" t="str">
        <f>IF(入力!P12="","",入力!P12)</f>
        <v>千葉市美浜区幕張西5-11-13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5"/>
      <c r="AV27" s="325"/>
      <c r="AW27" s="325"/>
      <c r="AX27" s="349" t="str">
        <f>IF(入力!AK12="","",入力!AK12)</f>
        <v>350</v>
      </c>
      <c r="AY27" s="325"/>
      <c r="AZ27" s="325"/>
      <c r="BA27" s="325"/>
      <c r="BB27" s="19" t="s">
        <v>76</v>
      </c>
      <c r="BC27" s="325" t="str">
        <f>IF(入力!AP12="","",入力!AP12)</f>
        <v>5280</v>
      </c>
      <c r="BD27" s="325"/>
      <c r="BE27" s="325"/>
      <c r="BF27" s="345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オオサワ　アケミ</v>
      </c>
      <c r="I28" s="329"/>
      <c r="J28" s="329"/>
      <c r="K28" s="329"/>
      <c r="L28" s="329"/>
      <c r="M28" s="329"/>
      <c r="N28" s="329"/>
      <c r="O28" s="329"/>
      <c r="P28" s="329"/>
      <c r="Q28" s="338"/>
      <c r="R28" s="330" t="s">
        <v>45</v>
      </c>
      <c r="S28" s="329"/>
      <c r="T28" s="339">
        <f>IF(入力!AT15="","",入力!AT15)</f>
        <v>46</v>
      </c>
      <c r="U28" s="340"/>
      <c r="V28" s="341"/>
      <c r="W28" s="330" t="s">
        <v>46</v>
      </c>
      <c r="X28" s="330"/>
      <c r="Y28" s="330"/>
      <c r="Z28" s="14" t="s">
        <v>72</v>
      </c>
      <c r="AA28" s="15"/>
      <c r="AB28" s="329" t="str">
        <f>IF(入力!R15="","",入力!R15)</f>
        <v>2600042</v>
      </c>
      <c r="AC28" s="329"/>
      <c r="AD28" s="329"/>
      <c r="AE28" s="329"/>
      <c r="AF28" s="16" t="s">
        <v>73</v>
      </c>
      <c r="AG28" s="329" t="str">
        <f>IF(入力!W15="","",入力!W15)</f>
        <v/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38"/>
      <c r="AU28" s="330" t="s">
        <v>47</v>
      </c>
      <c r="AV28" s="329"/>
      <c r="AW28" s="329"/>
      <c r="AX28" s="17" t="s">
        <v>74</v>
      </c>
      <c r="AY28" s="329" t="str">
        <f>IF(入力!AL15="","",入力!AL15)</f>
        <v>043</v>
      </c>
      <c r="AZ28" s="329"/>
      <c r="BA28" s="329"/>
      <c r="BB28" s="329"/>
      <c r="BC28" s="329"/>
      <c r="BD28" s="329"/>
      <c r="BE28" s="329"/>
      <c r="BF28" s="18" t="s">
        <v>75</v>
      </c>
    </row>
    <row r="29" spans="3:58" ht="19.5" customHeight="1" thickBot="1">
      <c r="C29" s="357" t="s">
        <v>49</v>
      </c>
      <c r="D29" s="331"/>
      <c r="E29" s="331"/>
      <c r="F29" s="331"/>
      <c r="G29" s="358"/>
      <c r="H29" s="350" t="str">
        <f>IF(入力!C16="","",入力!C16&amp;"　"&amp;入力!E16)</f>
        <v>大澤　明美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31"/>
      <c r="S29" s="331"/>
      <c r="T29" s="342"/>
      <c r="U29" s="343"/>
      <c r="V29" s="344"/>
      <c r="W29" s="337"/>
      <c r="X29" s="337"/>
      <c r="Y29" s="337"/>
      <c r="Z29" s="332" t="str">
        <f>IF(入力!P16="","",入力!P16)</f>
        <v>千葉市中央区椿森5-12-16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4"/>
      <c r="AU29" s="331"/>
      <c r="AV29" s="331"/>
      <c r="AW29" s="331"/>
      <c r="AX29" s="335" t="str">
        <f>IF(入力!AK16="","",入力!AK16)</f>
        <v>287</v>
      </c>
      <c r="AY29" s="331"/>
      <c r="AZ29" s="331"/>
      <c r="BA29" s="331"/>
      <c r="BB29" s="73" t="s">
        <v>76</v>
      </c>
      <c r="BC29" s="331" t="str">
        <f>IF(入力!AP16="","",入力!AP16)</f>
        <v>7765</v>
      </c>
      <c r="BD29" s="331"/>
      <c r="BE29" s="331"/>
      <c r="BF29" s="33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28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タケムラ　リルカ
竹村　莉琉郁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6</v>
      </c>
      <c r="R34" s="298"/>
      <c r="S34" s="299"/>
      <c r="T34" s="303" t="str">
        <f>IF(入力!I25="","",入力!I25)</f>
        <v>新宿小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510915908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158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トミヤマ　ユナ
富山　祐菜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6</v>
      </c>
      <c r="R36" s="298"/>
      <c r="S36" s="299"/>
      <c r="T36" s="303" t="str">
        <f>IF(入力!I27="","",入力!I27)</f>
        <v>柏井小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510719421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152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イシイ　ナナカ
石井　七楓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6</v>
      </c>
      <c r="R38" s="298"/>
      <c r="S38" s="299"/>
      <c r="T38" s="303" t="str">
        <f>IF(入力!I29="","",入力!I29)</f>
        <v>市東第一小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512162140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147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イシツカ　リカ
石塚　里海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6</v>
      </c>
      <c r="R40" s="298"/>
      <c r="S40" s="299"/>
      <c r="T40" s="303" t="str">
        <f>IF(入力!I31="","",入力!I31)</f>
        <v>院内小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509913767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147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タケムラ　ヨシノ
竹川　美野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6</v>
      </c>
      <c r="R42" s="298"/>
      <c r="S42" s="299"/>
      <c r="T42" s="303" t="str">
        <f>IF(入力!I33="","",入力!I33)</f>
        <v>緑町小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512162133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165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ウミノ　ミリ
海野　美莉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6</v>
      </c>
      <c r="R44" s="298"/>
      <c r="S44" s="299"/>
      <c r="T44" s="303" t="str">
        <f>IF(入力!I35="","",入力!I35)</f>
        <v>院内小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509022975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147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マツカワ　カエデ
馬津川　楓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6</v>
      </c>
      <c r="R46" s="298"/>
      <c r="S46" s="299"/>
      <c r="T46" s="303" t="str">
        <f>IF(入力!I37="","",入力!I37)</f>
        <v>大森小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512635612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151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トミヅカ　モモカ
冨塚　萌々花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6</v>
      </c>
      <c r="R48" s="298"/>
      <c r="S48" s="299"/>
      <c r="T48" s="303" t="str">
        <f>IF(入力!I39="","",入力!I39)</f>
        <v>幸町第三小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513060774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155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クドウ　ユズ
工藤　由瑞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5</v>
      </c>
      <c r="R50" s="298"/>
      <c r="S50" s="299"/>
      <c r="T50" s="303" t="str">
        <f>IF(入力!I41="","",入力!I41)</f>
        <v>幸町第三小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511735104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150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ミノワ　アユミ
箕輪　歩未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5</v>
      </c>
      <c r="R52" s="298"/>
      <c r="S52" s="299"/>
      <c r="T52" s="303" t="str">
        <f>IF(入力!I43="","",入力!I43)</f>
        <v>千葉大付属小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510370197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148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ヒガシヒラ　マホ
東平　真穂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5</v>
      </c>
      <c r="R54" s="298"/>
      <c r="S54" s="299"/>
      <c r="T54" s="303" t="str">
        <f>IF(入力!I45="","",入力!I45)</f>
        <v>轟町小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512573914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148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>
        <f>IF(入力!B47="","",入力!B47)</f>
        <v>12</v>
      </c>
      <c r="D56" s="286"/>
      <c r="E56" s="287"/>
      <c r="F56" s="291" t="str">
        <f>IF(入力!C48="","",入力!C47&amp;"　"&amp;入力!E47&amp;"
"&amp;入力!C48&amp;"　"&amp;入力!E48)</f>
        <v>オダジマ　リンカ
小田島　梨華</v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>
        <f>IF(入力!G47="","",入力!G47)</f>
        <v>5</v>
      </c>
      <c r="R56" s="298"/>
      <c r="S56" s="299"/>
      <c r="T56" s="303" t="str">
        <f>IF(入力!I47="","",入力!I47)</f>
        <v>北貝塚小学校</v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>
        <f>IF(入力!M47="","",入力!M47)</f>
        <v>510515029</v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>
        <f>IF(入力!P47="","",入力!P47)</f>
        <v>142</v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つばきジュニア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430830189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鈴木　正治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507174799</v>
      </c>
      <c r="H7" s="275"/>
      <c r="I7" s="275"/>
      <c r="J7" s="275">
        <f>IF(入力!J7="","",入力!J7)</f>
        <v>18442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大澤　明美</v>
      </c>
      <c r="D9" s="269"/>
      <c r="E9" s="269"/>
      <c r="F9" s="269"/>
      <c r="G9" s="275">
        <f>IF(入力!G9="","",入力!G9)</f>
        <v>507162688</v>
      </c>
      <c r="H9" s="275"/>
      <c r="I9" s="275"/>
      <c r="J9" s="275">
        <f>IF(入力!J9="","",入力!J9)</f>
        <v>18441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長岡　寿寿子</v>
      </c>
      <c r="D11" s="269"/>
      <c r="E11" s="269"/>
      <c r="F11" s="269"/>
      <c r="G11" s="275">
        <f>IF(入力!G11="","",入力!G11)</f>
        <v>507162852</v>
      </c>
      <c r="H11" s="275"/>
      <c r="I11" s="275"/>
      <c r="J11" s="275">
        <f>IF(入力!J11="","",入力!J11)</f>
        <v>18444</v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長岡　寿寿子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大澤　明美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千葉市中央区椿森5-12-16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043-287-7765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090－8564－3032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竹村　莉琉郁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新宿小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510915908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富山　祐菜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柏井小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510719421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石井　七楓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市東第一小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512162140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石塚　里海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院内小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509913767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竹川　美野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緑町小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512162133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海野　美莉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院内小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509022975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馬津川　楓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大森小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512635612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冨塚　萌々花</v>
      </c>
      <c r="D39" s="269"/>
      <c r="E39" s="269"/>
      <c r="F39" s="269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幸町第三小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513060774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工藤　由瑞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幸町第三小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511735104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箕輪　歩未</v>
      </c>
      <c r="D43" s="269"/>
      <c r="E43" s="269"/>
      <c r="F43" s="269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千葉大付属小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510370197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東平　真穂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轟町小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512573914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小田島　梨華</v>
      </c>
      <c r="D47" s="269"/>
      <c r="E47" s="269"/>
      <c r="F47" s="269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北貝塚小学校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510515029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川下　紀乃</v>
      </c>
      <c r="D49" s="269"/>
      <c r="E49" s="269"/>
      <c r="F49" s="269"/>
      <c r="G49" s="267">
        <f>IF(入力!G49="","",入力!G49)</f>
        <v>5</v>
      </c>
      <c r="H49" s="267" t="str">
        <f>IF(入力!H49="","",入力!H49)</f>
        <v/>
      </c>
      <c r="I49" s="267" t="str">
        <f>IF(入力!I49="","",入力!I49)</f>
        <v>長作小学校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513607631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白井　日菜</v>
      </c>
      <c r="D51" s="269"/>
      <c r="E51" s="269"/>
      <c r="F51" s="269"/>
      <c r="G51" s="267">
        <f>IF(入力!G51="","",入力!G51)</f>
        <v>5</v>
      </c>
      <c r="H51" s="267" t="str">
        <f>IF(入力!H51="","",入力!H51)</f>
        <v/>
      </c>
      <c r="I51" s="267" t="str">
        <f>IF(入力!I51="","",入力!I51)</f>
        <v>新宿小学校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512529121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つばきジュニア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430830189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鈴木　正治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507174799</v>
      </c>
      <c r="H7" s="275"/>
      <c r="I7" s="275"/>
      <c r="J7" s="275">
        <f>IF(入力!J7="","",入力!J7)</f>
        <v>18442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大澤　明美</v>
      </c>
      <c r="D9" s="269"/>
      <c r="E9" s="269"/>
      <c r="F9" s="269"/>
      <c r="G9" s="275">
        <f>IF(入力!G9="","",入力!G9)</f>
        <v>507162688</v>
      </c>
      <c r="H9" s="275"/>
      <c r="I9" s="275"/>
      <c r="J9" s="275">
        <f>IF(入力!J9="","",入力!J9)</f>
        <v>18441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長岡　寿寿子</v>
      </c>
      <c r="D11" s="269"/>
      <c r="E11" s="269"/>
      <c r="F11" s="269"/>
      <c r="G11" s="275">
        <f>IF(入力!G11="","",入力!G11)</f>
        <v>507162852</v>
      </c>
      <c r="H11" s="275"/>
      <c r="I11" s="275"/>
      <c r="J11" s="275">
        <f>IF(入力!J11="","",入力!J11)</f>
        <v>18444</v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長岡　寿寿子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大澤　明美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千葉市中央区椿森5-12-16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043-287-7765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090－8564－3032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竹村　莉琉郁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新宿小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510915908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富山　祐菜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柏井小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510719421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石井　七楓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市東第一小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512162140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石塚　里海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院内小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509913767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竹川　美野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緑町小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512162133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海野　美莉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院内小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509022975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馬津川　楓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大森小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512635612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冨塚　萌々花</v>
      </c>
      <c r="D39" s="269"/>
      <c r="E39" s="269"/>
      <c r="F39" s="269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幸町第三小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513060774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工藤　由瑞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幸町第三小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511735104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箕輪　歩未</v>
      </c>
      <c r="D43" s="269"/>
      <c r="E43" s="269"/>
      <c r="F43" s="269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千葉大付属小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510370197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東平　真穂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轟町小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512573914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小田島　梨華</v>
      </c>
      <c r="D47" s="269"/>
      <c r="E47" s="269"/>
      <c r="F47" s="269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北貝塚小学校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510515029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川下　紀乃</v>
      </c>
      <c r="D49" s="269"/>
      <c r="E49" s="269"/>
      <c r="F49" s="269"/>
      <c r="G49" s="267">
        <f>IF(入力!G49="","",入力!G49)</f>
        <v>5</v>
      </c>
      <c r="H49" s="267" t="str">
        <f>IF(入力!H49="","",入力!H49)</f>
        <v/>
      </c>
      <c r="I49" s="267" t="str">
        <f>IF(入力!I49="","",入力!I49)</f>
        <v>長作小学校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513607631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白井　日菜</v>
      </c>
      <c r="D51" s="269"/>
      <c r="E51" s="269"/>
      <c r="F51" s="269"/>
      <c r="G51" s="267">
        <f>IF(入力!G51="","",入力!G51)</f>
        <v>5</v>
      </c>
      <c r="H51" s="267" t="str">
        <f>IF(入力!H51="","",入力!H51)</f>
        <v/>
      </c>
      <c r="I51" s="267" t="str">
        <f>IF(入力!I51="","",入力!I51)</f>
        <v>新宿小学校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512529121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6</v>
      </c>
      <c r="J5" s="447" t="str">
        <f>IF(入力!A55="","",入力!A55)</f>
        <v>一致団結し、攻めて、つなげるバレーをするため、教わったこと、今の課題に目を向けて、全力でプレーします。目指すはベスト４以上！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22003</v>
      </c>
      <c r="B7" s="33" t="str">
        <f>IF(入力!C3="","",入力!C3)</f>
        <v>つばきジュニア</v>
      </c>
      <c r="C7" s="33" t="str">
        <f>IF(入力!C2="","",入力!C2)</f>
        <v>ツバキジュニア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千葉</v>
      </c>
      <c r="T7" s="33"/>
      <c r="U7" s="33">
        <f>IF(入力!C4="","",入力!C4)</f>
        <v>430830189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正治</v>
      </c>
      <c r="E16" s="33" t="str">
        <f>IF(入力!C7="","",入力!C7)</f>
        <v>スズキ</v>
      </c>
      <c r="F16" s="33" t="str">
        <f>IF(入力!E7="","",入力!E7)</f>
        <v>マサハル</v>
      </c>
      <c r="G16" s="33">
        <f>IF(入力!G7="","",入力!G7)</f>
        <v>507174799</v>
      </c>
      <c r="H16" s="33">
        <f>IF(入力!J7="","",入力!J7)</f>
        <v>18442</v>
      </c>
      <c r="I16" s="33" t="str">
        <f>IF(入力!M7="","",入力!M7)</f>
        <v/>
      </c>
      <c r="J16" s="33"/>
      <c r="K16" s="33"/>
      <c r="L16" s="33">
        <f>IF(入力!AT7="","",入力!AT7)</f>
        <v>58</v>
      </c>
      <c r="M16" s="33"/>
      <c r="N16" s="33"/>
      <c r="O16" s="33"/>
      <c r="P16" s="33"/>
      <c r="Q16" s="33"/>
      <c r="R16" s="33" t="str">
        <f>IF(入力!R7="","",入力!R7)</f>
        <v>2600042</v>
      </c>
      <c r="S16" s="33" t="str">
        <f>IF(入力!W7="","",入力!W7)</f>
        <v/>
      </c>
      <c r="T16" s="33" t="str">
        <f>IF(入力!P8="","",入力!P8)</f>
        <v>千葉市中央区椿森3-6-14</v>
      </c>
      <c r="U16" s="33" t="str">
        <f>IF(入力!AL7="","",入力!AL7)</f>
        <v>043</v>
      </c>
      <c r="V16" s="33" t="str">
        <f>IF(入力!AK8="","",入力!AK8)</f>
        <v>253</v>
      </c>
      <c r="W16" s="33" t="str">
        <f>IF(入力!AP8="","",入力!AP8)</f>
        <v>3778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大澤</v>
      </c>
      <c r="D17" s="33" t="str">
        <f>IF(入力!E10="","",入力!E10)</f>
        <v>明美</v>
      </c>
      <c r="E17" s="33" t="str">
        <f>IF(入力!C9="","",入力!C9)</f>
        <v>オオサワ</v>
      </c>
      <c r="F17" s="33" t="str">
        <f>IF(入力!E9="","",入力!E9)</f>
        <v>アケミ</v>
      </c>
      <c r="G17" s="33">
        <f>IF(入力!G9="","",入力!G9)</f>
        <v>507162688</v>
      </c>
      <c r="H17" s="33">
        <f>IF(入力!J9="","",入力!J9)</f>
        <v>18441</v>
      </c>
      <c r="I17" s="33" t="str">
        <f>IF(入力!M9="","",入力!M9)</f>
        <v/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2600042</v>
      </c>
      <c r="S17" s="33" t="str">
        <f>IF(入力!W9="","",入力!W9)</f>
        <v/>
      </c>
      <c r="T17" s="33" t="str">
        <f>IF(入力!P10="","",入力!P10)</f>
        <v>千葉市中央区椿森5-12-16</v>
      </c>
      <c r="U17" s="33" t="str">
        <f>IF(入力!AL9="","",入力!AL9)</f>
        <v>043</v>
      </c>
      <c r="V17" s="33" t="str">
        <f>IF(入力!AK10="","",入力!AK10)</f>
        <v>287</v>
      </c>
      <c r="W17" s="33" t="str">
        <f>IF(入力!AP10="","",入力!AP10)</f>
        <v>7765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長岡</v>
      </c>
      <c r="D20" s="33" t="str">
        <f>IF(入力!E12="","",入力!E12)</f>
        <v>寿寿子</v>
      </c>
      <c r="E20" s="33" t="str">
        <f>IF(入力!C11="","",入力!C11)</f>
        <v>ナガオカ</v>
      </c>
      <c r="F20" s="33" t="str">
        <f>IF(入力!E11="","",入力!E11)</f>
        <v>スズコ</v>
      </c>
      <c r="G20" s="33">
        <f>IF(入力!G11="","",入力!G11)</f>
        <v>507162852</v>
      </c>
      <c r="H20" s="33">
        <f>IF(入力!J11="","",入力!J11)</f>
        <v>18444</v>
      </c>
      <c r="I20" s="33" t="str">
        <f>IF(入力!M11="","",入力!M11)</f>
        <v/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2610026</v>
      </c>
      <c r="S20" s="33" t="str">
        <f>IF(入力!W11="","",入力!W11)</f>
        <v/>
      </c>
      <c r="T20" s="33" t="str">
        <f>IF(入力!P12="","",入力!P12)</f>
        <v>千葉市美浜区幕張西5-11-13</v>
      </c>
      <c r="U20" s="33" t="str">
        <f>IF(入力!AL11="","",入力!AL11)</f>
        <v>043</v>
      </c>
      <c r="V20" s="33" t="str">
        <f>IF(入力!AK12="","",入力!AK12)</f>
        <v>350</v>
      </c>
      <c r="W20" s="33" t="str">
        <f>IF(入力!AP12="","",入力!AP12)</f>
        <v>5280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大澤</v>
      </c>
      <c r="D22" s="33" t="str">
        <f>IF(入力!E16="","",入力!E16)</f>
        <v>明美</v>
      </c>
      <c r="E22" s="33" t="str">
        <f>IF(入力!C15="","",入力!C15)</f>
        <v>オオサワ</v>
      </c>
      <c r="F22" s="33" t="str">
        <f>IF(入力!E15="","",入力!E15)</f>
        <v>アケミ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 t="str">
        <f>IF(入力!C21="","",入力!C21)</f>
        <v>090</v>
      </c>
      <c r="O22" s="33">
        <f>IF(入力!E21="","",入力!E21)</f>
        <v>8564</v>
      </c>
      <c r="P22" s="33">
        <f>IF(入力!G21="","",入力!G21)</f>
        <v>3032</v>
      </c>
      <c r="Q22" s="33"/>
      <c r="R22" s="33" t="str">
        <f>IF(入力!R15="","",入力!R15)</f>
        <v>2600042</v>
      </c>
      <c r="S22" s="33" t="str">
        <f>IF(入力!W15="","",入力!W15)</f>
        <v/>
      </c>
      <c r="T22" s="33" t="str">
        <f>IF(入力!P16="","",入力!P16)</f>
        <v>千葉市中央区椿森5-12-16</v>
      </c>
      <c r="U22" s="33" t="str">
        <f>IF(入力!AL15="","",入力!AL15)</f>
        <v>043</v>
      </c>
      <c r="V22" s="33" t="str">
        <f>IF(入力!AK16="","",入力!AK16)</f>
        <v>287</v>
      </c>
      <c r="W22" s="33" t="str">
        <f>IF(入力!AP16="","",入力!AP16)</f>
        <v>7765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長岡</v>
      </c>
      <c r="D23" s="33" t="str">
        <f>IF(入力!$E$14="","",入力!$E$14)</f>
        <v>寿寿子</v>
      </c>
      <c r="E23" s="33" t="str">
        <f>IF(入力!$C$13="","",入力!$C$13)</f>
        <v>ナガオカ</v>
      </c>
      <c r="F23" s="33" t="str">
        <f>IF(入力!$E$13="","",入力!$E$13)</f>
        <v>スズコ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竹村</v>
      </c>
      <c r="D24" s="75" t="str">
        <f>VLOOKUP($B$51,$A$53:$F$352,4)</f>
        <v>莉琉郁</v>
      </c>
      <c r="E24" s="75" t="str">
        <f>VLOOKUP($B$51,$A$53:$F$352,5)</f>
        <v>タケムラ</v>
      </c>
      <c r="F24" s="75" t="str">
        <f>VLOOKUP($B$51,$A$53:$F$352,6)</f>
        <v>リルカ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竹村</v>
      </c>
      <c r="D53" s="33" t="str">
        <f>IF(入力!E26="","",入力!E26)</f>
        <v>莉琉郁</v>
      </c>
      <c r="E53" s="33" t="str">
        <f>IF(入力!C25="","",入力!C25)</f>
        <v>タケムラ</v>
      </c>
      <c r="F53" s="33" t="str">
        <f>IF(入力!E25="","",入力!E25)</f>
        <v>リルカ</v>
      </c>
      <c r="G53" s="33">
        <f>IF(入力!M25="","",入力!M25)</f>
        <v>510915908</v>
      </c>
      <c r="H53" s="33" t="str">
        <f>IF(入力!I25="","",入力!I25)</f>
        <v>新宿小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富山</v>
      </c>
      <c r="D54" s="33" t="str">
        <f>IF(入力!E28="","",入力!E28)</f>
        <v>祐菜</v>
      </c>
      <c r="E54" s="33" t="str">
        <f>IF(入力!C27="","",入力!C27)</f>
        <v>トミヤマ</v>
      </c>
      <c r="F54" s="33" t="str">
        <f>IF(入力!E27="","",入力!E27)</f>
        <v>ユナ</v>
      </c>
      <c r="G54" s="33">
        <f>IF(入力!M27="","",入力!M27)</f>
        <v>510719421</v>
      </c>
      <c r="H54" s="33" t="str">
        <f>IF(入力!I27="","",入力!I27)</f>
        <v>柏井小</v>
      </c>
      <c r="I54" s="33">
        <f>IF(入力!G27="","",入力!G27)</f>
        <v>6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石井</v>
      </c>
      <c r="D55" s="33" t="str">
        <f>IF(入力!E30="","",入力!E30)</f>
        <v>七楓</v>
      </c>
      <c r="E55" s="33" t="str">
        <f>IF(入力!C29="","",入力!C29)</f>
        <v>イシイ</v>
      </c>
      <c r="F55" s="33" t="str">
        <f>IF(入力!E29="","",入力!E29)</f>
        <v>ナナカ</v>
      </c>
      <c r="G55" s="33">
        <f>IF(入力!M29="","",入力!M29)</f>
        <v>512162140</v>
      </c>
      <c r="H55" s="33" t="str">
        <f>IF(入力!I29="","",入力!I29)</f>
        <v>市東第一小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石塚</v>
      </c>
      <c r="D56" s="33" t="str">
        <f>IF(入力!E32="","",入力!E32)</f>
        <v>里海</v>
      </c>
      <c r="E56" s="33" t="str">
        <f>IF(入力!C31="","",入力!C31)</f>
        <v>イシツカ</v>
      </c>
      <c r="F56" s="33" t="str">
        <f>IF(入力!E31="","",入力!E31)</f>
        <v>リカ</v>
      </c>
      <c r="G56" s="33">
        <f>IF(入力!M31="","",入力!M31)</f>
        <v>509913767</v>
      </c>
      <c r="H56" s="33" t="str">
        <f>IF(入力!I31="","",入力!I31)</f>
        <v>院内小</v>
      </c>
      <c r="I56" s="33">
        <f>IF(入力!G31="","",入力!G31)</f>
        <v>6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竹川</v>
      </c>
      <c r="D57" s="33" t="str">
        <f>IF(入力!E34="","",入力!E34)</f>
        <v>美野</v>
      </c>
      <c r="E57" s="33" t="str">
        <f>IF(入力!C33="","",入力!C33)</f>
        <v>タケムラ</v>
      </c>
      <c r="F57" s="33" t="str">
        <f>IF(入力!E33="","",入力!E33)</f>
        <v>ヨシノ</v>
      </c>
      <c r="G57" s="33">
        <f>IF(入力!M33="","",入力!M33)</f>
        <v>512162133</v>
      </c>
      <c r="H57" s="33" t="str">
        <f>IF(入力!I33="","",入力!I33)</f>
        <v>緑町小</v>
      </c>
      <c r="I57" s="33">
        <f>IF(入力!G33="","",入力!G33)</f>
        <v>6</v>
      </c>
      <c r="J57" s="33">
        <f>IF(入力!P33="","",入力!P33)</f>
        <v>165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海野</v>
      </c>
      <c r="D58" s="33" t="str">
        <f>IF(入力!E36="","",入力!E36)</f>
        <v>美莉</v>
      </c>
      <c r="E58" s="33" t="str">
        <f>IF(入力!C35="","",入力!C35)</f>
        <v>ウミノ</v>
      </c>
      <c r="F58" s="33" t="str">
        <f>IF(入力!E35="","",入力!E35)</f>
        <v>ミリ</v>
      </c>
      <c r="G58" s="33">
        <f>IF(入力!M35="","",入力!M35)</f>
        <v>509022975</v>
      </c>
      <c r="H58" s="33" t="str">
        <f>IF(入力!I35="","",入力!I35)</f>
        <v>院内小</v>
      </c>
      <c r="I58" s="33">
        <f>IF(入力!G35="","",入力!G35)</f>
        <v>6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馬津川</v>
      </c>
      <c r="D59" s="33" t="str">
        <f>IF(入力!E38="","",入力!E38)</f>
        <v>楓</v>
      </c>
      <c r="E59" s="33" t="str">
        <f>IF(入力!C37="","",入力!C37)</f>
        <v>マツカワ</v>
      </c>
      <c r="F59" s="33" t="str">
        <f>IF(入力!E37="","",入力!E37)</f>
        <v>カエデ</v>
      </c>
      <c r="G59" s="33">
        <f>IF(入力!M37="","",入力!M37)</f>
        <v>512635612</v>
      </c>
      <c r="H59" s="33" t="str">
        <f>IF(入力!I37="","",入力!I37)</f>
        <v>大森小</v>
      </c>
      <c r="I59" s="33">
        <f>IF(入力!G37="","",入力!G37)</f>
        <v>6</v>
      </c>
      <c r="J59" s="33">
        <f>IF(入力!P37="","",入力!P37)</f>
        <v>151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冨塚</v>
      </c>
      <c r="D60" s="33" t="str">
        <f>IF(入力!E40="","",入力!E40)</f>
        <v>萌々花</v>
      </c>
      <c r="E60" s="33" t="str">
        <f>IF(入力!C39="","",入力!C39)</f>
        <v>トミヅカ</v>
      </c>
      <c r="F60" s="33" t="str">
        <f>IF(入力!E39="","",入力!E39)</f>
        <v>モモカ</v>
      </c>
      <c r="G60" s="33">
        <f>IF(入力!M39="","",入力!M39)</f>
        <v>513060774</v>
      </c>
      <c r="H60" s="33" t="str">
        <f>IF(入力!I39="","",入力!I39)</f>
        <v>幸町第三小</v>
      </c>
      <c r="I60" s="33">
        <f>IF(入力!G39="","",入力!G39)</f>
        <v>6</v>
      </c>
      <c r="J60" s="33">
        <f>IF(入力!P39="","",入力!P39)</f>
        <v>155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工藤</v>
      </c>
      <c r="D61" s="33" t="str">
        <f>IF(入力!E42="","",入力!E42)</f>
        <v>由瑞</v>
      </c>
      <c r="E61" s="33" t="str">
        <f>IF(入力!C41="","",入力!C41)</f>
        <v>クドウ</v>
      </c>
      <c r="F61" s="33" t="str">
        <f>IF(入力!E41="","",入力!E41)</f>
        <v>ユズ</v>
      </c>
      <c r="G61" s="33">
        <f>IF(入力!M41="","",入力!M41)</f>
        <v>511735104</v>
      </c>
      <c r="H61" s="33" t="str">
        <f>IF(入力!I41="","",入力!I41)</f>
        <v>幸町第三小</v>
      </c>
      <c r="I61" s="33">
        <f>IF(入力!G41="","",入力!G41)</f>
        <v>5</v>
      </c>
      <c r="J61" s="33">
        <f>IF(入力!P41="","",入力!P41)</f>
        <v>150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箕輪</v>
      </c>
      <c r="D62" s="33" t="str">
        <f>IF(入力!E44="","",入力!E44)</f>
        <v>歩未</v>
      </c>
      <c r="E62" s="33" t="str">
        <f>IF(入力!C43="","",入力!C43)</f>
        <v>ミノワ</v>
      </c>
      <c r="F62" s="33" t="str">
        <f>IF(入力!E43="","",入力!E43)</f>
        <v>アユミ</v>
      </c>
      <c r="G62" s="33">
        <f>IF(入力!M43="","",入力!M43)</f>
        <v>510370197</v>
      </c>
      <c r="H62" s="33" t="str">
        <f>IF(入力!I43="","",入力!I43)</f>
        <v>千葉大付属小</v>
      </c>
      <c r="I62" s="33">
        <f>IF(入力!G43="","",入力!G43)</f>
        <v>5</v>
      </c>
      <c r="J62" s="33">
        <f>IF(入力!P43="","",入力!P43)</f>
        <v>148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東平</v>
      </c>
      <c r="D63" s="33" t="str">
        <f>IF(入力!E46="","",入力!E46)</f>
        <v>真穂</v>
      </c>
      <c r="E63" s="33" t="str">
        <f>IF(入力!C45="","",入力!C45)</f>
        <v>ヒガシヒラ</v>
      </c>
      <c r="F63" s="33" t="str">
        <f>IF(入力!E45="","",入力!E45)</f>
        <v>マホ</v>
      </c>
      <c r="G63" s="33">
        <f>IF(入力!M45="","",入力!M45)</f>
        <v>512573914</v>
      </c>
      <c r="H63" s="33" t="str">
        <f>IF(入力!I45="","",入力!I45)</f>
        <v>轟町小</v>
      </c>
      <c r="I63" s="33">
        <f>IF(入力!G45="","",入力!G45)</f>
        <v>5</v>
      </c>
      <c r="J63" s="33">
        <f>IF(入力!P45="","",入力!P45)</f>
        <v>148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小田島</v>
      </c>
      <c r="D64" s="33" t="str">
        <f>IF(入力!E48="","",入力!E48)</f>
        <v>梨華</v>
      </c>
      <c r="E64" s="33" t="str">
        <f>IF(入力!C47="","",入力!C47)</f>
        <v>オダジマ</v>
      </c>
      <c r="F64" s="33" t="str">
        <f>IF(入力!E47="","",入力!E47)</f>
        <v>リンカ</v>
      </c>
      <c r="G64" s="33">
        <f>IF(入力!M47="","",入力!M47)</f>
        <v>510515029</v>
      </c>
      <c r="H64" s="33" t="str">
        <f>IF(入力!I47="","",入力!I47)</f>
        <v>北貝塚小学校</v>
      </c>
      <c r="I64" s="33">
        <f>IF(入力!G47="","",入力!G47)</f>
        <v>5</v>
      </c>
      <c r="J64" s="33">
        <f>IF(入力!P47="","",入力!P47)</f>
        <v>142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川下</v>
      </c>
      <c r="D65" s="33" t="str">
        <f>IF(入力!E50="","",入力!E50)</f>
        <v>紀乃</v>
      </c>
      <c r="E65" s="33" t="str">
        <f>IF(入力!C49="","",入力!C49)</f>
        <v>カワシタ</v>
      </c>
      <c r="F65" s="33" t="str">
        <f>IF(入力!E49="","",入力!E49)</f>
        <v>ノノ</v>
      </c>
      <c r="G65" s="33">
        <f>IF(入力!M49="","",入力!M49)</f>
        <v>513607631</v>
      </c>
      <c r="H65" s="33" t="str">
        <f>IF(入力!I49="","",入力!I49)</f>
        <v>長作小学校</v>
      </c>
      <c r="I65" s="33">
        <f>IF(入力!G49="","",入力!G49)</f>
        <v>5</v>
      </c>
      <c r="J65" s="33">
        <f>IF(入力!P49="","",入力!P49)</f>
        <v>143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白井</v>
      </c>
      <c r="D66" s="33" t="str">
        <f>IF(入力!E52="","",入力!E52)</f>
        <v>日菜</v>
      </c>
      <c r="E66" s="33" t="str">
        <f>IF(入力!C51="","",入力!C51)</f>
        <v>シライ</v>
      </c>
      <c r="F66" s="33" t="str">
        <f>IF(入力!E51="","",入力!E51)</f>
        <v>ヒナ</v>
      </c>
      <c r="G66" s="33">
        <f>IF(入力!M51="","",入力!M51)</f>
        <v>512529121</v>
      </c>
      <c r="H66" s="33" t="str">
        <f>IF(入力!I51="","",入力!I51)</f>
        <v>新宿小学校</v>
      </c>
      <c r="I66" s="33">
        <f>IF(入力!G51="","",入力!G51)</f>
        <v>5</v>
      </c>
      <c r="J66" s="33">
        <f>IF(入力!P51="","",入力!P51)</f>
        <v>137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amia</cp:lastModifiedBy>
  <cp:lastPrinted>2016-05-09T15:17:35Z</cp:lastPrinted>
  <dcterms:created xsi:type="dcterms:W3CDTF">2014-04-05T09:56:00Z</dcterms:created>
  <dcterms:modified xsi:type="dcterms:W3CDTF">2016-09-23T16:31:26Z</dcterms:modified>
</cp:coreProperties>
</file>