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<sst xmlns="http://schemas.openxmlformats.org/spreadsheetml/2006/main" count="435" uniqueCount="303">
  <si>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</si>
  <si>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</si>
  <si>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</si>
  <si>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</si>
  <si>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</si>
  <si>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</si>
  <si>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</si>
  <si>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</si>
  <si>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</si>
  <si>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</si>
  <si>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</si>
  <si>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</si>
  <si>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</si>
  <si>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</si>
  <si>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</si>
  <si>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</si>
  <si>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</si>
  <si>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</si>
  <si>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</si>
  <si>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</si>
  <si>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</si>
  <si>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</si>
  <si>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</si>
  <si>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</si>
  <si>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</si>
  <si>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</si>
  <si>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</si>
  <si>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</si>
  <si>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</si>
  <si>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</si>
  <si>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</si>
  <si>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</si>
  <si>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</si>
  <si>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</si>
  <si>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</si>
  <si>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</si>
  <si>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</si>
  <si>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</si>
  <si>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</si>
  <si>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</si>
  <si>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</si>
  <si>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</si>
  <si>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</si>
  <si>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</si>
  <si>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</si>
  <si>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</si>
  <si>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</si>
  <si>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</si>
  <si>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</si>
  <si>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</si>
  <si>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</si>
  <si>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</si>
  <si>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</si>
  <si>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</si>
  <si>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</si>
  <si>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</si>
  <si>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</si>
  <si>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</si>
  <si>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</si>
  <si>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</si>
  <si>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</si>
  <si>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</si>
  <si>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</si>
  <si>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</si>
  <si>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</si>
  <si>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</si>
  <si>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</si>
  <si>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</si>
  <si>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</si>
  <si>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</si>
  <si>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</si>
  <si>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</si>
  <si>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</si>
  <si>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</si>
  <si>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</si>
  <si>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</si>
  <si>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</si>
  <si>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</si>
  <si>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</si>
  <si>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</si>
  <si>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</si>
  <si>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</si>
  <si>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</si>
  <si>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</si>
  <si>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</si>
  <si>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</si>
  <si>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</si>
  <si>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</si>
  <si>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</si>
  <si>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</si>
  <si>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</si>
  <si>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</si>
  <si>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</si>
  <si>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</si>
  <si>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</si>
  <si>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</si>
  <si>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</si>
  <si>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</si>
  <si>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</si>
  <si>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</si>
  <si>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</si>
  <si>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</si>
  <si>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</si>
  <si>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</si>
  <si>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</si>
  <si>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</si>
  <si>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</si>
  <si>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</si>
  <si>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</si>
  <si>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</si>
  <si>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</si>
  <si>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</si>
  <si>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</si>
  <si>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</si>
  <si>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</si>
  <si>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</si>
  <si>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</si>
  <si>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</si>
  <si>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</si>
  <si>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</si>
  <si>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</si>
  <si>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</si>
  <si>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</si>
  <si>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</si>
  <si>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</si>
  <si>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</si>
  <si>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</si>
  <si>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</si>
  <si>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</si>
  <si>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</si>
  <si>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</si>
  <si>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</si>
  <si>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</si>
  <si>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</si>
  <si>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</si>
  <si>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</si>
  <si>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</si>
  <si>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</si>
  <si>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</si>
  <si>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</si>
  <si>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</si>
  <si>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</si>
  <si>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</si>
  <si>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</si>
  <si>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</si>
  <si>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</si>
  <si>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</si>
  <si>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</si>
  <si>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</si>
  <si>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</si>
  <si>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</si>
  <si>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</si>
  <si>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</si>
  <si>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</si>
  <si>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</si>
  <si>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</si>
  <si>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</si>
  <si>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</si>
  <si>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</si>
  <si>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</si>
  <si>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</si>
  <si>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</si>
  <si>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</si>
  <si>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</si>
  <si>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</si>
  <si>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</si>
  <si>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</si>
  <si>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</si>
  <si>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</si>
  <si>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</si>
  <si>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</si>
  <si>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</si>
  <si>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</si>
  <si>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</si>
  <si>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</si>
  <si>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</si>
  <si>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</si>
  <si>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</si>
  <si>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</si>
  <si>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</si>
  <si>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</si>
  <si>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</si>
  <si>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</si>
  <si>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</si>
  <si>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</si>
  <si>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</si>
  <si>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</si>
  <si>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</si>
  <si>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</si>
  <si>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</si>
  <si>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</si>
  <si>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</si>
  <si>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</si>
  <si>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</si>
  <si>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</si>
  <si>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</si>
  <si>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</si>
  <si>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</si>
  <si>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</si>
  <si>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</si>
  <si>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ﾐﾂﾜﾀﾞｲｸﾗﾌﾞ</t>
    <phoneticPr fontId="2"/>
  </si>
  <si>
    <t>みつわ台クラブ</t>
    <rPh sb="3" eb="4">
      <t>ダイ</t>
    </rPh>
    <phoneticPr fontId="2"/>
  </si>
  <si>
    <t>千葉市</t>
    <rPh sb="0" eb="3">
      <t>チバシ</t>
    </rPh>
    <phoneticPr fontId="2"/>
  </si>
  <si>
    <t>総武本</t>
    <rPh sb="0" eb="2">
      <t>ソウブ</t>
    </rPh>
    <rPh sb="2" eb="3">
      <t>ホン</t>
    </rPh>
    <phoneticPr fontId="2"/>
  </si>
  <si>
    <t>都賀</t>
    <rPh sb="0" eb="2">
      <t>ツガ</t>
    </rPh>
    <phoneticPr fontId="2"/>
  </si>
  <si>
    <t>ｻｶﾞﾜ</t>
    <phoneticPr fontId="2"/>
  </si>
  <si>
    <t>ﾉﾌﾞｵ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</si>
  <si>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</si>
  <si>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</si>
  <si>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ｸﾛｷ</t>
    <phoneticPr fontId="2"/>
  </si>
  <si>
    <t>ｻﾁｺ</t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</si>
  <si>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</si>
  <si>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</si>
  <si>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ｶﾗｷ</t>
    <phoneticPr fontId="2"/>
  </si>
  <si>
    <t>ｻｱﾔ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</si>
  <si>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</si>
  <si>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</si>
  <si>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ｲｹｻﾞﾜ</t>
    <phoneticPr fontId="2"/>
  </si>
  <si>
    <t>ｱﾂｺ</t>
    <phoneticPr fontId="2"/>
  </si>
  <si>
    <t>池澤</t>
    <rPh sb="0" eb="2">
      <t>イケザワ</t>
    </rPh>
    <phoneticPr fontId="2"/>
  </si>
  <si>
    <t>厚子</t>
    <rPh sb="0" eb="2">
      <t>アツコ</t>
    </rPh>
    <phoneticPr fontId="2"/>
  </si>
  <si>
    <t>ｻｶﾞﾜ</t>
    <phoneticPr fontId="2"/>
  </si>
  <si>
    <t>ﾉﾌﾞｵ</t>
    <phoneticPr fontId="2"/>
  </si>
  <si>
    <t>0200608</t>
    <phoneticPr fontId="2"/>
  </si>
  <si>
    <t>0381429</t>
    <phoneticPr fontId="2"/>
  </si>
  <si>
    <t>0399372</t>
    <phoneticPr fontId="2"/>
  </si>
  <si>
    <t>263</t>
    <phoneticPr fontId="2"/>
  </si>
  <si>
    <t>0002</t>
    <phoneticPr fontId="2"/>
  </si>
  <si>
    <t>千葉市稲毛区山王町１０９－６</t>
    <rPh sb="0" eb="3">
      <t>チバシ</t>
    </rPh>
    <rPh sb="3" eb="6">
      <t>イナゲク</t>
    </rPh>
    <rPh sb="6" eb="9">
      <t>サンノウチョウ</t>
    </rPh>
    <phoneticPr fontId="2"/>
  </si>
  <si>
    <t>043</t>
    <phoneticPr fontId="2"/>
  </si>
  <si>
    <t>421</t>
    <phoneticPr fontId="2"/>
  </si>
  <si>
    <t>3889</t>
    <phoneticPr fontId="2"/>
  </si>
  <si>
    <t>264</t>
    <phoneticPr fontId="2"/>
  </si>
  <si>
    <t>0020</t>
    <phoneticPr fontId="2"/>
  </si>
  <si>
    <t>千葉市若葉区桜木８－５－１８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</si>
  <si>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</si>
  <si>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090</t>
    <phoneticPr fontId="2"/>
  </si>
  <si>
    <t>9976</t>
    <phoneticPr fontId="2"/>
  </si>
  <si>
    <t>8011</t>
    <phoneticPr fontId="2"/>
  </si>
  <si>
    <t>0036</t>
    <phoneticPr fontId="2"/>
  </si>
  <si>
    <t>千葉市若葉区殿台町２３３－２</t>
    <rPh sb="0" eb="3">
      <t>チバシ</t>
    </rPh>
    <rPh sb="3" eb="6">
      <t>ワカバク</t>
    </rPh>
    <rPh sb="6" eb="7">
      <t>トノ</t>
    </rPh>
    <rPh sb="7" eb="8">
      <t>ダイ</t>
    </rPh>
    <rPh sb="8" eb="9">
      <t>チョウ</t>
    </rPh>
    <phoneticPr fontId="2"/>
  </si>
  <si>
    <t>080</t>
    <phoneticPr fontId="2"/>
  </si>
  <si>
    <t>3080</t>
    <phoneticPr fontId="2"/>
  </si>
  <si>
    <t>3817</t>
    <phoneticPr fontId="2"/>
  </si>
  <si>
    <t>421</t>
    <phoneticPr fontId="2"/>
  </si>
  <si>
    <t>ナガシマ</t>
    <phoneticPr fontId="2"/>
  </si>
  <si>
    <t>フウカ</t>
    <phoneticPr fontId="2"/>
  </si>
  <si>
    <t>千葉市立みつわ台北小学校</t>
    <rPh sb="0" eb="3">
      <t>チバシ</t>
    </rPh>
    <rPh sb="3" eb="4">
      <t>リツ</t>
    </rPh>
    <rPh sb="7" eb="8">
      <t>ダイ</t>
    </rPh>
    <rPh sb="8" eb="9">
      <t>キタ</t>
    </rPh>
    <rPh sb="9" eb="12">
      <t>ショウガッコウ</t>
    </rPh>
    <phoneticPr fontId="2"/>
  </si>
  <si>
    <t>長嶋</t>
    <rPh sb="0" eb="2">
      <t>ナガシマ</t>
    </rPh>
    <phoneticPr fontId="2"/>
  </si>
  <si>
    <t>楓花</t>
    <rPh sb="0" eb="2">
      <t>フウカ</t>
    </rPh>
    <phoneticPr fontId="2"/>
  </si>
  <si>
    <t>カマシタ</t>
    <phoneticPr fontId="2"/>
  </si>
  <si>
    <t>ナツキ</t>
    <phoneticPr fontId="2"/>
  </si>
  <si>
    <t>千葉市立星久喜小学校</t>
    <rPh sb="0" eb="3">
      <t>チバシ</t>
    </rPh>
    <rPh sb="3" eb="4">
      <t>リツ</t>
    </rPh>
    <rPh sb="4" eb="5">
      <t>ホシ</t>
    </rPh>
    <rPh sb="5" eb="7">
      <t>クキ</t>
    </rPh>
    <rPh sb="7" eb="10">
      <t>ショウガッコウ</t>
    </rPh>
    <phoneticPr fontId="2"/>
  </si>
  <si>
    <t>鎌下</t>
    <rPh sb="0" eb="1">
      <t>カマ</t>
    </rPh>
    <rPh sb="1" eb="2">
      <t>シタ</t>
    </rPh>
    <phoneticPr fontId="2"/>
  </si>
  <si>
    <t>夏綺</t>
    <rPh sb="0" eb="1">
      <t>ナツ</t>
    </rPh>
    <rPh sb="1" eb="2">
      <t>アヤ</t>
    </rPh>
    <phoneticPr fontId="2"/>
  </si>
  <si>
    <t>ミナミ</t>
    <phoneticPr fontId="2"/>
  </si>
  <si>
    <t>マコト</t>
    <phoneticPr fontId="2"/>
  </si>
  <si>
    <t>八千代市立勝田台小学校</t>
    <rPh sb="0" eb="4">
      <t>ヤチヨシ</t>
    </rPh>
    <rPh sb="4" eb="5">
      <t>リツ</t>
    </rPh>
    <rPh sb="5" eb="8">
      <t>カツタダイ</t>
    </rPh>
    <rPh sb="8" eb="11">
      <t>ショウガッコウ</t>
    </rPh>
    <phoneticPr fontId="2"/>
  </si>
  <si>
    <t>南</t>
    <rPh sb="0" eb="1">
      <t>ミナミ</t>
    </rPh>
    <phoneticPr fontId="2"/>
  </si>
  <si>
    <t>真琴</t>
    <rPh sb="0" eb="2">
      <t>マコト</t>
    </rPh>
    <phoneticPr fontId="2"/>
  </si>
  <si>
    <t>アビコ</t>
    <phoneticPr fontId="2"/>
  </si>
  <si>
    <t>サク</t>
    <phoneticPr fontId="2"/>
  </si>
  <si>
    <t>千葉市立みつわ台南小学校</t>
    <rPh sb="0" eb="3">
      <t>チバシ</t>
    </rPh>
    <rPh sb="3" eb="4">
      <t>リツ</t>
    </rPh>
    <rPh sb="7" eb="8">
      <t>ダイ</t>
    </rPh>
    <rPh sb="8" eb="9">
      <t>ミナミ</t>
    </rPh>
    <rPh sb="9" eb="12">
      <t>ショウガッコウ</t>
    </rPh>
    <phoneticPr fontId="2"/>
  </si>
  <si>
    <t>吾孫子</t>
    <rPh sb="0" eb="3">
      <t>アビコ</t>
    </rPh>
    <phoneticPr fontId="2"/>
  </si>
  <si>
    <t>咲</t>
    <rPh sb="0" eb="1">
      <t>サ</t>
    </rPh>
    <phoneticPr fontId="2"/>
  </si>
  <si>
    <t>ケッソク</t>
    <phoneticPr fontId="2"/>
  </si>
  <si>
    <t>ミナミ</t>
    <phoneticPr fontId="2"/>
  </si>
  <si>
    <t>成田市立公津の杜小学校</t>
    <rPh sb="0" eb="3">
      <t>ナリタシ</t>
    </rPh>
    <rPh sb="3" eb="4">
      <t>リツ</t>
    </rPh>
    <rPh sb="4" eb="6">
      <t>コウヅ</t>
    </rPh>
    <rPh sb="7" eb="8">
      <t>モリ</t>
    </rPh>
    <rPh sb="8" eb="11">
      <t>ショウガッコウ</t>
    </rPh>
    <phoneticPr fontId="2"/>
  </si>
  <si>
    <t>結束</t>
    <rPh sb="0" eb="2">
      <t>ケッソク</t>
    </rPh>
    <phoneticPr fontId="2"/>
  </si>
  <si>
    <t>美南</t>
    <rPh sb="0" eb="2">
      <t>ミナミ</t>
    </rPh>
    <phoneticPr fontId="2"/>
  </si>
  <si>
    <t>イケザワ</t>
    <phoneticPr fontId="2"/>
  </si>
  <si>
    <t>モモカ</t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</si>
  <si>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</si>
  <si>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百花</t>
    <rPh sb="0" eb="2">
      <t>モモカ</t>
    </rPh>
    <phoneticPr fontId="2"/>
  </si>
  <si>
    <t>フクハラ</t>
    <phoneticPr fontId="2"/>
  </si>
  <si>
    <t>モモ</t>
    <phoneticPr fontId="2"/>
  </si>
  <si>
    <t>千葉市立桜木小学校</t>
    <rPh sb="0" eb="3">
      <t>チバシ</t>
    </rPh>
    <rPh sb="3" eb="4">
      <t>リツ</t>
    </rPh>
    <rPh sb="4" eb="6">
      <t>サクラギ</t>
    </rPh>
    <rPh sb="6" eb="9">
      <t>ショウガッコウ</t>
    </rPh>
    <phoneticPr fontId="2"/>
  </si>
  <si>
    <t>福原</t>
    <rPh sb="0" eb="2">
      <t>フクハラ</t>
    </rPh>
    <phoneticPr fontId="2"/>
  </si>
  <si>
    <t>萌生</t>
    <rPh sb="0" eb="2">
      <t>メイ</t>
    </rPh>
    <phoneticPr fontId="2"/>
  </si>
  <si>
    <t>ソウマ</t>
    <phoneticPr fontId="2"/>
  </si>
  <si>
    <t>ノゾミ</t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</si>
  <si>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</si>
  <si>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相馬</t>
    <rPh sb="0" eb="2">
      <t>ソウマ</t>
    </rPh>
    <phoneticPr fontId="2"/>
  </si>
  <si>
    <t>希美</t>
    <rPh sb="0" eb="2">
      <t>ノゾミ</t>
    </rPh>
    <phoneticPr fontId="2"/>
  </si>
  <si>
    <t>ミヤゾノ</t>
    <phoneticPr fontId="2"/>
  </si>
  <si>
    <t>サキ</t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</si>
  <si>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カイヅカ</t>
    </rPh>
    <rPh sb="7" eb="10">
      <t>ショウガッコウ</t>
    </rPh>
    <phoneticPr fontId="2"/>
  </si>
  <si>
    <t>宮園</t>
    <rPh sb="0" eb="2">
      <t>ミヤゾノ</t>
    </rPh>
    <phoneticPr fontId="2"/>
  </si>
  <si>
    <t>彩希</t>
    <rPh sb="0" eb="2">
      <t>サキ</t>
    </rPh>
    <phoneticPr fontId="2"/>
  </si>
  <si>
    <t>ナカジマ</t>
    <phoneticPr fontId="2"/>
  </si>
  <si>
    <t>レイ</t>
    <phoneticPr fontId="2"/>
  </si>
  <si>
    <t>中島</t>
    <rPh sb="0" eb="2">
      <t>ナカジマ</t>
    </rPh>
    <phoneticPr fontId="2"/>
  </si>
  <si>
    <t>伶</t>
    <rPh sb="0" eb="1">
      <t>レイ</t>
    </rPh>
    <phoneticPr fontId="2"/>
  </si>
  <si>
    <t>オオタケ</t>
    <phoneticPr fontId="2"/>
  </si>
  <si>
    <t>ミユキ</t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</si>
  <si>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</si>
  <si>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大竹</t>
    <rPh sb="0" eb="2">
      <t>オオタケ</t>
    </rPh>
    <phoneticPr fontId="2"/>
  </si>
  <si>
    <t>未倖</t>
    <rPh sb="0" eb="1">
      <t>ミ</t>
    </rPh>
    <rPh sb="1" eb="2">
      <t>ユキ</t>
    </rPh>
    <phoneticPr fontId="2"/>
  </si>
  <si>
    <t>カネコ</t>
    <phoneticPr fontId="2"/>
  </si>
  <si>
    <t>ヒナタ</t>
    <phoneticPr fontId="2"/>
  </si>
  <si>
    <t>金子</t>
    <rPh sb="0" eb="2">
      <t>カネコ</t>
    </rPh>
    <phoneticPr fontId="2"/>
  </si>
  <si>
    <t>ひなた</t>
    <phoneticPr fontId="2"/>
  </si>
  <si>
    <t>全国大会、敢闘賞受賞の名に恥じない試合をしたい。チーム一丸となり、頑張ります。</t>
    <rPh sb="0" eb="2">
      <t>ゼンコク</t>
    </rPh>
    <rPh sb="2" eb="4">
      <t>タイカイ</t>
    </rPh>
    <rPh sb="5" eb="7">
      <t>カントウ</t>
    </rPh>
    <rPh sb="7" eb="8">
      <t>ショウ</t>
    </rPh>
    <rPh sb="8" eb="10">
      <t>ジュショウ</t>
    </rPh>
    <rPh sb="11" eb="12">
      <t>ナ</t>
    </rPh>
    <rPh sb="13" eb="14">
      <t>ハ</t>
    </rPh>
    <rPh sb="17" eb="19">
      <t>シアイ</t>
    </rPh>
    <rPh sb="27" eb="29">
      <t>イチガン</t>
    </rPh>
    <rPh sb="33" eb="3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</si>
</sst>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104775</xdr:colOff>
      <xdr:row>24</xdr:row>
      <xdr:rowOff>104776</xdr:rowOff>
    </xdr:from>
    <xdr:to>
      <xdr:col>1</xdr:col>
      <xdr:colOff>381000</xdr:colOff>
      <xdr:row>25</xdr:row>
      <xdr:rowOff>171451</xdr:rowOff>
    </xdr:to>
    <xdr:sp macro="" textlink="">
      <xdr:nvSpPr>
        <xdr:cNvPr id="12" name="円/楕円 11"/>
        <xdr:cNvSpPr/>
      </xdr:nvSpPr>
      <xdr:spPr>
        <a:xfrm>
          <a:off x="571500" y="5286376"/>
          <a:ext cx="276225" cy="26670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54"/>
      <c r="L2" s="254"/>
      <c r="M2" s="254"/>
      <c r="N2" s="254"/>
      <c r="O2" s="255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51" t="s">
        <v>159</v>
      </c>
      <c r="K3" s="252"/>
      <c r="L3" s="252"/>
      <c r="M3" s="252"/>
      <c r="N3" s="252"/>
      <c r="O3" s="253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3" t="s">
        <v>181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430852586</v>
      </c>
      <c r="D4" s="257"/>
      <c r="E4" s="257"/>
      <c r="F4" s="257"/>
      <c r="G4" s="257"/>
      <c r="H4" s="257"/>
      <c r="I4" s="258"/>
      <c r="J4" s="267" t="s">
        <v>185</v>
      </c>
      <c r="K4" s="268"/>
      <c r="L4" s="268"/>
      <c r="M4" s="268"/>
      <c r="N4" s="268"/>
      <c r="O4" s="269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/>
      <c r="D5" s="260"/>
      <c r="E5" s="260"/>
      <c r="F5" s="260"/>
      <c r="G5" s="260"/>
      <c r="H5" s="260"/>
      <c r="I5" s="261"/>
      <c r="J5" s="230">
        <v>22004</v>
      </c>
      <c r="K5" s="230"/>
      <c r="L5" s="230"/>
      <c r="M5" s="230"/>
      <c r="N5" s="230"/>
      <c r="O5" s="230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4"/>
      <c r="C6" s="167" t="s">
        <v>175</v>
      </c>
      <c r="D6" s="168"/>
      <c r="E6" s="169" t="s">
        <v>176</v>
      </c>
      <c r="F6" s="170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4"/>
      <c r="C7" s="132" t="s">
        <v>205</v>
      </c>
      <c r="D7" s="133"/>
      <c r="E7" s="134" t="s">
        <v>206</v>
      </c>
      <c r="F7" s="135"/>
      <c r="G7" s="233">
        <v>508441821</v>
      </c>
      <c r="H7" s="233"/>
      <c r="I7" s="233"/>
      <c r="J7" s="233">
        <v>9317</v>
      </c>
      <c r="K7" s="233"/>
      <c r="L7" s="233"/>
      <c r="M7" s="232" t="s">
        <v>223</v>
      </c>
      <c r="N7" s="233"/>
      <c r="O7" s="233"/>
      <c r="P7" s="206" t="s">
        <v>72</v>
      </c>
      <c r="Q7" s="207"/>
      <c r="R7" s="166" t="s">
        <v>226</v>
      </c>
      <c r="S7" s="166"/>
      <c r="T7" s="166"/>
      <c r="U7" s="166"/>
      <c r="V7" s="50" t="s">
        <v>73</v>
      </c>
      <c r="W7" s="158" t="s">
        <v>227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229</v>
      </c>
      <c r="AM7" s="83"/>
      <c r="AN7" s="83"/>
      <c r="AO7" s="83"/>
      <c r="AP7" s="83"/>
      <c r="AQ7" s="83"/>
      <c r="AR7" s="83"/>
      <c r="AS7" s="59" t="s">
        <v>75</v>
      </c>
      <c r="AT7" s="77">
        <v>70</v>
      </c>
    </row>
    <row r="8" spans="1:51" ht="18" customHeight="1">
      <c r="A8" s="96"/>
      <c r="B8" s="164"/>
      <c r="C8" s="136" t="s">
        <v>207</v>
      </c>
      <c r="D8" s="137"/>
      <c r="E8" s="138" t="s">
        <v>208</v>
      </c>
      <c r="F8" s="139"/>
      <c r="G8" s="233"/>
      <c r="H8" s="233"/>
      <c r="I8" s="233"/>
      <c r="J8" s="233"/>
      <c r="K8" s="233"/>
      <c r="L8" s="233"/>
      <c r="M8" s="233"/>
      <c r="N8" s="233"/>
      <c r="O8" s="233"/>
      <c r="P8" s="159" t="s">
        <v>228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4" t="s">
        <v>244</v>
      </c>
      <c r="AL8" s="85"/>
      <c r="AM8" s="85"/>
      <c r="AN8" s="85"/>
      <c r="AO8" s="60" t="s">
        <v>76</v>
      </c>
      <c r="AP8" s="85" t="s">
        <v>231</v>
      </c>
      <c r="AQ8" s="85"/>
      <c r="AR8" s="85"/>
      <c r="AS8" s="86"/>
      <c r="AT8" s="77"/>
    </row>
    <row r="9" spans="1:51" ht="14.45" customHeight="1">
      <c r="A9" s="96" t="s">
        <v>150</v>
      </c>
      <c r="B9" s="164"/>
      <c r="C9" s="171" t="s">
        <v>209</v>
      </c>
      <c r="D9" s="172"/>
      <c r="E9" s="177" t="s">
        <v>210</v>
      </c>
      <c r="F9" s="178"/>
      <c r="G9" s="233">
        <v>510153207</v>
      </c>
      <c r="H9" s="233"/>
      <c r="I9" s="233"/>
      <c r="J9" s="233"/>
      <c r="K9" s="233"/>
      <c r="L9" s="233"/>
      <c r="M9" s="232" t="s">
        <v>224</v>
      </c>
      <c r="N9" s="233"/>
      <c r="O9" s="233"/>
      <c r="P9" s="206" t="s">
        <v>72</v>
      </c>
      <c r="Q9" s="207"/>
      <c r="R9" s="166" t="s">
        <v>232</v>
      </c>
      <c r="S9" s="166"/>
      <c r="T9" s="166"/>
      <c r="U9" s="166"/>
      <c r="V9" s="50" t="s">
        <v>73</v>
      </c>
      <c r="W9" s="158" t="s">
        <v>233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234"/>
      <c r="AK9" s="58" t="s">
        <v>193</v>
      </c>
      <c r="AL9" s="83" t="s">
        <v>236</v>
      </c>
      <c r="AM9" s="83"/>
      <c r="AN9" s="83"/>
      <c r="AO9" s="83"/>
      <c r="AP9" s="83"/>
      <c r="AQ9" s="83"/>
      <c r="AR9" s="83"/>
      <c r="AS9" s="59" t="s">
        <v>194</v>
      </c>
      <c r="AT9" s="78">
        <v>41</v>
      </c>
    </row>
    <row r="10" spans="1:51" ht="18" customHeight="1">
      <c r="A10" s="96"/>
      <c r="B10" s="164"/>
      <c r="C10" s="179" t="s">
        <v>211</v>
      </c>
      <c r="D10" s="180"/>
      <c r="E10" s="181" t="s">
        <v>212</v>
      </c>
      <c r="F10" s="182"/>
      <c r="G10" s="233"/>
      <c r="H10" s="233"/>
      <c r="I10" s="233"/>
      <c r="J10" s="233"/>
      <c r="K10" s="233"/>
      <c r="L10" s="233"/>
      <c r="M10" s="233"/>
      <c r="N10" s="233"/>
      <c r="O10" s="233"/>
      <c r="P10" s="159" t="s">
        <v>234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73"/>
      <c r="AK10" s="84" t="s">
        <v>237</v>
      </c>
      <c r="AL10" s="85"/>
      <c r="AM10" s="85"/>
      <c r="AN10" s="85"/>
      <c r="AO10" s="60" t="s">
        <v>195</v>
      </c>
      <c r="AP10" s="85" t="s">
        <v>238</v>
      </c>
      <c r="AQ10" s="85"/>
      <c r="AR10" s="85"/>
      <c r="AS10" s="86"/>
      <c r="AT10" s="78"/>
    </row>
    <row r="11" spans="1:51" ht="14.45" customHeight="1">
      <c r="A11" s="96" t="s">
        <v>151</v>
      </c>
      <c r="B11" s="164"/>
      <c r="C11" s="171" t="s">
        <v>213</v>
      </c>
      <c r="D11" s="172"/>
      <c r="E11" s="177" t="s">
        <v>214</v>
      </c>
      <c r="F11" s="178"/>
      <c r="G11" s="233">
        <v>505388132</v>
      </c>
      <c r="H11" s="233"/>
      <c r="I11" s="233"/>
      <c r="J11" s="233"/>
      <c r="K11" s="233"/>
      <c r="L11" s="233"/>
      <c r="M11" s="232" t="s">
        <v>225</v>
      </c>
      <c r="N11" s="233"/>
      <c r="O11" s="233"/>
      <c r="P11" s="206" t="s">
        <v>72</v>
      </c>
      <c r="Q11" s="207"/>
      <c r="R11" s="166" t="s">
        <v>232</v>
      </c>
      <c r="S11" s="166"/>
      <c r="T11" s="166"/>
      <c r="U11" s="166"/>
      <c r="V11" s="50" t="s">
        <v>73</v>
      </c>
      <c r="W11" s="158" t="s">
        <v>239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234"/>
      <c r="AK11" s="58" t="s">
        <v>193</v>
      </c>
      <c r="AL11" s="83" t="s">
        <v>241</v>
      </c>
      <c r="AM11" s="83"/>
      <c r="AN11" s="83"/>
      <c r="AO11" s="83"/>
      <c r="AP11" s="83"/>
      <c r="AQ11" s="83"/>
      <c r="AR11" s="83"/>
      <c r="AS11" s="59" t="s">
        <v>194</v>
      </c>
      <c r="AT11" s="78">
        <v>25</v>
      </c>
    </row>
    <row r="12" spans="1:51" ht="18" customHeight="1">
      <c r="A12" s="96"/>
      <c r="B12" s="164"/>
      <c r="C12" s="179" t="s">
        <v>215</v>
      </c>
      <c r="D12" s="180"/>
      <c r="E12" s="181" t="s">
        <v>216</v>
      </c>
      <c r="F12" s="182"/>
      <c r="G12" s="233"/>
      <c r="H12" s="233"/>
      <c r="I12" s="233"/>
      <c r="J12" s="233"/>
      <c r="K12" s="233"/>
      <c r="L12" s="233"/>
      <c r="M12" s="233"/>
      <c r="N12" s="233"/>
      <c r="O12" s="233"/>
      <c r="P12" s="159" t="s">
        <v>240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73"/>
      <c r="AK12" s="84" t="s">
        <v>242</v>
      </c>
      <c r="AL12" s="85"/>
      <c r="AM12" s="85"/>
      <c r="AN12" s="85"/>
      <c r="AO12" s="60" t="s">
        <v>195</v>
      </c>
      <c r="AP12" s="85" t="s">
        <v>243</v>
      </c>
      <c r="AQ12" s="85"/>
      <c r="AR12" s="85"/>
      <c r="AS12" s="86"/>
      <c r="AT12" s="78"/>
    </row>
    <row r="13" spans="1:51" ht="15" customHeight="1">
      <c r="A13" s="96" t="s">
        <v>152</v>
      </c>
      <c r="B13" s="164"/>
      <c r="C13" s="171" t="s">
        <v>217</v>
      </c>
      <c r="D13" s="172"/>
      <c r="E13" s="177" t="s">
        <v>218</v>
      </c>
      <c r="F13" s="178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6"/>
      <c r="B14" s="164"/>
      <c r="C14" s="179" t="s">
        <v>219</v>
      </c>
      <c r="D14" s="180"/>
      <c r="E14" s="181" t="s">
        <v>220</v>
      </c>
      <c r="F14" s="182"/>
      <c r="G14" s="237"/>
      <c r="H14" s="237"/>
      <c r="I14" s="237"/>
      <c r="J14" s="237"/>
      <c r="K14" s="237"/>
      <c r="L14" s="237"/>
      <c r="M14" s="237"/>
      <c r="N14" s="237"/>
      <c r="O14" s="237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8" t="s">
        <v>166</v>
      </c>
      <c r="B15" s="164"/>
      <c r="C15" s="171" t="s">
        <v>221</v>
      </c>
      <c r="D15" s="172"/>
      <c r="E15" s="177" t="s">
        <v>222</v>
      </c>
      <c r="F15" s="178"/>
      <c r="G15" s="237"/>
      <c r="H15" s="237"/>
      <c r="I15" s="237"/>
      <c r="J15" s="237"/>
      <c r="K15" s="237"/>
      <c r="L15" s="237"/>
      <c r="M15" s="237"/>
      <c r="N15" s="237"/>
      <c r="O15" s="237"/>
      <c r="P15" s="206" t="s">
        <v>72</v>
      </c>
      <c r="Q15" s="207"/>
      <c r="R15" s="166" t="s">
        <v>226</v>
      </c>
      <c r="S15" s="166"/>
      <c r="T15" s="166"/>
      <c r="U15" s="166"/>
      <c r="V15" s="49" t="s">
        <v>73</v>
      </c>
      <c r="W15" s="158" t="s">
        <v>227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58" t="s">
        <v>193</v>
      </c>
      <c r="AL15" s="83" t="s">
        <v>229</v>
      </c>
      <c r="AM15" s="83"/>
      <c r="AN15" s="83"/>
      <c r="AO15" s="83"/>
      <c r="AP15" s="83"/>
      <c r="AQ15" s="83"/>
      <c r="AR15" s="83"/>
      <c r="AS15" s="59" t="s">
        <v>194</v>
      </c>
      <c r="AT15" s="78">
        <v>70</v>
      </c>
    </row>
    <row r="16" spans="1:51" ht="18" customHeight="1">
      <c r="A16" s="96"/>
      <c r="B16" s="164"/>
      <c r="C16" s="179" t="s">
        <v>207</v>
      </c>
      <c r="D16" s="180"/>
      <c r="E16" s="181" t="s">
        <v>208</v>
      </c>
      <c r="F16" s="182"/>
      <c r="G16" s="237"/>
      <c r="H16" s="237"/>
      <c r="I16" s="237"/>
      <c r="J16" s="237"/>
      <c r="K16" s="237"/>
      <c r="L16" s="237"/>
      <c r="M16" s="237"/>
      <c r="N16" s="237"/>
      <c r="O16" s="237"/>
      <c r="P16" s="159" t="s">
        <v>228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84" t="s">
        <v>230</v>
      </c>
      <c r="AL16" s="85"/>
      <c r="AM16" s="85"/>
      <c r="AN16" s="85"/>
      <c r="AO16" s="60" t="s">
        <v>195</v>
      </c>
      <c r="AP16" s="85" t="s">
        <v>231</v>
      </c>
      <c r="AQ16" s="85"/>
      <c r="AR16" s="85"/>
      <c r="AS16" s="86"/>
      <c r="AT16" s="78"/>
    </row>
    <row r="17" spans="1:46">
      <c r="A17" s="96" t="s">
        <v>6</v>
      </c>
      <c r="B17" s="164"/>
      <c r="C17" s="225" t="str">
        <f>IF(P16="","",P16)</f>
        <v>千葉市稲毛区山王町１０９－６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4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4"/>
      <c r="C19" s="225" t="str">
        <f>IF(AL15="","",AL15&amp;"-"&amp;AK16&amp;"-"&amp;AP16)</f>
        <v>043-421-3889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4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4"/>
      <c r="C21" s="247" t="s">
        <v>235</v>
      </c>
      <c r="D21" s="239"/>
      <c r="E21" s="239">
        <v>4934</v>
      </c>
      <c r="F21" s="239"/>
      <c r="G21" s="239">
        <v>8005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2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62" t="s">
        <v>154</v>
      </c>
      <c r="C23" s="226" t="s">
        <v>173</v>
      </c>
      <c r="D23" s="227"/>
      <c r="E23" s="228" t="s">
        <v>174</v>
      </c>
      <c r="F23" s="229"/>
      <c r="G23" s="162" t="s">
        <v>155</v>
      </c>
      <c r="H23" s="162"/>
      <c r="I23" s="162" t="s">
        <v>156</v>
      </c>
      <c r="J23" s="162"/>
      <c r="K23" s="162"/>
      <c r="L23" s="162"/>
      <c r="M23" s="162" t="s">
        <v>157</v>
      </c>
      <c r="N23" s="162"/>
      <c r="O23" s="162"/>
      <c r="P23" s="161" t="s">
        <v>167</v>
      </c>
      <c r="Q23" s="162"/>
      <c r="R23" s="162"/>
      <c r="S23" s="162"/>
      <c r="T23" s="16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64"/>
      <c r="C24" s="214" t="s">
        <v>171</v>
      </c>
      <c r="D24" s="215"/>
      <c r="E24" s="216" t="s">
        <v>172</v>
      </c>
      <c r="F24" s="217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5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30">
        <v>1</v>
      </c>
      <c r="C25" s="132" t="s">
        <v>245</v>
      </c>
      <c r="D25" s="133"/>
      <c r="E25" s="134" t="s">
        <v>246</v>
      </c>
      <c r="F25" s="135"/>
      <c r="G25" s="119">
        <v>6</v>
      </c>
      <c r="H25" s="120"/>
      <c r="I25" s="123" t="s">
        <v>247</v>
      </c>
      <c r="J25" s="124"/>
      <c r="K25" s="124"/>
      <c r="L25" s="120"/>
      <c r="M25" s="119">
        <v>512425056</v>
      </c>
      <c r="N25" s="124"/>
      <c r="O25" s="120"/>
      <c r="P25" s="119">
        <v>159</v>
      </c>
      <c r="Q25" s="124"/>
      <c r="R25" s="124"/>
      <c r="S25" s="124"/>
      <c r="T25" s="126"/>
      <c r="U25" s="1"/>
      <c r="V25" s="1"/>
      <c r="W25" s="1"/>
      <c r="X25" s="1"/>
      <c r="Y25" s="241">
        <v>17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248</v>
      </c>
      <c r="D26" s="137"/>
      <c r="E26" s="138" t="s">
        <v>249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250</v>
      </c>
      <c r="D27" s="133"/>
      <c r="E27" s="134" t="s">
        <v>251</v>
      </c>
      <c r="F27" s="135"/>
      <c r="G27" s="119">
        <v>6</v>
      </c>
      <c r="H27" s="120"/>
      <c r="I27" s="123" t="s">
        <v>252</v>
      </c>
      <c r="J27" s="124"/>
      <c r="K27" s="124"/>
      <c r="L27" s="120"/>
      <c r="M27" s="119">
        <v>512358384</v>
      </c>
      <c r="N27" s="124"/>
      <c r="O27" s="120"/>
      <c r="P27" s="119">
        <v>153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253</v>
      </c>
      <c r="D28" s="137"/>
      <c r="E28" s="138" t="s">
        <v>254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255</v>
      </c>
      <c r="D29" s="133"/>
      <c r="E29" s="134" t="s">
        <v>256</v>
      </c>
      <c r="F29" s="135"/>
      <c r="G29" s="119">
        <v>6</v>
      </c>
      <c r="H29" s="120"/>
      <c r="I29" s="123" t="s">
        <v>257</v>
      </c>
      <c r="J29" s="124"/>
      <c r="K29" s="124"/>
      <c r="L29" s="120"/>
      <c r="M29" s="119">
        <v>514663931</v>
      </c>
      <c r="N29" s="124"/>
      <c r="O29" s="120"/>
      <c r="P29" s="119">
        <v>152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258</v>
      </c>
      <c r="D30" s="137"/>
      <c r="E30" s="138" t="s">
        <v>259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260</v>
      </c>
      <c r="D31" s="133"/>
      <c r="E31" s="134" t="s">
        <v>261</v>
      </c>
      <c r="F31" s="135"/>
      <c r="G31" s="119">
        <v>6</v>
      </c>
      <c r="H31" s="120"/>
      <c r="I31" s="123" t="s">
        <v>262</v>
      </c>
      <c r="J31" s="124"/>
      <c r="K31" s="124"/>
      <c r="L31" s="120"/>
      <c r="M31" s="119">
        <v>515536048</v>
      </c>
      <c r="N31" s="124"/>
      <c r="O31" s="120"/>
      <c r="P31" s="119">
        <v>144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263</v>
      </c>
      <c r="D32" s="137"/>
      <c r="E32" s="138" t="s">
        <v>264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265</v>
      </c>
      <c r="D33" s="133"/>
      <c r="E33" s="134" t="s">
        <v>266</v>
      </c>
      <c r="F33" s="135"/>
      <c r="G33" s="119">
        <v>6</v>
      </c>
      <c r="H33" s="120"/>
      <c r="I33" s="123" t="s">
        <v>267</v>
      </c>
      <c r="J33" s="124"/>
      <c r="K33" s="124"/>
      <c r="L33" s="120"/>
      <c r="M33" s="119">
        <v>513137613</v>
      </c>
      <c r="N33" s="124"/>
      <c r="O33" s="120"/>
      <c r="P33" s="119">
        <v>154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268</v>
      </c>
      <c r="D34" s="137"/>
      <c r="E34" s="138" t="s">
        <v>269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270</v>
      </c>
      <c r="D35" s="133"/>
      <c r="E35" s="134" t="s">
        <v>271</v>
      </c>
      <c r="F35" s="135"/>
      <c r="G35" s="119">
        <v>6</v>
      </c>
      <c r="H35" s="120"/>
      <c r="I35" s="123" t="s">
        <v>272</v>
      </c>
      <c r="J35" s="124"/>
      <c r="K35" s="124"/>
      <c r="L35" s="120"/>
      <c r="M35" s="119">
        <v>513473689</v>
      </c>
      <c r="N35" s="124"/>
      <c r="O35" s="120"/>
      <c r="P35" s="119">
        <v>154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219</v>
      </c>
      <c r="D36" s="137"/>
      <c r="E36" s="138" t="s">
        <v>273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274</v>
      </c>
      <c r="D37" s="133"/>
      <c r="E37" s="134" t="s">
        <v>275</v>
      </c>
      <c r="F37" s="135"/>
      <c r="G37" s="119">
        <v>5</v>
      </c>
      <c r="H37" s="120"/>
      <c r="I37" s="123" t="s">
        <v>276</v>
      </c>
      <c r="J37" s="124"/>
      <c r="K37" s="124"/>
      <c r="L37" s="120"/>
      <c r="M37" s="119">
        <v>514663940</v>
      </c>
      <c r="N37" s="124"/>
      <c r="O37" s="120"/>
      <c r="P37" s="119">
        <v>144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277</v>
      </c>
      <c r="D38" s="137"/>
      <c r="E38" s="138" t="s">
        <v>278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279</v>
      </c>
      <c r="D39" s="133"/>
      <c r="E39" s="134" t="s">
        <v>280</v>
      </c>
      <c r="F39" s="135"/>
      <c r="G39" s="119">
        <v>5</v>
      </c>
      <c r="H39" s="120"/>
      <c r="I39" s="123" t="s">
        <v>281</v>
      </c>
      <c r="J39" s="124"/>
      <c r="K39" s="124"/>
      <c r="L39" s="120"/>
      <c r="M39" s="119">
        <v>513435507</v>
      </c>
      <c r="N39" s="124"/>
      <c r="O39" s="120"/>
      <c r="P39" s="119">
        <v>145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282</v>
      </c>
      <c r="D40" s="137"/>
      <c r="E40" s="138" t="s">
        <v>283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284</v>
      </c>
      <c r="D41" s="133"/>
      <c r="E41" s="134" t="s">
        <v>285</v>
      </c>
      <c r="F41" s="135"/>
      <c r="G41" s="119">
        <v>5</v>
      </c>
      <c r="H41" s="120"/>
      <c r="I41" s="123" t="s">
        <v>286</v>
      </c>
      <c r="J41" s="124"/>
      <c r="K41" s="124"/>
      <c r="L41" s="120"/>
      <c r="M41" s="119">
        <v>514255429</v>
      </c>
      <c r="N41" s="124"/>
      <c r="O41" s="120"/>
      <c r="P41" s="119">
        <v>157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287</v>
      </c>
      <c r="D42" s="137"/>
      <c r="E42" s="138" t="s">
        <v>288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289</v>
      </c>
      <c r="D43" s="133"/>
      <c r="E43" s="134" t="s">
        <v>290</v>
      </c>
      <c r="F43" s="135"/>
      <c r="G43" s="119">
        <v>5</v>
      </c>
      <c r="H43" s="120"/>
      <c r="I43" s="123" t="s">
        <v>281</v>
      </c>
      <c r="J43" s="124"/>
      <c r="K43" s="124"/>
      <c r="L43" s="120"/>
      <c r="M43" s="119">
        <v>514663964</v>
      </c>
      <c r="N43" s="124"/>
      <c r="O43" s="120"/>
      <c r="P43" s="119">
        <v>141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291</v>
      </c>
      <c r="D44" s="137"/>
      <c r="E44" s="138" t="s">
        <v>292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293</v>
      </c>
      <c r="D45" s="133"/>
      <c r="E45" s="134" t="s">
        <v>294</v>
      </c>
      <c r="F45" s="135"/>
      <c r="G45" s="119">
        <v>5</v>
      </c>
      <c r="H45" s="120"/>
      <c r="I45" s="123" t="s">
        <v>295</v>
      </c>
      <c r="J45" s="124"/>
      <c r="K45" s="124"/>
      <c r="L45" s="120"/>
      <c r="M45" s="119">
        <v>516038545</v>
      </c>
      <c r="N45" s="124"/>
      <c r="O45" s="120"/>
      <c r="P45" s="119">
        <v>155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296</v>
      </c>
      <c r="D46" s="137"/>
      <c r="E46" s="138" t="s">
        <v>297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298</v>
      </c>
      <c r="D47" s="133"/>
      <c r="E47" s="134" t="s">
        <v>299</v>
      </c>
      <c r="F47" s="135"/>
      <c r="G47" s="119">
        <v>5</v>
      </c>
      <c r="H47" s="120"/>
      <c r="I47" s="123" t="s">
        <v>286</v>
      </c>
      <c r="J47" s="124"/>
      <c r="K47" s="124"/>
      <c r="L47" s="120"/>
      <c r="M47" s="119">
        <v>515536036</v>
      </c>
      <c r="N47" s="124"/>
      <c r="O47" s="120"/>
      <c r="P47" s="119">
        <v>153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 t="s">
        <v>300</v>
      </c>
      <c r="D48" s="222"/>
      <c r="E48" s="223" t="s">
        <v>301</v>
      </c>
      <c r="F48" s="224"/>
      <c r="G48" s="203"/>
      <c r="H48" s="218"/>
      <c r="I48" s="203"/>
      <c r="J48" s="204"/>
      <c r="K48" s="204"/>
      <c r="L48" s="218"/>
      <c r="M48" s="203"/>
      <c r="N48" s="204"/>
      <c r="O48" s="218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1" t="s">
        <v>302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0">
        <f>LEN(A55)</f>
        <v>39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みつわ台クラブ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>
        <f>IF(入力!C4="","",IF(入力!C5="",入力!C4,入力!C4&amp;"　　"&amp;入力!C5))</f>
        <v>430852586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佐川　延夫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508441821</v>
      </c>
      <c r="H7" s="279"/>
      <c r="I7" s="279"/>
      <c r="J7" s="279">
        <f>IF(入力!J7="","",入力!J7)</f>
        <v>9317</v>
      </c>
      <c r="K7" s="279"/>
      <c r="L7" s="279"/>
      <c r="M7" s="279" t="str">
        <f>IF(入力!M7="","",入力!M7)</f>
        <v>0200608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2</v>
      </c>
      <c r="B9" s="271"/>
      <c r="C9" s="272" t="str">
        <f>IF(入力!C10="","",入力!C10&amp;"　"&amp;入力!E10)</f>
        <v>黒木　幸子</v>
      </c>
      <c r="D9" s="273"/>
      <c r="E9" s="273"/>
      <c r="F9" s="273"/>
      <c r="G9" s="279">
        <f>IF(入力!G9="","",入力!G9)</f>
        <v>510153207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>0381429</v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3</v>
      </c>
      <c r="B11" s="271"/>
      <c r="C11" s="272" t="str">
        <f>IF(入力!C12="","",入力!C12&amp;"　"&amp;入力!E12)</f>
        <v>唐木　沙彩</v>
      </c>
      <c r="D11" s="273"/>
      <c r="E11" s="273"/>
      <c r="F11" s="273"/>
      <c r="G11" s="279">
        <f>IF(入力!G11="","",入力!G11)</f>
        <v>505388132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>0399372</v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池澤　厚子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佐川　延夫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1" t="s">
        <v>6</v>
      </c>
      <c r="B17" s="271"/>
      <c r="C17" s="282" t="str">
        <f>IF(入力!C17="","",入力!C17&amp;"　"&amp;入力!E17)</f>
        <v>千葉市稲毛区山王町１０９－６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043-421-3889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090－4934－8005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>
        <f>IF(入力!B25="","",入力!B25)</f>
        <v>1</v>
      </c>
      <c r="C25" s="272" t="str">
        <f>IF(入力!C26="","",入力!C26&amp;"　"&amp;入力!E26)</f>
        <v>長嶋　楓花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千葉市立みつわ台北小学校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512425056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鎌下　夏綺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千葉市立星久喜小学校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512358384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南　真琴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八千代市立勝田台小学校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514663931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吾孫子　咲</v>
      </c>
      <c r="D31" s="273"/>
      <c r="E31" s="273"/>
      <c r="F31" s="273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千葉市立みつわ台南小学校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515536048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結束　美南</v>
      </c>
      <c r="D33" s="273"/>
      <c r="E33" s="273"/>
      <c r="F33" s="273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成田市立公津の杜小学校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513137613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池澤　百花</v>
      </c>
      <c r="D35" s="273"/>
      <c r="E35" s="273"/>
      <c r="F35" s="273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千葉市立千草台小学校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513473689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福原　萌生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千葉市立桜木小学校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514663940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相馬　希美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千葉市立草野小学校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513435507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宮園　彩希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千葉市立北貝塚小学校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514255429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中島　伶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千葉市立草野小学校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514663964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大竹　未倖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千葉市立若松小学校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516038545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金子　ひなた</v>
      </c>
      <c r="D47" s="273"/>
      <c r="E47" s="273"/>
      <c r="F47" s="273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千葉市立北貝塚小学校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515536036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9">
        <v>36</v>
      </c>
      <c r="I12" s="410"/>
      <c r="J12" s="411"/>
      <c r="K12" s="4"/>
    </row>
    <row r="13" spans="1:60" ht="13.5" customHeight="1">
      <c r="F13" s="4" t="s">
        <v>35</v>
      </c>
      <c r="G13" s="4"/>
      <c r="H13" s="412"/>
      <c r="I13" s="413"/>
      <c r="J13" s="41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85"/>
      <c r="E16" s="385"/>
      <c r="F16" s="385"/>
      <c r="G16" s="386"/>
      <c r="H16" s="407" t="s">
        <v>66</v>
      </c>
      <c r="I16" s="408"/>
      <c r="J16" s="408"/>
      <c r="K16" s="385" t="str">
        <f>IF(入力!C2="","",入力!C2)</f>
        <v>ﾐﾂﾜﾀﾞｲｸﾗﾌﾞ</v>
      </c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6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6" t="s">
        <v>38</v>
      </c>
      <c r="AK16" s="377"/>
      <c r="AL16" s="377"/>
      <c r="AM16" s="378"/>
      <c r="AN16" s="401" t="str">
        <f>IF(入力!P3="","",入力!P3)</f>
        <v>千葉市</v>
      </c>
      <c r="AO16" s="402"/>
      <c r="AP16" s="402"/>
      <c r="AQ16" s="402"/>
      <c r="AR16" s="402"/>
      <c r="AS16" s="402"/>
      <c r="AT16" s="377" t="s">
        <v>68</v>
      </c>
      <c r="AU16" s="378"/>
      <c r="AV16" s="384" t="s">
        <v>39</v>
      </c>
      <c r="AW16" s="385"/>
      <c r="AX16" s="385"/>
      <c r="AY16" s="386"/>
      <c r="AZ16" s="389" t="str">
        <f>IF(入力!P5="","",入力!P5)</f>
        <v>総武本</v>
      </c>
      <c r="BA16" s="390"/>
      <c r="BB16" s="390"/>
      <c r="BC16" s="390"/>
      <c r="BD16" s="390"/>
      <c r="BE16" s="390"/>
      <c r="BF16" s="437" t="s">
        <v>40</v>
      </c>
    </row>
    <row r="17" spans="3:58" ht="4.5" customHeight="1">
      <c r="C17" s="436"/>
      <c r="D17" s="328"/>
      <c r="E17" s="328"/>
      <c r="F17" s="328"/>
      <c r="G17" s="388"/>
      <c r="H17" s="399" t="str">
        <f>IF(入力!C3="","",入力!C3)</f>
        <v>みつわ台クラブ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95" t="str">
        <f>IF(入力!J3="","","("&amp;入力!J3&amp;")")</f>
        <v>(女子)</v>
      </c>
      <c r="V17" s="395"/>
      <c r="W17" s="395"/>
      <c r="X17" s="396"/>
      <c r="Y17" s="420">
        <f>IF(入力!C4="","",入力!C4)</f>
        <v>430852586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79"/>
      <c r="AK17" s="380"/>
      <c r="AL17" s="380"/>
      <c r="AM17" s="381"/>
      <c r="AN17" s="403"/>
      <c r="AO17" s="404"/>
      <c r="AP17" s="404"/>
      <c r="AQ17" s="404"/>
      <c r="AR17" s="404"/>
      <c r="AS17" s="404"/>
      <c r="AT17" s="380"/>
      <c r="AU17" s="381"/>
      <c r="AV17" s="387"/>
      <c r="AW17" s="328"/>
      <c r="AX17" s="328"/>
      <c r="AY17" s="388"/>
      <c r="AZ17" s="391"/>
      <c r="BA17" s="392"/>
      <c r="BB17" s="392"/>
      <c r="BC17" s="392"/>
      <c r="BD17" s="392"/>
      <c r="BE17" s="392"/>
      <c r="BF17" s="438"/>
    </row>
    <row r="18" spans="3:58" ht="16.5" customHeight="1">
      <c r="C18" s="370"/>
      <c r="D18" s="329"/>
      <c r="E18" s="329"/>
      <c r="F18" s="329"/>
      <c r="G18" s="371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7"/>
      <c r="V18" s="397"/>
      <c r="W18" s="397"/>
      <c r="X18" s="398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2"/>
      <c r="AK18" s="354"/>
      <c r="AL18" s="354"/>
      <c r="AM18" s="383"/>
      <c r="AN18" s="405"/>
      <c r="AO18" s="406"/>
      <c r="AP18" s="406"/>
      <c r="AQ18" s="406"/>
      <c r="AR18" s="406"/>
      <c r="AS18" s="406"/>
      <c r="AT18" s="354"/>
      <c r="AU18" s="383"/>
      <c r="AV18" s="361"/>
      <c r="AW18" s="329"/>
      <c r="AX18" s="329"/>
      <c r="AY18" s="371"/>
      <c r="AZ18" s="393" t="str">
        <f>IF(入力!AE5="","",入力!AE5)</f>
        <v>都賀</v>
      </c>
      <c r="BA18" s="394"/>
      <c r="BB18" s="394"/>
      <c r="BC18" s="394"/>
      <c r="BD18" s="394"/>
      <c r="BE18" s="394"/>
      <c r="BF18" s="13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50" t="s">
        <v>42</v>
      </c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 t="s">
        <v>69</v>
      </c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 t="s">
        <v>70</v>
      </c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75"/>
    </row>
    <row r="20" spans="3:58" ht="15" customHeight="1">
      <c r="C20" s="440" t="s">
        <v>43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439">
        <f>IF(入力!J7="","",入力!J7)</f>
        <v>9317</v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 t="str">
        <f>IF(入力!J9="","",入力!J9)</f>
        <v/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439" t="str">
        <f>IF(入力!M7="","",入力!M7)</f>
        <v>0200608</v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 t="str">
        <f>IF(入力!M9="","",入力!M9)</f>
        <v>0381429</v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>0399372</v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ｻｶﾞﾜ　ﾉﾌﾞｵ</v>
      </c>
      <c r="I22" s="339"/>
      <c r="J22" s="339"/>
      <c r="K22" s="339"/>
      <c r="L22" s="339"/>
      <c r="M22" s="339"/>
      <c r="N22" s="339"/>
      <c r="O22" s="339"/>
      <c r="P22" s="339"/>
      <c r="Q22" s="356"/>
      <c r="R22" s="338" t="s">
        <v>45</v>
      </c>
      <c r="S22" s="339"/>
      <c r="T22" s="332">
        <f>IF(入力!AT7="","",入力!AT7)</f>
        <v>70</v>
      </c>
      <c r="U22" s="333"/>
      <c r="V22" s="334"/>
      <c r="W22" s="338" t="s">
        <v>46</v>
      </c>
      <c r="X22" s="338"/>
      <c r="Y22" s="338"/>
      <c r="Z22" s="14" t="s">
        <v>72</v>
      </c>
      <c r="AA22" s="15"/>
      <c r="AB22" s="339" t="str">
        <f>IF(入力!R7="","",入力!R7)</f>
        <v>263</v>
      </c>
      <c r="AC22" s="339"/>
      <c r="AD22" s="339"/>
      <c r="AE22" s="339"/>
      <c r="AF22" s="16" t="s">
        <v>73</v>
      </c>
      <c r="AG22" s="339" t="str">
        <f>IF(入力!W7="","",入力!W7)</f>
        <v>0002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6"/>
      <c r="AU22" s="338" t="s">
        <v>47</v>
      </c>
      <c r="AV22" s="339"/>
      <c r="AW22" s="339"/>
      <c r="AX22" s="17" t="s">
        <v>74</v>
      </c>
      <c r="AY22" s="339" t="str">
        <f>IF(入力!AL7="","",入力!AL7)</f>
        <v>043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0" t="s">
        <v>48</v>
      </c>
      <c r="D23" s="329"/>
      <c r="E23" s="329"/>
      <c r="F23" s="329"/>
      <c r="G23" s="371"/>
      <c r="H23" s="351" t="str">
        <f>IF(入力!C8="","",入力!C8&amp;"　"&amp;入力!E8)</f>
        <v>佐川　延夫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29"/>
      <c r="S23" s="329"/>
      <c r="T23" s="335"/>
      <c r="U23" s="336"/>
      <c r="V23" s="337"/>
      <c r="W23" s="354"/>
      <c r="X23" s="354"/>
      <c r="Y23" s="354"/>
      <c r="Z23" s="347" t="str">
        <f>IF(入力!P8="","",入力!P8)</f>
        <v>千葉市稲毛区山王町１０９－６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9"/>
      <c r="AV23" s="329"/>
      <c r="AW23" s="329"/>
      <c r="AX23" s="361" t="str">
        <f>IF(入力!AK8="","",入力!AK8)</f>
        <v>421</v>
      </c>
      <c r="AY23" s="329"/>
      <c r="AZ23" s="329"/>
      <c r="BA23" s="329"/>
      <c r="BB23" s="19" t="s">
        <v>76</v>
      </c>
      <c r="BC23" s="329" t="str">
        <f>IF(入力!AP8="","",入力!AP8)</f>
        <v>3889</v>
      </c>
      <c r="BD23" s="329"/>
      <c r="BE23" s="329"/>
      <c r="BF23" s="360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ｸﾛｷ　ｻﾁｺ</v>
      </c>
      <c r="I24" s="339"/>
      <c r="J24" s="339"/>
      <c r="K24" s="339"/>
      <c r="L24" s="339"/>
      <c r="M24" s="339"/>
      <c r="N24" s="339"/>
      <c r="O24" s="339"/>
      <c r="P24" s="339"/>
      <c r="Q24" s="356"/>
      <c r="R24" s="338" t="s">
        <v>45</v>
      </c>
      <c r="S24" s="339"/>
      <c r="T24" s="332">
        <f>IF(入力!AT9="","",入力!AT9)</f>
        <v>41</v>
      </c>
      <c r="U24" s="333"/>
      <c r="V24" s="334"/>
      <c r="W24" s="338" t="s">
        <v>46</v>
      </c>
      <c r="X24" s="338"/>
      <c r="Y24" s="338"/>
      <c r="Z24" s="14" t="s">
        <v>72</v>
      </c>
      <c r="AA24" s="15"/>
      <c r="AB24" s="339" t="str">
        <f>IF(入力!R9="","",入力!R9)</f>
        <v>264</v>
      </c>
      <c r="AC24" s="339"/>
      <c r="AD24" s="339"/>
      <c r="AE24" s="339"/>
      <c r="AF24" s="16" t="s">
        <v>73</v>
      </c>
      <c r="AG24" s="339" t="str">
        <f>IF(入力!W9="","",入力!W9)</f>
        <v>0020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6"/>
      <c r="AU24" s="338" t="s">
        <v>47</v>
      </c>
      <c r="AV24" s="339"/>
      <c r="AW24" s="339"/>
      <c r="AX24" s="17" t="s">
        <v>74</v>
      </c>
      <c r="AY24" s="339" t="str">
        <f>IF(入力!AL9="","",入力!AL9)</f>
        <v>090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0" t="s">
        <v>78</v>
      </c>
      <c r="D25" s="329"/>
      <c r="E25" s="329"/>
      <c r="F25" s="329"/>
      <c r="G25" s="371"/>
      <c r="H25" s="351" t="str">
        <f>IF(入力!C10="","",入力!C10&amp;"　"&amp;入力!E10)</f>
        <v>黒木　幸子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29"/>
      <c r="S25" s="329"/>
      <c r="T25" s="335"/>
      <c r="U25" s="336"/>
      <c r="V25" s="337"/>
      <c r="W25" s="354"/>
      <c r="X25" s="354"/>
      <c r="Y25" s="354"/>
      <c r="Z25" s="347" t="str">
        <f>IF(入力!P10="","",入力!P10)</f>
        <v>千葉市若葉区桜木８－５－１８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9"/>
      <c r="AV25" s="329"/>
      <c r="AW25" s="329"/>
      <c r="AX25" s="361" t="str">
        <f>IF(入力!AK10="","",入力!AK10)</f>
        <v>9976</v>
      </c>
      <c r="AY25" s="329"/>
      <c r="AZ25" s="329"/>
      <c r="BA25" s="329"/>
      <c r="BB25" s="19" t="s">
        <v>76</v>
      </c>
      <c r="BC25" s="329" t="str">
        <f>IF(入力!AP10="","",入力!AP10)</f>
        <v>8011</v>
      </c>
      <c r="BD25" s="329"/>
      <c r="BE25" s="329"/>
      <c r="BF25" s="360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ｶﾗｷ　ｻｱﾔ</v>
      </c>
      <c r="I26" s="339"/>
      <c r="J26" s="339"/>
      <c r="K26" s="339"/>
      <c r="L26" s="339"/>
      <c r="M26" s="339"/>
      <c r="N26" s="339"/>
      <c r="O26" s="339"/>
      <c r="P26" s="339"/>
      <c r="Q26" s="356"/>
      <c r="R26" s="338" t="s">
        <v>45</v>
      </c>
      <c r="S26" s="339"/>
      <c r="T26" s="332">
        <f>IF(入力!AT11="","",入力!AT11)</f>
        <v>25</v>
      </c>
      <c r="U26" s="333"/>
      <c r="V26" s="334"/>
      <c r="W26" s="338" t="s">
        <v>46</v>
      </c>
      <c r="X26" s="338"/>
      <c r="Y26" s="338"/>
      <c r="Z26" s="14" t="s">
        <v>72</v>
      </c>
      <c r="AA26" s="15"/>
      <c r="AB26" s="339" t="str">
        <f>IF(入力!R11="","",入力!R11)</f>
        <v>264</v>
      </c>
      <c r="AC26" s="339"/>
      <c r="AD26" s="339"/>
      <c r="AE26" s="339"/>
      <c r="AF26" s="16" t="s">
        <v>73</v>
      </c>
      <c r="AG26" s="339" t="str">
        <f>IF(入力!W11="","",入力!W11)</f>
        <v>0036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6"/>
      <c r="AU26" s="338" t="s">
        <v>47</v>
      </c>
      <c r="AV26" s="339"/>
      <c r="AW26" s="339"/>
      <c r="AX26" s="17" t="s">
        <v>74</v>
      </c>
      <c r="AY26" s="339" t="str">
        <f>IF(入力!AL11="","",入力!AL11)</f>
        <v>080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0" t="s">
        <v>79</v>
      </c>
      <c r="D27" s="329"/>
      <c r="E27" s="329"/>
      <c r="F27" s="329"/>
      <c r="G27" s="371"/>
      <c r="H27" s="351" t="str">
        <f>IF(入力!C12="","",入力!C12&amp;"　"&amp;入力!E12)</f>
        <v>唐木　沙彩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29"/>
      <c r="S27" s="329"/>
      <c r="T27" s="335"/>
      <c r="U27" s="336"/>
      <c r="V27" s="337"/>
      <c r="W27" s="354"/>
      <c r="X27" s="354"/>
      <c r="Y27" s="354"/>
      <c r="Z27" s="347" t="str">
        <f>IF(入力!P12="","",入力!P12)</f>
        <v>千葉市若葉区殿台町２３３－２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9"/>
      <c r="AV27" s="329"/>
      <c r="AW27" s="329"/>
      <c r="AX27" s="361" t="str">
        <f>IF(入力!AK12="","",入力!AK12)</f>
        <v>3080</v>
      </c>
      <c r="AY27" s="329"/>
      <c r="AZ27" s="329"/>
      <c r="BA27" s="329"/>
      <c r="BB27" s="19" t="s">
        <v>76</v>
      </c>
      <c r="BC27" s="329" t="str">
        <f>IF(入力!AP12="","",入力!AP12)</f>
        <v>3817</v>
      </c>
      <c r="BD27" s="329"/>
      <c r="BE27" s="329"/>
      <c r="BF27" s="360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ｻｶﾞﾜ　ﾉﾌﾞｵ</v>
      </c>
      <c r="I28" s="339"/>
      <c r="J28" s="339"/>
      <c r="K28" s="339"/>
      <c r="L28" s="339"/>
      <c r="M28" s="339"/>
      <c r="N28" s="339"/>
      <c r="O28" s="339"/>
      <c r="P28" s="339"/>
      <c r="Q28" s="356"/>
      <c r="R28" s="338" t="s">
        <v>45</v>
      </c>
      <c r="S28" s="339"/>
      <c r="T28" s="332">
        <f>IF(入力!AT15="","",入力!AT15)</f>
        <v>70</v>
      </c>
      <c r="U28" s="333"/>
      <c r="V28" s="334"/>
      <c r="W28" s="338" t="s">
        <v>46</v>
      </c>
      <c r="X28" s="338"/>
      <c r="Y28" s="338"/>
      <c r="Z28" s="14" t="s">
        <v>72</v>
      </c>
      <c r="AA28" s="15"/>
      <c r="AB28" s="339" t="str">
        <f>IF(入力!R15="","",入力!R15)</f>
        <v>263</v>
      </c>
      <c r="AC28" s="339"/>
      <c r="AD28" s="339"/>
      <c r="AE28" s="339"/>
      <c r="AF28" s="16" t="s">
        <v>73</v>
      </c>
      <c r="AG28" s="339" t="str">
        <f>IF(入力!W15="","",入力!W15)</f>
        <v>0002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6"/>
      <c r="AU28" s="338" t="s">
        <v>47</v>
      </c>
      <c r="AV28" s="339"/>
      <c r="AW28" s="339"/>
      <c r="AX28" s="17" t="s">
        <v>74</v>
      </c>
      <c r="AY28" s="339" t="str">
        <f>IF(入力!AL15="","",入力!AL15)</f>
        <v>043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5" t="s">
        <v>49</v>
      </c>
      <c r="D29" s="341"/>
      <c r="E29" s="341"/>
      <c r="F29" s="341"/>
      <c r="G29" s="366"/>
      <c r="H29" s="362" t="str">
        <f>IF(入力!C16="","",入力!C16&amp;"　"&amp;入力!E16)</f>
        <v>佐川　延夫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41"/>
      <c r="S29" s="341"/>
      <c r="T29" s="357"/>
      <c r="U29" s="358"/>
      <c r="V29" s="359"/>
      <c r="W29" s="355"/>
      <c r="X29" s="355"/>
      <c r="Y29" s="355"/>
      <c r="Z29" s="342" t="str">
        <f>IF(入力!P16="","",入力!P16)</f>
        <v>千葉市稲毛区山王町１０９－６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421</v>
      </c>
      <c r="AY29" s="341"/>
      <c r="AZ29" s="341"/>
      <c r="BA29" s="341"/>
      <c r="BB29" s="73" t="s">
        <v>76</v>
      </c>
      <c r="BC29" s="341" t="str">
        <f>IF(入力!AP16="","",入力!AP16)</f>
        <v>3889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40"/>
    </row>
    <row r="34" spans="3:58" ht="15" customHeight="1">
      <c r="C34" s="289">
        <f>IF(入力!B25="","",入力!B25)</f>
        <v>1</v>
      </c>
      <c r="D34" s="290"/>
      <c r="E34" s="291"/>
      <c r="F34" s="295" t="str">
        <f>IF(入力!C26="","",入力!C25&amp;"　"&amp;入力!E25&amp;"
"&amp;入力!C26&amp;"　"&amp;入力!E26)</f>
        <v>ナガシマ　フウカ
長嶋　楓花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6</v>
      </c>
      <c r="R34" s="302"/>
      <c r="S34" s="303"/>
      <c r="T34" s="307" t="str">
        <f>IF(入力!I25="","",入力!I25)</f>
        <v>千葉市立みつわ台北小学校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>
        <f>IF(入力!M25="","",入力!M25)</f>
        <v>512425056</v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159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2</v>
      </c>
      <c r="D36" s="290"/>
      <c r="E36" s="291"/>
      <c r="F36" s="295" t="str">
        <f>IF(入力!C28="","",入力!C27&amp;"　"&amp;入力!E27&amp;"
"&amp;入力!C28&amp;"　"&amp;入力!E28)</f>
        <v>カマシタ　ナツキ
鎌下　夏綺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6</v>
      </c>
      <c r="R36" s="302"/>
      <c r="S36" s="303"/>
      <c r="T36" s="307" t="str">
        <f>IF(入力!I27="","",入力!I27)</f>
        <v>千葉市立星久喜小学校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>
        <f>IF(入力!M27="","",入力!M27)</f>
        <v>512358384</v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153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3</v>
      </c>
      <c r="D38" s="290"/>
      <c r="E38" s="291"/>
      <c r="F38" s="295" t="str">
        <f>IF(入力!C30="","",入力!C29&amp;"　"&amp;入力!E29&amp;"
"&amp;入力!C30&amp;"　"&amp;入力!E30)</f>
        <v>ミナミ　マコト
南　真琴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6</v>
      </c>
      <c r="R38" s="302"/>
      <c r="S38" s="303"/>
      <c r="T38" s="307" t="str">
        <f>IF(入力!I29="","",入力!I29)</f>
        <v>八千代市立勝田台小学校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>
        <f>IF(入力!M29="","",入力!M29)</f>
        <v>514663931</v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152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4</v>
      </c>
      <c r="D40" s="290"/>
      <c r="E40" s="291"/>
      <c r="F40" s="295" t="str">
        <f>IF(入力!C32="","",入力!C31&amp;"　"&amp;入力!E31&amp;"
"&amp;入力!C32&amp;"　"&amp;入力!E32)</f>
        <v>アビコ　サク
吾孫子　咲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6</v>
      </c>
      <c r="R40" s="302"/>
      <c r="S40" s="303"/>
      <c r="T40" s="307" t="str">
        <f>IF(入力!I31="","",入力!I31)</f>
        <v>千葉市立みつわ台南小学校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>
        <f>IF(入力!M31="","",入力!M31)</f>
        <v>515536048</v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144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5</v>
      </c>
      <c r="D42" s="290"/>
      <c r="E42" s="291"/>
      <c r="F42" s="295" t="str">
        <f>IF(入力!C34="","",入力!C33&amp;"　"&amp;入力!E33&amp;"
"&amp;入力!C34&amp;"　"&amp;入力!E34)</f>
        <v>ケッソク　ミナミ
結束　美南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6</v>
      </c>
      <c r="R42" s="302"/>
      <c r="S42" s="303"/>
      <c r="T42" s="307" t="str">
        <f>IF(入力!I33="","",入力!I33)</f>
        <v>成田市立公津の杜小学校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>
        <f>IF(入力!M33="","",入力!M33)</f>
        <v>513137613</v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154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6</v>
      </c>
      <c r="D44" s="290"/>
      <c r="E44" s="291"/>
      <c r="F44" s="295" t="str">
        <f>IF(入力!C36="","",入力!C35&amp;"　"&amp;入力!E35&amp;"
"&amp;入力!C36&amp;"　"&amp;入力!E36)</f>
        <v>イケザワ　モモカ
池澤　百花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6</v>
      </c>
      <c r="R44" s="302"/>
      <c r="S44" s="303"/>
      <c r="T44" s="307" t="str">
        <f>IF(入力!I35="","",入力!I35)</f>
        <v>千葉市立千草台小学校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>
        <f>IF(入力!M35="","",入力!M35)</f>
        <v>513473689</v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154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7</v>
      </c>
      <c r="D46" s="290"/>
      <c r="E46" s="291"/>
      <c r="F46" s="295" t="str">
        <f>IF(入力!C38="","",入力!C37&amp;"　"&amp;入力!E37&amp;"
"&amp;入力!C38&amp;"　"&amp;入力!E38)</f>
        <v>フクハラ　モモ
福原　萌生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5</v>
      </c>
      <c r="R46" s="302"/>
      <c r="S46" s="303"/>
      <c r="T46" s="307" t="str">
        <f>IF(入力!I37="","",入力!I37)</f>
        <v>千葉市立桜木小学校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>
        <f>IF(入力!M37="","",入力!M37)</f>
        <v>514663940</v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144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8</v>
      </c>
      <c r="D48" s="290"/>
      <c r="E48" s="291"/>
      <c r="F48" s="295" t="str">
        <f>IF(入力!C40="","",入力!C39&amp;"　"&amp;入力!E39&amp;"
"&amp;入力!C40&amp;"　"&amp;入力!E40)</f>
        <v>ソウマ　ノゾミ
相馬　希美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5</v>
      </c>
      <c r="R48" s="302"/>
      <c r="S48" s="303"/>
      <c r="T48" s="307" t="str">
        <f>IF(入力!I39="","",入力!I39)</f>
        <v>千葉市立草野小学校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>
        <f>IF(入力!M39="","",入力!M39)</f>
        <v>513435507</v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145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>
        <f>IF(入力!B41="","",入力!B41)</f>
        <v>9</v>
      </c>
      <c r="D50" s="290"/>
      <c r="E50" s="291"/>
      <c r="F50" s="295" t="str">
        <f>IF(入力!C42="","",入力!C41&amp;"　"&amp;入力!E41&amp;"
"&amp;入力!C42&amp;"　"&amp;入力!E42)</f>
        <v>ミヤゾノ　サキ
宮園　彩希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>
        <f>IF(入力!G41="","",入力!G41)</f>
        <v>5</v>
      </c>
      <c r="R50" s="302"/>
      <c r="S50" s="303"/>
      <c r="T50" s="307" t="str">
        <f>IF(入力!I41="","",入力!I41)</f>
        <v>千葉市立北貝塚小学校</v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>
        <f>IF(入力!M41="","",入力!M41)</f>
        <v>514255429</v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>
        <f>IF(入力!P41="","",入力!P41)</f>
        <v>157</v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>
        <f>IF(入力!B43="","",入力!B43)</f>
        <v>10</v>
      </c>
      <c r="D52" s="290"/>
      <c r="E52" s="291"/>
      <c r="F52" s="295" t="str">
        <f>IF(入力!C44="","",入力!C43&amp;"　"&amp;入力!E43&amp;"
"&amp;入力!C44&amp;"　"&amp;入力!E44)</f>
        <v>ナカジマ　レイ
中島　伶</v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>
        <f>IF(入力!G43="","",入力!G43)</f>
        <v>5</v>
      </c>
      <c r="R52" s="302"/>
      <c r="S52" s="303"/>
      <c r="T52" s="307" t="str">
        <f>IF(入力!I43="","",入力!I43)</f>
        <v>千葉市立草野小学校</v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>
        <f>IF(入力!M43="","",入力!M43)</f>
        <v>514663964</v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>
        <f>IF(入力!P43="","",入力!P43)</f>
        <v>141</v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>
        <f>IF(入力!B45="","",入力!B45)</f>
        <v>11</v>
      </c>
      <c r="D54" s="290"/>
      <c r="E54" s="291"/>
      <c r="F54" s="295" t="str">
        <f>IF(入力!C46="","",入力!C45&amp;"　"&amp;入力!E45&amp;"
"&amp;入力!C46&amp;"　"&amp;入力!E46)</f>
        <v>オオタケ　ミユキ
大竹　未倖</v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>
        <f>IF(入力!G45="","",入力!G45)</f>
        <v>5</v>
      </c>
      <c r="R54" s="302"/>
      <c r="S54" s="303"/>
      <c r="T54" s="307" t="str">
        <f>IF(入力!I45="","",入力!I45)</f>
        <v>千葉市立若松小学校</v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>
        <f>IF(入力!M45="","",入力!M45)</f>
        <v>516038545</v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>
        <f>IF(入力!P45="","",入力!P45)</f>
        <v>155</v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>
        <f>IF(入力!B47="","",入力!B47)</f>
        <v>12</v>
      </c>
      <c r="D56" s="290"/>
      <c r="E56" s="291"/>
      <c r="F56" s="295" t="str">
        <f>IF(入力!C48="","",入力!C47&amp;"　"&amp;入力!E47&amp;"
"&amp;入力!C48&amp;"　"&amp;入力!E48)</f>
        <v>カネコ　ヒナタ
金子　ひなた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>
        <f>IF(入力!G47="","",入力!G47)</f>
        <v>5</v>
      </c>
      <c r="R56" s="302"/>
      <c r="S56" s="303"/>
      <c r="T56" s="307" t="str">
        <f>IF(入力!I47="","",入力!I47)</f>
        <v>千葉市立北貝塚小学校</v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>
        <f>IF(入力!M47="","",入力!M47)</f>
        <v>515536036</v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>
        <f>IF(入力!P47="","",入力!P47)</f>
        <v>153</v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みつわ台クラブ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430852586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佐川　延夫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508441821</v>
      </c>
      <c r="H7" s="279"/>
      <c r="I7" s="279"/>
      <c r="J7" s="279">
        <f>IF(入力!J7="","",入力!J7)</f>
        <v>9317</v>
      </c>
      <c r="K7" s="279"/>
      <c r="L7" s="279"/>
      <c r="M7" s="279" t="str">
        <f>IF(入力!M7="","",入力!M7)</f>
        <v>0200608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黒木　幸子</v>
      </c>
      <c r="D9" s="273"/>
      <c r="E9" s="273"/>
      <c r="F9" s="273"/>
      <c r="G9" s="279">
        <f>IF(入力!G9="","",入力!G9)</f>
        <v>510153207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>0381429</v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唐木　沙彩</v>
      </c>
      <c r="D11" s="273"/>
      <c r="E11" s="273"/>
      <c r="F11" s="273"/>
      <c r="G11" s="279">
        <f>IF(入力!G11="","",入力!G11)</f>
        <v>505388132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>0399372</v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池澤　厚子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佐川　延夫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1" t="s">
        <v>6</v>
      </c>
      <c r="B17" s="271"/>
      <c r="C17" s="282" t="str">
        <f>IF(入力!C17="","",入力!C17&amp;"　"&amp;入力!E17)</f>
        <v>千葉市稲毛区山王町１０９－６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043-421-3889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090－4934－8005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72" t="str">
        <f>IF(入力!C26="","",入力!C26&amp;"　"&amp;入力!E26)</f>
        <v>長嶋　楓花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千葉市立みつわ台北小学校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512425056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鎌下　夏綺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千葉市立星久喜小学校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512358384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南　真琴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八千代市立勝田台小学校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514663931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吾孫子　咲</v>
      </c>
      <c r="D31" s="273"/>
      <c r="E31" s="273"/>
      <c r="F31" s="273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千葉市立みつわ台南小学校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515536048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結束　美南</v>
      </c>
      <c r="D33" s="273"/>
      <c r="E33" s="273"/>
      <c r="F33" s="273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成田市立公津の杜小学校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513137613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池澤　百花</v>
      </c>
      <c r="D35" s="273"/>
      <c r="E35" s="273"/>
      <c r="F35" s="273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千葉市立千草台小学校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513473689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福原　萌生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千葉市立桜木小学校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514663940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相馬　希美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千葉市立草野小学校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513435507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宮園　彩希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千葉市立北貝塚小学校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514255429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中島　伶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千葉市立草野小学校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514663964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大竹　未倖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千葉市立若松小学校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516038545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金子　ひなた</v>
      </c>
      <c r="D47" s="273"/>
      <c r="E47" s="273"/>
      <c r="F47" s="273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千葉市立北貝塚小学校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515536036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みつわ台クラブ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430852586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佐川　延夫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508441821</v>
      </c>
      <c r="H7" s="279"/>
      <c r="I7" s="279"/>
      <c r="J7" s="279">
        <f>IF(入力!J7="","",入力!J7)</f>
        <v>9317</v>
      </c>
      <c r="K7" s="279"/>
      <c r="L7" s="279"/>
      <c r="M7" s="279" t="str">
        <f>IF(入力!M7="","",入力!M7)</f>
        <v>0200608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黒木　幸子</v>
      </c>
      <c r="D9" s="273"/>
      <c r="E9" s="273"/>
      <c r="F9" s="273"/>
      <c r="G9" s="279">
        <f>IF(入力!G9="","",入力!G9)</f>
        <v>510153207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>0381429</v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唐木　沙彩</v>
      </c>
      <c r="D11" s="273"/>
      <c r="E11" s="273"/>
      <c r="F11" s="273"/>
      <c r="G11" s="279">
        <f>IF(入力!G11="","",入力!G11)</f>
        <v>505388132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>0399372</v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池澤　厚子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佐川　延夫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1" t="s">
        <v>6</v>
      </c>
      <c r="B17" s="271"/>
      <c r="C17" s="282" t="str">
        <f>IF(入力!C17="","",入力!C17&amp;"　"&amp;入力!E17)</f>
        <v>千葉市稲毛区山王町１０９－６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043-421-3889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090－4934－8005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72" t="str">
        <f>IF(入力!C26="","",入力!C26&amp;"　"&amp;入力!E26)</f>
        <v>長嶋　楓花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千葉市立みつわ台北小学校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512425056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鎌下　夏綺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千葉市立星久喜小学校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512358384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南　真琴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八千代市立勝田台小学校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514663931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吾孫子　咲</v>
      </c>
      <c r="D31" s="273"/>
      <c r="E31" s="273"/>
      <c r="F31" s="273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千葉市立みつわ台南小学校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515536048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結束　美南</v>
      </c>
      <c r="D33" s="273"/>
      <c r="E33" s="273"/>
      <c r="F33" s="273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成田市立公津の杜小学校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513137613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池澤　百花</v>
      </c>
      <c r="D35" s="273"/>
      <c r="E35" s="273"/>
      <c r="F35" s="273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千葉市立千草台小学校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513473689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福原　萌生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千葉市立桜木小学校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514663940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相馬　希美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千葉市立草野小学校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513435507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宮園　彩希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千葉市立北貝塚小学校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514255429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中島　伶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千葉市立草野小学校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514663964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大竹　未倖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千葉市立若松小学校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516038545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金子　ひなた</v>
      </c>
      <c r="D47" s="273"/>
      <c r="E47" s="273"/>
      <c r="F47" s="273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千葉市立北貝塚小学校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515536036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17</v>
      </c>
      <c r="J5" s="451" t="str">
        <f>IF(入力!A55="","",入力!A55)</f>
        <v>全国大会、敢闘賞受賞の名に恥じない試合をしたい。チーム一丸となり、頑張ります。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ﾐﾂﾜﾀﾞｲｸﾗﾌﾞ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ｻｶﾞﾜ</v>
      </c>
      <c r="F16" s="33" t="str">
        <f>IF(入力!E7="","",入力!E7)</f>
        <v>ﾉﾌﾞｵ</v>
      </c>
      <c r="G16" s="33">
        <f>IF(入力!G7="","",入力!G7)</f>
        <v>508441821</v>
      </c>
      <c r="H16" s="33">
        <f>IF(入力!J7="","",入力!J7)</f>
        <v>9317</v>
      </c>
      <c r="I16" s="33" t="str">
        <f>IF(入力!M7="","",入力!M7)</f>
        <v>0200608</v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千葉市稲毛区山王町１０９－６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ｸﾛｷ</v>
      </c>
      <c r="F17" s="33" t="str">
        <f>IF(入力!E9="","",入力!E9)</f>
        <v>ｻﾁｺ</v>
      </c>
      <c r="G17" s="33">
        <f>IF(入力!G9="","",入力!G9)</f>
        <v>510153207</v>
      </c>
      <c r="H17" s="33" t="str">
        <f>IF(入力!J9="","",入力!J9)</f>
        <v/>
      </c>
      <c r="I17" s="33" t="str">
        <f>IF(入力!M9="","",入力!M9)</f>
        <v>0381429</v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千葉市若葉区桜木８－５－１８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ｶﾗｷ</v>
      </c>
      <c r="F20" s="33" t="str">
        <f>IF(入力!E11="","",入力!E11)</f>
        <v>ｻｱﾔ</v>
      </c>
      <c r="G20" s="33">
        <f>IF(入力!G11="","",入力!G11)</f>
        <v>505388132</v>
      </c>
      <c r="H20" s="33" t="str">
        <f>IF(入力!J11="","",入力!J11)</f>
        <v/>
      </c>
      <c r="I20" s="33" t="str">
        <f>IF(入力!M11="","",入力!M11)</f>
        <v>0399372</v>
      </c>
      <c r="J20" s="33"/>
      <c r="K20" s="33"/>
      <c r="L20" s="33">
        <f>IF(入力!AT11="","",入力!AT11)</f>
        <v>25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0036</v>
      </c>
      <c r="T20" s="33" t="str">
        <f>IF(入力!P12="","",入力!P12)</f>
        <v>千葉市若葉区殿台町２３３－２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ｻｶﾞﾜ</v>
      </c>
      <c r="F22" s="33" t="str">
        <f>IF(入力!E15="","",入力!E15)</f>
        <v>ﾉﾌﾞｵ</v>
      </c>
      <c r="G22" s="33"/>
      <c r="H22" s="33"/>
      <c r="I22" s="33"/>
      <c r="J22" s="33"/>
      <c r="K22" s="33"/>
      <c r="L22" s="33">
        <f>IF(入力!AT15="","",入力!AT15)</f>
        <v>70</v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千葉市稲毛区山王町１０９－６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池澤</v>
      </c>
      <c r="D23" s="33" t="str">
        <f>IF(入力!$E$14="","",入力!$E$14)</f>
        <v>厚子</v>
      </c>
      <c r="E23" s="33" t="str">
        <f>IF(入力!$C$13="","",入力!$C$13)</f>
        <v>ｲｹｻﾞﾜ</v>
      </c>
      <c r="F23" s="33" t="str">
        <f>IF(入力!$E$13="","",入力!$E$13)</f>
        <v>ｱﾂｺ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長嶋</v>
      </c>
      <c r="D24" s="75" t="str">
        <f>VLOOKUP($B$51,$A$53:$F$352,4)</f>
        <v>楓花</v>
      </c>
      <c r="E24" s="75" t="str">
        <f>VLOOKUP($B$51,$A$53:$F$352,5)</f>
        <v>ナガシマ</v>
      </c>
      <c r="F24" s="75" t="str">
        <f>VLOOKUP($B$51,$A$53:$F$352,6)</f>
        <v>フウカ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長嶋</v>
      </c>
      <c r="D53" s="33" t="str">
        <f>IF(入力!E26="","",入力!E26)</f>
        <v>楓花</v>
      </c>
      <c r="E53" s="33" t="str">
        <f>IF(入力!C25="","",入力!C25)</f>
        <v>ナガシマ</v>
      </c>
      <c r="F53" s="33" t="str">
        <f>IF(入力!E25="","",入力!E25)</f>
        <v>フウカ</v>
      </c>
      <c r="G53" s="33">
        <f>IF(入力!M25="","",入力!M25)</f>
        <v>512425056</v>
      </c>
      <c r="H53" s="33" t="str">
        <f>IF(入力!I25="","",入力!I25)</f>
        <v>千葉市立みつわ台北小学校</v>
      </c>
      <c r="I53" s="33">
        <f>IF(入力!G25="","",入力!G25)</f>
        <v>6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鎌下</v>
      </c>
      <c r="D54" s="33" t="str">
        <f>IF(入力!E28="","",入力!E28)</f>
        <v>夏綺</v>
      </c>
      <c r="E54" s="33" t="str">
        <f>IF(入力!C27="","",入力!C27)</f>
        <v>カマシタ</v>
      </c>
      <c r="F54" s="33" t="str">
        <f>IF(入力!E27="","",入力!E27)</f>
        <v>ナツキ</v>
      </c>
      <c r="G54" s="33">
        <f>IF(入力!M27="","",入力!M27)</f>
        <v>512358384</v>
      </c>
      <c r="H54" s="33" t="str">
        <f>IF(入力!I27="","",入力!I27)</f>
        <v>千葉市立星久喜小学校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南</v>
      </c>
      <c r="D55" s="33" t="str">
        <f>IF(入力!E30="","",入力!E30)</f>
        <v>真琴</v>
      </c>
      <c r="E55" s="33" t="str">
        <f>IF(入力!C29="","",入力!C29)</f>
        <v>ミナミ</v>
      </c>
      <c r="F55" s="33" t="str">
        <f>IF(入力!E29="","",入力!E29)</f>
        <v>マコト</v>
      </c>
      <c r="G55" s="33">
        <f>IF(入力!M29="","",入力!M29)</f>
        <v>514663931</v>
      </c>
      <c r="H55" s="33" t="str">
        <f>IF(入力!I29="","",入力!I29)</f>
        <v>八千代市立勝田台小学校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吾孫子</v>
      </c>
      <c r="D56" s="33" t="str">
        <f>IF(入力!E32="","",入力!E32)</f>
        <v>咲</v>
      </c>
      <c r="E56" s="33" t="str">
        <f>IF(入力!C31="","",入力!C31)</f>
        <v>アビコ</v>
      </c>
      <c r="F56" s="33" t="str">
        <f>IF(入力!E31="","",入力!E31)</f>
        <v>サク</v>
      </c>
      <c r="G56" s="33">
        <f>IF(入力!M31="","",入力!M31)</f>
        <v>515536048</v>
      </c>
      <c r="H56" s="33" t="str">
        <f>IF(入力!I31="","",入力!I31)</f>
        <v>千葉市立みつわ台南小学校</v>
      </c>
      <c r="I56" s="33">
        <f>IF(入力!G31="","",入力!G31)</f>
        <v>6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結束</v>
      </c>
      <c r="D57" s="33" t="str">
        <f>IF(入力!E34="","",入力!E34)</f>
        <v>美南</v>
      </c>
      <c r="E57" s="33" t="str">
        <f>IF(入力!C33="","",入力!C33)</f>
        <v>ケッソク</v>
      </c>
      <c r="F57" s="33" t="str">
        <f>IF(入力!E33="","",入力!E33)</f>
        <v>ミナミ</v>
      </c>
      <c r="G57" s="33">
        <f>IF(入力!M33="","",入力!M33)</f>
        <v>513137613</v>
      </c>
      <c r="H57" s="33" t="str">
        <f>IF(入力!I33="","",入力!I33)</f>
        <v>成田市立公津の杜小学校</v>
      </c>
      <c r="I57" s="33">
        <f>IF(入力!G33="","",入力!G33)</f>
        <v>6</v>
      </c>
      <c r="J57" s="33">
        <f>IF(入力!P33="","",入力!P33)</f>
        <v>154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池澤</v>
      </c>
      <c r="D58" s="33" t="str">
        <f>IF(入力!E36="","",入力!E36)</f>
        <v>百花</v>
      </c>
      <c r="E58" s="33" t="str">
        <f>IF(入力!C35="","",入力!C35)</f>
        <v>イケザワ</v>
      </c>
      <c r="F58" s="33" t="str">
        <f>IF(入力!E35="","",入力!E35)</f>
        <v>モモカ</v>
      </c>
      <c r="G58" s="33">
        <f>IF(入力!M35="","",入力!M35)</f>
        <v>513473689</v>
      </c>
      <c r="H58" s="33" t="str">
        <f>IF(入力!I35="","",入力!I35)</f>
        <v>千葉市立千草台小学校</v>
      </c>
      <c r="I58" s="33">
        <f>IF(入力!G35="","",入力!G35)</f>
        <v>6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福原</v>
      </c>
      <c r="D59" s="33" t="str">
        <f>IF(入力!E38="","",入力!E38)</f>
        <v>萌生</v>
      </c>
      <c r="E59" s="33" t="str">
        <f>IF(入力!C37="","",入力!C37)</f>
        <v>フクハラ</v>
      </c>
      <c r="F59" s="33" t="str">
        <f>IF(入力!E37="","",入力!E37)</f>
        <v>モモ</v>
      </c>
      <c r="G59" s="33">
        <f>IF(入力!M37="","",入力!M37)</f>
        <v>514663940</v>
      </c>
      <c r="H59" s="33" t="str">
        <f>IF(入力!I37="","",入力!I37)</f>
        <v>千葉市立桜木小学校</v>
      </c>
      <c r="I59" s="33">
        <f>IF(入力!G37="","",入力!G37)</f>
        <v>5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相馬</v>
      </c>
      <c r="D60" s="33" t="str">
        <f>IF(入力!E40="","",入力!E40)</f>
        <v>希美</v>
      </c>
      <c r="E60" s="33" t="str">
        <f>IF(入力!C39="","",入力!C39)</f>
        <v>ソウマ</v>
      </c>
      <c r="F60" s="33" t="str">
        <f>IF(入力!E39="","",入力!E39)</f>
        <v>ノゾミ</v>
      </c>
      <c r="G60" s="33">
        <f>IF(入力!M39="","",入力!M39)</f>
        <v>513435507</v>
      </c>
      <c r="H60" s="33" t="str">
        <f>IF(入力!I39="","",入力!I39)</f>
        <v>千葉市立草野小学校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宮園</v>
      </c>
      <c r="D61" s="33" t="str">
        <f>IF(入力!E42="","",入力!E42)</f>
        <v>彩希</v>
      </c>
      <c r="E61" s="33" t="str">
        <f>IF(入力!C41="","",入力!C41)</f>
        <v>ミヤゾノ</v>
      </c>
      <c r="F61" s="33" t="str">
        <f>IF(入力!E41="","",入力!E41)</f>
        <v>サキ</v>
      </c>
      <c r="G61" s="33">
        <f>IF(入力!M41="","",入力!M41)</f>
        <v>514255429</v>
      </c>
      <c r="H61" s="33" t="str">
        <f>IF(入力!I41="","",入力!I41)</f>
        <v>千葉市立北貝塚小学校</v>
      </c>
      <c r="I61" s="33">
        <f>IF(入力!G41="","",入力!G41)</f>
        <v>5</v>
      </c>
      <c r="J61" s="33">
        <f>IF(入力!P41="","",入力!P41)</f>
        <v>157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中島</v>
      </c>
      <c r="D62" s="33" t="str">
        <f>IF(入力!E44="","",入力!E44)</f>
        <v>伶</v>
      </c>
      <c r="E62" s="33" t="str">
        <f>IF(入力!C43="","",入力!C43)</f>
        <v>ナカジマ</v>
      </c>
      <c r="F62" s="33" t="str">
        <f>IF(入力!E43="","",入力!E43)</f>
        <v>レイ</v>
      </c>
      <c r="G62" s="33">
        <f>IF(入力!M43="","",入力!M43)</f>
        <v>514663964</v>
      </c>
      <c r="H62" s="33" t="str">
        <f>IF(入力!I43="","",入力!I43)</f>
        <v>千葉市立草野小学校</v>
      </c>
      <c r="I62" s="33">
        <f>IF(入力!G43="","",入力!G43)</f>
        <v>5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大竹</v>
      </c>
      <c r="D63" s="33" t="str">
        <f>IF(入力!E46="","",入力!E46)</f>
        <v>未倖</v>
      </c>
      <c r="E63" s="33" t="str">
        <f>IF(入力!C45="","",入力!C45)</f>
        <v>オオタケ</v>
      </c>
      <c r="F63" s="33" t="str">
        <f>IF(入力!E45="","",入力!E45)</f>
        <v>ミユキ</v>
      </c>
      <c r="G63" s="33">
        <f>IF(入力!M45="","",入力!M45)</f>
        <v>516038545</v>
      </c>
      <c r="H63" s="33" t="str">
        <f>IF(入力!I45="","",入力!I45)</f>
        <v>千葉市立若松小学校</v>
      </c>
      <c r="I63" s="33">
        <f>IF(入力!G45="","",入力!G45)</f>
        <v>5</v>
      </c>
      <c r="J63" s="33">
        <f>IF(入力!P45="","",入力!P45)</f>
        <v>155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金子</v>
      </c>
      <c r="D64" s="33" t="str">
        <f>IF(入力!E48="","",入力!E48)</f>
        <v>ひなた</v>
      </c>
      <c r="E64" s="33" t="str">
        <f>IF(入力!C47="","",入力!C47)</f>
        <v>カネコ</v>
      </c>
      <c r="F64" s="33" t="str">
        <f>IF(入力!E47="","",入力!E47)</f>
        <v>ヒナタ</v>
      </c>
      <c r="G64" s="33">
        <f>IF(入力!M47="","",入力!M47)</f>
        <v>515536036</v>
      </c>
      <c r="H64" s="33" t="str">
        <f>IF(入力!I47="","",入力!I47)</f>
        <v>千葉市立北貝塚小学校</v>
      </c>
      <c r="I64" s="33">
        <f>IF(入力!G47="","",入力!G47)</f>
        <v>5</v>
      </c>
      <c r="J64" s="33">
        <f>IF(入力!P47="","",入力!P47)</f>
        <v>153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あびこけいすけ</cp:lastModifiedBy>
  <cp:lastPrinted>2018-09-06T05:10:28Z</cp:lastPrinted>
  <dcterms:created xsi:type="dcterms:W3CDTF">2014-04-05T09:56:00Z</dcterms:created>
  <dcterms:modified xsi:type="dcterms:W3CDTF">2018-09-13T09:22:40Z</dcterms:modified>
</cp:coreProperties>
</file>