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2040" yWindow="3630" windowWidth="14925" windowHeight="633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4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2" l="1"/>
  <c r="C19" i="5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<sst xmlns="http://schemas.openxmlformats.org/spreadsheetml/2006/main" count="450" uniqueCount="309">
  <si>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</si>
  <si>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</si>
  <si>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</si>
  <si>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</si>
  <si>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</si>
  <si>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</si>
  <si>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</si>
  <si>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</si>
  <si>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</si>
  <si>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</si>
  <si>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</si>
  <si>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</si>
  <si>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</si>
  <si>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</si>
  <si>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</si>
  <si>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</si>
  <si>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</si>
  <si>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</si>
  <si>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</si>
  <si>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</si>
  <si>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</si>
  <si>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</si>
  <si>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</si>
  <si>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</si>
  <si>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</si>
  <si>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</si>
  <si>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</si>
  <si>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</si>
  <si>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</si>
  <si>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</si>
  <si>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</si>
  <si>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</si>
  <si>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</si>
  <si>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</si>
  <si>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</si>
  <si>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</si>
  <si>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</si>
  <si>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</si>
  <si>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</si>
  <si>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</si>
  <si>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</si>
  <si>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</si>
  <si>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</si>
  <si>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</si>
  <si>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</si>
  <si>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</si>
  <si>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</si>
  <si>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</si>
  <si>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</si>
  <si>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</si>
  <si>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</si>
  <si>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</si>
  <si>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</si>
  <si>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</si>
  <si>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</si>
  <si>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</si>
  <si>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</si>
  <si>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</si>
  <si>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</si>
  <si>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</si>
  <si>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</si>
  <si>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</si>
  <si>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</si>
  <si>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</si>
  <si>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</si>
  <si>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</si>
  <si>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</si>
  <si>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</si>
  <si>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</si>
  <si>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</si>
  <si>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</si>
  <si>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</si>
  <si>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</si>
  <si>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</si>
  <si>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</si>
  <si>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</si>
  <si>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</si>
  <si>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</si>
  <si>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</si>
  <si>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</si>
  <si>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</si>
  <si>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</si>
  <si>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</si>
  <si>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</si>
  <si>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</si>
  <si>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</si>
  <si>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</si>
  <si>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</si>
  <si>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</si>
  <si>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</si>
  <si>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</si>
  <si>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</si>
  <si>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</si>
  <si>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</si>
  <si>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</si>
  <si>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</si>
  <si>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</si>
  <si>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</si>
  <si>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</si>
  <si>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</si>
  <si>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</si>
  <si>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</si>
  <si>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</si>
  <si>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</si>
  <si>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</si>
  <si>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</si>
  <si>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</si>
  <si>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</si>
  <si>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</si>
  <si>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</si>
  <si>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</si>
  <si>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</si>
  <si>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</si>
  <si>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</si>
  <si>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</si>
  <si>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</si>
  <si>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</si>
  <si>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</si>
  <si>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</si>
  <si>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</si>
  <si>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</si>
  <si>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</si>
  <si>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</si>
  <si>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</si>
  <si>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</si>
  <si>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</si>
  <si>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</si>
  <si>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</si>
  <si>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</si>
  <si>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</si>
  <si>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</si>
  <si>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</si>
  <si>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</si>
  <si>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</si>
  <si>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</si>
  <si>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</si>
  <si>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</si>
  <si>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</si>
  <si>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</si>
  <si>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</si>
  <si>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</si>
  <si>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</si>
  <si>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</si>
  <si>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</si>
  <si>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</si>
  <si>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</si>
  <si>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</si>
  <si>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</si>
  <si>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</si>
  <si>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</si>
  <si>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</si>
  <si>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</si>
  <si>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</si>
  <si>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</si>
  <si>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</si>
  <si>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</si>
  <si>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</si>
  <si>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</si>
  <si>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</si>
  <si>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</si>
  <si>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</si>
  <si>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</si>
  <si>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</si>
  <si>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</si>
  <si>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</si>
  <si>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</si>
  <si>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</si>
  <si>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</si>
  <si>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</si>
  <si>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</si>
  <si>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</si>
  <si>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</si>
  <si>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</si>
  <si>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</si>
  <si>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</si>
  <si>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</si>
  <si>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</si>
  <si>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</si>
  <si>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</si>
  <si>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</si>
  <si>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</si>
  <si>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</si>
  <si>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</si>
  <si>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</si>
  <si>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</si>
  <si>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</si>
  <si>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</si>
  <si>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</si>
  <si>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</si>
  <si>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</si>
  <si>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</si>
  <si>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</si>
  <si>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</si>
  <si>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</si>
  <si>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</si>
  <si>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</si>
  <si>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</si>
  <si>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</si>
  <si>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</si>
  <si>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</si>
  <si>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</si>
  <si>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ミツワダイクラブ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</si>
  <si>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</si>
  <si>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</si>
  <si>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サガワ</t>
    <phoneticPr fontId="2"/>
  </si>
  <si>
    <t>ノブオ</t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</si>
  <si>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</si>
  <si>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</si>
  <si>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クロキ</t>
    <phoneticPr fontId="2"/>
  </si>
  <si>
    <t>サチコ</t>
    <phoneticPr fontId="2"/>
  </si>
  <si>
    <t>カラキ</t>
    <phoneticPr fontId="2"/>
  </si>
  <si>
    <t>サアヤ</t>
    <phoneticPr fontId="2"/>
  </si>
  <si>
    <t>唐木</t>
    <rPh sb="0" eb="2">
      <t>カラキ</t>
    </rPh>
    <phoneticPr fontId="2"/>
  </si>
  <si>
    <t>沙彩</t>
    <rPh sb="0" eb="1">
      <t>サ</t>
    </rPh>
    <rPh sb="1" eb="2">
      <t>アヤ</t>
    </rPh>
    <phoneticPr fontId="2"/>
  </si>
  <si>
    <t>大竹</t>
    <rPh sb="0" eb="2">
      <t>オオタケ</t>
    </rPh>
    <phoneticPr fontId="2"/>
  </si>
  <si>
    <t>オオタケ</t>
    <phoneticPr fontId="2"/>
  </si>
  <si>
    <t>ミヤゾノ</t>
    <phoneticPr fontId="2"/>
  </si>
  <si>
    <t>サキ</t>
    <phoneticPr fontId="2"/>
  </si>
  <si>
    <t>宮園</t>
    <rPh sb="0" eb="2">
      <t>ミヤゾノ</t>
    </rPh>
    <phoneticPr fontId="2"/>
  </si>
  <si>
    <t>彩希</t>
    <rPh sb="0" eb="2">
      <t>サキ</t>
    </rPh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</si>
  <si>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カイヅカ</t>
    </rPh>
    <rPh sb="7" eb="10">
      <t>ショウガッコウ</t>
    </rPh>
    <phoneticPr fontId="2"/>
  </si>
  <si>
    <t>ソウマ</t>
    <phoneticPr fontId="2"/>
  </si>
  <si>
    <t>ノゾミ</t>
    <phoneticPr fontId="2"/>
  </si>
  <si>
    <t>相馬</t>
    <rPh sb="0" eb="2">
      <t>ソウマ</t>
    </rPh>
    <phoneticPr fontId="2"/>
  </si>
  <si>
    <t>希美</t>
    <rPh sb="0" eb="2">
      <t>ノゾミ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</si>
  <si>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</si>
  <si>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5年</t>
    <rPh sb="1" eb="2">
      <t>ネン</t>
    </rPh>
    <phoneticPr fontId="2"/>
  </si>
  <si>
    <t>ナカジマ</t>
    <phoneticPr fontId="2"/>
  </si>
  <si>
    <t>レイ</t>
    <phoneticPr fontId="2"/>
  </si>
  <si>
    <t>中島</t>
    <rPh sb="0" eb="2">
      <t>ナカジマ</t>
    </rPh>
    <phoneticPr fontId="2"/>
  </si>
  <si>
    <t>伶</t>
    <rPh sb="0" eb="1">
      <t>レイ</t>
    </rPh>
    <phoneticPr fontId="2"/>
  </si>
  <si>
    <t>ヒナタ</t>
    <phoneticPr fontId="2"/>
  </si>
  <si>
    <t>金子</t>
    <rPh sb="0" eb="2">
      <t>カネコ</t>
    </rPh>
    <phoneticPr fontId="2"/>
  </si>
  <si>
    <t>ひなた</t>
    <phoneticPr fontId="2"/>
  </si>
  <si>
    <t>ミユキ</t>
    <phoneticPr fontId="2"/>
  </si>
  <si>
    <t>未倖</t>
    <rPh sb="0" eb="1">
      <t>ミ</t>
    </rPh>
    <rPh sb="1" eb="2">
      <t>サチ</t>
    </rPh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</si>
  <si>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</si>
  <si>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カマシタ</t>
    <phoneticPr fontId="2"/>
  </si>
  <si>
    <t>マリン</t>
    <phoneticPr fontId="2"/>
  </si>
  <si>
    <t>鎌下</t>
    <rPh sb="0" eb="1">
      <t>カマ</t>
    </rPh>
    <rPh sb="1" eb="2">
      <t>シタ</t>
    </rPh>
    <phoneticPr fontId="2"/>
  </si>
  <si>
    <t>真凛</t>
    <rPh sb="0" eb="2">
      <t>マリン</t>
    </rPh>
    <phoneticPr fontId="2"/>
  </si>
  <si>
    <t>ニヘイ</t>
    <phoneticPr fontId="2"/>
  </si>
  <si>
    <t>セナ</t>
    <phoneticPr fontId="2"/>
  </si>
  <si>
    <t>二瓶</t>
    <rPh sb="0" eb="2">
      <t>ニヘイ</t>
    </rPh>
    <phoneticPr fontId="2"/>
  </si>
  <si>
    <t>星南</t>
    <rPh sb="0" eb="1">
      <t>ホシ</t>
    </rPh>
    <rPh sb="1" eb="2">
      <t>ミナミ</t>
    </rPh>
    <phoneticPr fontId="2"/>
  </si>
  <si>
    <t>4年</t>
    <rPh sb="1" eb="2">
      <t>ネン</t>
    </rPh>
    <phoneticPr fontId="2"/>
  </si>
  <si>
    <t>千葉市立星久喜小学校</t>
    <rPh sb="0" eb="3">
      <t>チバシ</t>
    </rPh>
    <rPh sb="3" eb="4">
      <t>リツ</t>
    </rPh>
    <rPh sb="4" eb="5">
      <t>ホシ</t>
    </rPh>
    <rPh sb="5" eb="6">
      <t>ヒサ</t>
    </rPh>
    <rPh sb="6" eb="7">
      <t>ヨロコ</t>
    </rPh>
    <rPh sb="7" eb="10">
      <t>ショウガッコウ</t>
    </rPh>
    <phoneticPr fontId="2"/>
  </si>
  <si>
    <t>千葉市立都賀の台小学校</t>
    <rPh sb="0" eb="3">
      <t>チバシ</t>
    </rPh>
    <rPh sb="3" eb="4">
      <t>リツ</t>
    </rPh>
    <rPh sb="4" eb="6">
      <t>ツガ</t>
    </rPh>
    <rPh sb="7" eb="8">
      <t>ダイ</t>
    </rPh>
    <rPh sb="8" eb="11">
      <t>ショウガッコウ</t>
    </rPh>
    <phoneticPr fontId="2"/>
  </si>
  <si>
    <t>山下</t>
    <rPh sb="0" eb="2">
      <t>ヤマシタ</t>
    </rPh>
    <phoneticPr fontId="2"/>
  </si>
  <si>
    <t>裕子</t>
    <rPh sb="0" eb="2">
      <t>ユウコ</t>
    </rPh>
    <phoneticPr fontId="2"/>
  </si>
  <si>
    <t>ウチカワ</t>
    <phoneticPr fontId="2"/>
  </si>
  <si>
    <t>ルルカ</t>
    <phoneticPr fontId="2"/>
  </si>
  <si>
    <t>内川</t>
    <rPh sb="0" eb="2">
      <t>ウチカワ</t>
    </rPh>
    <phoneticPr fontId="2"/>
  </si>
  <si>
    <t>瑠々花</t>
    <rPh sb="0" eb="2">
      <t>ルル</t>
    </rPh>
    <rPh sb="2" eb="3">
      <t>ハナ</t>
    </rPh>
    <phoneticPr fontId="2"/>
  </si>
  <si>
    <t>ミク</t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</si>
  <si>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</si>
  <si>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美空</t>
    <rPh sb="0" eb="1">
      <t>ミ</t>
    </rPh>
    <rPh sb="1" eb="2">
      <t>ソラ</t>
    </rPh>
    <phoneticPr fontId="2"/>
  </si>
  <si>
    <t>3年</t>
    <rPh sb="1" eb="2">
      <t>ネン</t>
    </rPh>
    <phoneticPr fontId="2"/>
  </si>
  <si>
    <t>①</t>
    <phoneticPr fontId="2"/>
  </si>
  <si>
    <t>ナカジマ</t>
    <phoneticPr fontId="2"/>
  </si>
  <si>
    <t>ナミ</t>
    <phoneticPr fontId="2"/>
  </si>
  <si>
    <t>中島</t>
    <rPh sb="0" eb="2">
      <t>ナカジマ</t>
    </rPh>
    <phoneticPr fontId="2"/>
  </si>
  <si>
    <t>奈美</t>
    <rPh sb="0" eb="1">
      <t>ナ</t>
    </rPh>
    <rPh sb="1" eb="2">
      <t>ミ</t>
    </rPh>
    <phoneticPr fontId="2"/>
  </si>
  <si>
    <t>263</t>
    <phoneticPr fontId="2"/>
  </si>
  <si>
    <t>0002</t>
    <phoneticPr fontId="2"/>
  </si>
  <si>
    <t>千葉市稲毛区山王町109‐6</t>
    <rPh sb="0" eb="3">
      <t>チバシ</t>
    </rPh>
    <rPh sb="3" eb="6">
      <t>イナゲク</t>
    </rPh>
    <rPh sb="6" eb="8">
      <t>サンノウ</t>
    </rPh>
    <rPh sb="8" eb="9">
      <t>マチ</t>
    </rPh>
    <phoneticPr fontId="2"/>
  </si>
  <si>
    <t>043</t>
    <phoneticPr fontId="2"/>
  </si>
  <si>
    <t>421</t>
    <phoneticPr fontId="2"/>
  </si>
  <si>
    <t>3889</t>
    <phoneticPr fontId="2"/>
  </si>
  <si>
    <t>264</t>
    <phoneticPr fontId="2"/>
  </si>
  <si>
    <t>0020</t>
    <phoneticPr fontId="2"/>
  </si>
  <si>
    <t>千葉市若葉区桜木8‐5‐18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</si>
  <si>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</si>
  <si>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9976</t>
    <phoneticPr fontId="2"/>
  </si>
  <si>
    <t>8011</t>
    <phoneticPr fontId="2"/>
  </si>
  <si>
    <t>0036</t>
    <phoneticPr fontId="2"/>
  </si>
  <si>
    <t>千葉市若葉区殿台町233‐2</t>
    <rPh sb="0" eb="3">
      <t>チバシ</t>
    </rPh>
    <rPh sb="3" eb="6">
      <t>ワカバク</t>
    </rPh>
    <rPh sb="6" eb="8">
      <t>トノダイ</t>
    </rPh>
    <rPh sb="8" eb="9">
      <t>マチ</t>
    </rPh>
    <phoneticPr fontId="2"/>
  </si>
  <si>
    <t>080</t>
    <phoneticPr fontId="2"/>
  </si>
  <si>
    <t>3080</t>
    <phoneticPr fontId="2"/>
  </si>
  <si>
    <t>3817</t>
    <phoneticPr fontId="2"/>
  </si>
  <si>
    <t>サガワ</t>
    <phoneticPr fontId="2"/>
  </si>
  <si>
    <t>ノブオ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</si>
  <si>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</si>
  <si>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</si>
  <si>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千葉市稲毛区</t>
    <rPh sb="0" eb="3">
      <t>チバシ</t>
    </rPh>
    <rPh sb="3" eb="5">
      <t>イナゲ</t>
    </rPh>
    <rPh sb="5" eb="6">
      <t>ク</t>
    </rPh>
    <phoneticPr fontId="2"/>
  </si>
  <si>
    <t>ＪＲ総武</t>
    <rPh sb="2" eb="4">
      <t>ソウブ</t>
    </rPh>
    <phoneticPr fontId="2"/>
  </si>
  <si>
    <t>都賀</t>
    <rPh sb="0" eb="2">
      <t>ツガ</t>
    </rPh>
    <phoneticPr fontId="2"/>
  </si>
  <si>
    <t>090</t>
    <phoneticPr fontId="2"/>
  </si>
  <si>
    <t>4934</t>
    <phoneticPr fontId="2"/>
  </si>
  <si>
    <t>8005</t>
    <phoneticPr fontId="2"/>
  </si>
  <si>
    <t>0200608</t>
    <phoneticPr fontId="2"/>
  </si>
  <si>
    <t>0381429</t>
    <phoneticPr fontId="2"/>
  </si>
  <si>
    <t>0399372</t>
    <phoneticPr fontId="2"/>
  </si>
  <si>
    <t>カネコ</t>
    <phoneticPr fontId="2"/>
  </si>
  <si>
    <t>6年</t>
    <rPh sb="1" eb="2">
      <t>ネン</t>
    </rPh>
    <phoneticPr fontId="2"/>
  </si>
  <si>
    <t>ヤマシタ</t>
    <phoneticPr fontId="2"/>
  </si>
  <si>
    <t>ユウコ</t>
    <phoneticPr fontId="2"/>
  </si>
  <si>
    <t>木戸</t>
    <rPh sb="0" eb="2">
      <t>キド</t>
    </rPh>
    <phoneticPr fontId="2"/>
  </si>
  <si>
    <t>キド</t>
    <phoneticPr fontId="2"/>
  </si>
  <si>
    <t>岩橋</t>
    <rPh sb="0" eb="2">
      <t>イワハシ</t>
    </rPh>
    <phoneticPr fontId="2"/>
  </si>
  <si>
    <t>イワハシ</t>
    <phoneticPr fontId="2"/>
  </si>
  <si>
    <t>ココネ</t>
    <phoneticPr fontId="2"/>
  </si>
  <si>
    <t>倖香音</t>
    <rPh sb="0" eb="1">
      <t>サチ</t>
    </rPh>
    <rPh sb="1" eb="2">
      <t>カオル</t>
    </rPh>
    <rPh sb="2" eb="3">
      <t>オト</t>
    </rPh>
    <phoneticPr fontId="2"/>
  </si>
  <si>
    <t>渡邊</t>
    <rPh sb="0" eb="2">
      <t>ワタナベ</t>
    </rPh>
    <phoneticPr fontId="2"/>
  </si>
  <si>
    <t>ワタナベ</t>
    <phoneticPr fontId="2"/>
  </si>
  <si>
    <t>雛乃</t>
    <rPh sb="0" eb="1">
      <t>ヒナ</t>
    </rPh>
    <rPh sb="1" eb="2">
      <t>ノ</t>
    </rPh>
    <phoneticPr fontId="2"/>
  </si>
  <si>
    <t>ヒナノ</t>
    <phoneticPr fontId="2"/>
  </si>
  <si>
    <t>選手たちの目標、努力、そしてみつわ台クラブ保護者の皆さんの期待を込めて。２年連続２０回目の全国大会出場を目指します。</t>
    <rPh sb="0" eb="2">
      <t>センシュ</t>
    </rPh>
    <rPh sb="5" eb="7">
      <t>モクヒョウ</t>
    </rPh>
    <rPh sb="8" eb="10">
      <t>ドリョク</t>
    </rPh>
    <rPh sb="17" eb="18">
      <t>ダイ</t>
    </rPh>
    <rPh sb="21" eb="24">
      <t>ホゴシャ</t>
    </rPh>
    <rPh sb="25" eb="26">
      <t>ミナ</t>
    </rPh>
    <rPh sb="29" eb="31">
      <t>キタイ</t>
    </rPh>
    <rPh sb="32" eb="33">
      <t>コ</t>
    </rPh>
    <rPh sb="37" eb="38">
      <t>ネン</t>
    </rPh>
    <rPh sb="38" eb="40">
      <t>レンゾク</t>
    </rPh>
    <rPh sb="42" eb="44">
      <t>カイメ</t>
    </rPh>
    <rPh sb="45" eb="47">
      <t>ゼンコク</t>
    </rPh>
    <rPh sb="47" eb="49">
      <t>タイカイ</t>
    </rPh>
    <rPh sb="49" eb="51">
      <t>シュツジョウ</t>
    </rPh>
    <rPh sb="52" eb="54">
      <t>メザ</t>
    </rPh>
    <phoneticPr fontId="2"/>
  </si>
  <si>
    <t>千葉市立山王小学校</t>
    <rPh sb="0" eb="3">
      <t>チバシ</t>
    </rPh>
    <rPh sb="3" eb="4">
      <t>リツ</t>
    </rPh>
    <rPh sb="4" eb="6">
      <t>サンノウ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</si>
</sst>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T19" sqref="AT1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5" t="s">
        <v>159</v>
      </c>
      <c r="K3" s="246"/>
      <c r="L3" s="246"/>
      <c r="M3" s="246"/>
      <c r="N3" s="246"/>
      <c r="O3" s="247"/>
      <c r="P3" s="116" t="s">
        <v>284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430852586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4">
        <v>22004</v>
      </c>
      <c r="K5" s="224"/>
      <c r="L5" s="224"/>
      <c r="M5" s="224"/>
      <c r="N5" s="224"/>
      <c r="O5" s="224"/>
      <c r="P5" s="192" t="s">
        <v>285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286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5"/>
      <c r="C7" s="132" t="s">
        <v>204</v>
      </c>
      <c r="D7" s="133"/>
      <c r="E7" s="134" t="s">
        <v>205</v>
      </c>
      <c r="F7" s="135"/>
      <c r="G7" s="227">
        <v>508441821</v>
      </c>
      <c r="H7" s="227"/>
      <c r="I7" s="227"/>
      <c r="J7" s="227">
        <v>9317</v>
      </c>
      <c r="K7" s="227"/>
      <c r="L7" s="227"/>
      <c r="M7" s="226" t="s">
        <v>290</v>
      </c>
      <c r="N7" s="227"/>
      <c r="O7" s="227"/>
      <c r="P7" s="199" t="s">
        <v>72</v>
      </c>
      <c r="Q7" s="200"/>
      <c r="R7" s="167" t="s">
        <v>263</v>
      </c>
      <c r="S7" s="167"/>
      <c r="T7" s="167"/>
      <c r="U7" s="167"/>
      <c r="V7" s="50" t="s">
        <v>73</v>
      </c>
      <c r="W7" s="158" t="s">
        <v>264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266</v>
      </c>
      <c r="AM7" s="83"/>
      <c r="AN7" s="83"/>
      <c r="AO7" s="83"/>
      <c r="AP7" s="83"/>
      <c r="AQ7" s="83"/>
      <c r="AR7" s="83"/>
      <c r="AS7" s="59" t="s">
        <v>75</v>
      </c>
      <c r="AT7" s="77">
        <v>70</v>
      </c>
    </row>
    <row r="8" spans="1:51" ht="18" customHeight="1">
      <c r="A8" s="96"/>
      <c r="B8" s="165"/>
      <c r="C8" s="136" t="s">
        <v>202</v>
      </c>
      <c r="D8" s="137"/>
      <c r="E8" s="138" t="s">
        <v>203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265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267</v>
      </c>
      <c r="AL8" s="85"/>
      <c r="AM8" s="85"/>
      <c r="AN8" s="85"/>
      <c r="AO8" s="60" t="s">
        <v>76</v>
      </c>
      <c r="AP8" s="85" t="s">
        <v>268</v>
      </c>
      <c r="AQ8" s="85"/>
      <c r="AR8" s="85"/>
      <c r="AS8" s="86"/>
      <c r="AT8" s="77"/>
    </row>
    <row r="9" spans="1:51" ht="14.45" customHeight="1">
      <c r="A9" s="96" t="s">
        <v>150</v>
      </c>
      <c r="B9" s="165"/>
      <c r="C9" s="132" t="s">
        <v>208</v>
      </c>
      <c r="D9" s="133"/>
      <c r="E9" s="134" t="s">
        <v>209</v>
      </c>
      <c r="F9" s="135"/>
      <c r="G9" s="227">
        <v>510153207</v>
      </c>
      <c r="H9" s="227"/>
      <c r="I9" s="227"/>
      <c r="J9" s="227"/>
      <c r="K9" s="227"/>
      <c r="L9" s="227"/>
      <c r="M9" s="226" t="s">
        <v>291</v>
      </c>
      <c r="N9" s="227"/>
      <c r="O9" s="227"/>
      <c r="P9" s="199" t="s">
        <v>72</v>
      </c>
      <c r="Q9" s="200"/>
      <c r="R9" s="167" t="s">
        <v>269</v>
      </c>
      <c r="S9" s="167"/>
      <c r="T9" s="167"/>
      <c r="U9" s="167"/>
      <c r="V9" s="50" t="s">
        <v>73</v>
      </c>
      <c r="W9" s="158" t="s">
        <v>270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272</v>
      </c>
      <c r="AM9" s="83"/>
      <c r="AN9" s="83"/>
      <c r="AO9" s="83"/>
      <c r="AP9" s="83"/>
      <c r="AQ9" s="83"/>
      <c r="AR9" s="83"/>
      <c r="AS9" s="59" t="s">
        <v>194</v>
      </c>
      <c r="AT9" s="78">
        <v>42</v>
      </c>
    </row>
    <row r="10" spans="1:51" ht="18" customHeight="1">
      <c r="A10" s="96"/>
      <c r="B10" s="165"/>
      <c r="C10" s="136" t="s">
        <v>206</v>
      </c>
      <c r="D10" s="137"/>
      <c r="E10" s="138" t="s">
        <v>207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271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2"/>
      <c r="AK10" s="84" t="s">
        <v>273</v>
      </c>
      <c r="AL10" s="85"/>
      <c r="AM10" s="85"/>
      <c r="AN10" s="85"/>
      <c r="AO10" s="60" t="s">
        <v>195</v>
      </c>
      <c r="AP10" s="85" t="s">
        <v>274</v>
      </c>
      <c r="AQ10" s="85"/>
      <c r="AR10" s="85"/>
      <c r="AS10" s="86"/>
      <c r="AT10" s="78"/>
    </row>
    <row r="11" spans="1:51" ht="14.45" customHeight="1">
      <c r="A11" s="96" t="s">
        <v>151</v>
      </c>
      <c r="B11" s="165"/>
      <c r="C11" s="132" t="s">
        <v>210</v>
      </c>
      <c r="D11" s="133"/>
      <c r="E11" s="134" t="s">
        <v>211</v>
      </c>
      <c r="F11" s="135"/>
      <c r="G11" s="227">
        <v>505388132</v>
      </c>
      <c r="H11" s="227"/>
      <c r="I11" s="227"/>
      <c r="J11" s="227"/>
      <c r="K11" s="227"/>
      <c r="L11" s="227"/>
      <c r="M11" s="226" t="s">
        <v>292</v>
      </c>
      <c r="N11" s="227"/>
      <c r="O11" s="227"/>
      <c r="P11" s="199" t="s">
        <v>72</v>
      </c>
      <c r="Q11" s="200"/>
      <c r="R11" s="167" t="s">
        <v>263</v>
      </c>
      <c r="S11" s="167"/>
      <c r="T11" s="167"/>
      <c r="U11" s="167"/>
      <c r="V11" s="50" t="s">
        <v>73</v>
      </c>
      <c r="W11" s="158" t="s">
        <v>275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277</v>
      </c>
      <c r="AM11" s="83"/>
      <c r="AN11" s="83"/>
      <c r="AO11" s="83"/>
      <c r="AP11" s="83"/>
      <c r="AQ11" s="83"/>
      <c r="AR11" s="83"/>
      <c r="AS11" s="59" t="s">
        <v>194</v>
      </c>
      <c r="AT11" s="78">
        <v>25</v>
      </c>
    </row>
    <row r="12" spans="1:51" ht="18" customHeight="1">
      <c r="A12" s="96"/>
      <c r="B12" s="165"/>
      <c r="C12" s="136" t="s">
        <v>212</v>
      </c>
      <c r="D12" s="137"/>
      <c r="E12" s="138" t="s">
        <v>213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276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72"/>
      <c r="AK12" s="84" t="s">
        <v>278</v>
      </c>
      <c r="AL12" s="85"/>
      <c r="AM12" s="85"/>
      <c r="AN12" s="85"/>
      <c r="AO12" s="60" t="s">
        <v>195</v>
      </c>
      <c r="AP12" s="85" t="s">
        <v>279</v>
      </c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132" t="s">
        <v>259</v>
      </c>
      <c r="D13" s="133"/>
      <c r="E13" s="134" t="s">
        <v>260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5"/>
      <c r="C14" s="136" t="s">
        <v>261</v>
      </c>
      <c r="D14" s="137"/>
      <c r="E14" s="138" t="s">
        <v>262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5"/>
      <c r="C15" s="132" t="s">
        <v>280</v>
      </c>
      <c r="D15" s="133"/>
      <c r="E15" s="134" t="s">
        <v>281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7" t="s">
        <v>263</v>
      </c>
      <c r="S15" s="167"/>
      <c r="T15" s="167"/>
      <c r="U15" s="167"/>
      <c r="V15" s="49" t="s">
        <v>73</v>
      </c>
      <c r="W15" s="158" t="s">
        <v>264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266</v>
      </c>
      <c r="AM15" s="83"/>
      <c r="AN15" s="83"/>
      <c r="AO15" s="83"/>
      <c r="AP15" s="83"/>
      <c r="AQ15" s="83"/>
      <c r="AR15" s="83"/>
      <c r="AS15" s="59" t="s">
        <v>194</v>
      </c>
      <c r="AT15" s="78">
        <v>70</v>
      </c>
    </row>
    <row r="16" spans="1:51" ht="18" customHeight="1">
      <c r="A16" s="96"/>
      <c r="B16" s="165"/>
      <c r="C16" s="136" t="s">
        <v>282</v>
      </c>
      <c r="D16" s="137"/>
      <c r="E16" s="138" t="s">
        <v>283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265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4" t="s">
        <v>267</v>
      </c>
      <c r="AL16" s="85"/>
      <c r="AM16" s="85"/>
      <c r="AN16" s="85"/>
      <c r="AO16" s="60" t="s">
        <v>195</v>
      </c>
      <c r="AP16" s="85" t="s">
        <v>268</v>
      </c>
      <c r="AQ16" s="85"/>
      <c r="AR16" s="85"/>
      <c r="AS16" s="86"/>
      <c r="AT16" s="78"/>
    </row>
    <row r="17" spans="1:46">
      <c r="A17" s="96" t="s">
        <v>6</v>
      </c>
      <c r="B17" s="165"/>
      <c r="C17" s="218" t="str">
        <f>IF(P16="","",P16)</f>
        <v>千葉市稲毛区山王町109‐6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5"/>
      <c r="C19" s="218" t="str">
        <f>IF(AL15="","",AL15&amp;"-"&amp;AK16&amp;"-"&amp;AP16)</f>
        <v>043-421-3889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5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5"/>
      <c r="C21" s="241" t="s">
        <v>287</v>
      </c>
      <c r="D21" s="233"/>
      <c r="E21" s="232" t="s">
        <v>288</v>
      </c>
      <c r="F21" s="233"/>
      <c r="G21" s="232" t="s">
        <v>289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3" t="s">
        <v>154</v>
      </c>
      <c r="C23" s="219" t="s">
        <v>173</v>
      </c>
      <c r="D23" s="220"/>
      <c r="E23" s="221" t="s">
        <v>174</v>
      </c>
      <c r="F23" s="222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5"/>
      <c r="C24" s="207" t="s">
        <v>171</v>
      </c>
      <c r="D24" s="208"/>
      <c r="E24" s="209" t="s">
        <v>172</v>
      </c>
      <c r="F24" s="210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258</v>
      </c>
      <c r="C25" s="132" t="s">
        <v>216</v>
      </c>
      <c r="D25" s="133"/>
      <c r="E25" s="134" t="s">
        <v>217</v>
      </c>
      <c r="F25" s="135"/>
      <c r="G25" s="119" t="s">
        <v>294</v>
      </c>
      <c r="H25" s="120"/>
      <c r="I25" s="119" t="s">
        <v>220</v>
      </c>
      <c r="J25" s="123"/>
      <c r="K25" s="123"/>
      <c r="L25" s="120"/>
      <c r="M25" s="125">
        <v>514255429</v>
      </c>
      <c r="N25" s="123"/>
      <c r="O25" s="120"/>
      <c r="P25" s="125">
        <v>157</v>
      </c>
      <c r="Q25" s="123"/>
      <c r="R25" s="123"/>
      <c r="S25" s="123"/>
      <c r="T25" s="126"/>
      <c r="U25" s="1"/>
      <c r="V25" s="1"/>
      <c r="W25" s="1"/>
      <c r="X25" s="1"/>
      <c r="Y25" s="235">
        <v>17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218</v>
      </c>
      <c r="D26" s="137"/>
      <c r="E26" s="138" t="s">
        <v>219</v>
      </c>
      <c r="F26" s="139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221</v>
      </c>
      <c r="D27" s="133"/>
      <c r="E27" s="134" t="s">
        <v>222</v>
      </c>
      <c r="F27" s="135"/>
      <c r="G27" s="119" t="s">
        <v>294</v>
      </c>
      <c r="H27" s="120"/>
      <c r="I27" s="119" t="s">
        <v>225</v>
      </c>
      <c r="J27" s="123"/>
      <c r="K27" s="123"/>
      <c r="L27" s="120"/>
      <c r="M27" s="125">
        <v>513435507</v>
      </c>
      <c r="N27" s="123"/>
      <c r="O27" s="120"/>
      <c r="P27" s="125">
        <v>151</v>
      </c>
      <c r="Q27" s="123"/>
      <c r="R27" s="123"/>
      <c r="S27" s="123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223</v>
      </c>
      <c r="D28" s="137"/>
      <c r="E28" s="138" t="s">
        <v>224</v>
      </c>
      <c r="F28" s="139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293</v>
      </c>
      <c r="D29" s="133"/>
      <c r="E29" s="134" t="s">
        <v>231</v>
      </c>
      <c r="F29" s="135"/>
      <c r="G29" s="119" t="s">
        <v>294</v>
      </c>
      <c r="H29" s="120"/>
      <c r="I29" s="119" t="s">
        <v>220</v>
      </c>
      <c r="J29" s="123"/>
      <c r="K29" s="123"/>
      <c r="L29" s="120"/>
      <c r="M29" s="125">
        <v>515536036</v>
      </c>
      <c r="N29" s="123"/>
      <c r="O29" s="120"/>
      <c r="P29" s="125">
        <v>156</v>
      </c>
      <c r="Q29" s="123"/>
      <c r="R29" s="123"/>
      <c r="S29" s="123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232</v>
      </c>
      <c r="D30" s="137"/>
      <c r="E30" s="138" t="s">
        <v>233</v>
      </c>
      <c r="F30" s="139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227</v>
      </c>
      <c r="D31" s="133"/>
      <c r="E31" s="134" t="s">
        <v>228</v>
      </c>
      <c r="F31" s="135"/>
      <c r="G31" s="119" t="s">
        <v>294</v>
      </c>
      <c r="H31" s="120"/>
      <c r="I31" s="119" t="s">
        <v>225</v>
      </c>
      <c r="J31" s="123"/>
      <c r="K31" s="123"/>
      <c r="L31" s="120"/>
      <c r="M31" s="125">
        <v>514663964</v>
      </c>
      <c r="N31" s="123"/>
      <c r="O31" s="120"/>
      <c r="P31" s="125">
        <v>137</v>
      </c>
      <c r="Q31" s="123"/>
      <c r="R31" s="123"/>
      <c r="S31" s="123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229</v>
      </c>
      <c r="D32" s="137"/>
      <c r="E32" s="138" t="s">
        <v>230</v>
      </c>
      <c r="F32" s="139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215</v>
      </c>
      <c r="D33" s="133"/>
      <c r="E33" s="134" t="s">
        <v>234</v>
      </c>
      <c r="F33" s="135"/>
      <c r="G33" s="119" t="s">
        <v>294</v>
      </c>
      <c r="H33" s="120"/>
      <c r="I33" s="119" t="s">
        <v>236</v>
      </c>
      <c r="J33" s="123"/>
      <c r="K33" s="123"/>
      <c r="L33" s="120"/>
      <c r="M33" s="125">
        <v>516038545</v>
      </c>
      <c r="N33" s="123"/>
      <c r="O33" s="120"/>
      <c r="P33" s="125">
        <v>155</v>
      </c>
      <c r="Q33" s="123"/>
      <c r="R33" s="123"/>
      <c r="S33" s="123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214</v>
      </c>
      <c r="D34" s="137"/>
      <c r="E34" s="138" t="s">
        <v>235</v>
      </c>
      <c r="F34" s="139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295</v>
      </c>
      <c r="D35" s="133"/>
      <c r="E35" s="134" t="s">
        <v>296</v>
      </c>
      <c r="F35" s="135"/>
      <c r="G35" s="119" t="s">
        <v>226</v>
      </c>
      <c r="H35" s="120"/>
      <c r="I35" s="119" t="s">
        <v>220</v>
      </c>
      <c r="J35" s="123"/>
      <c r="K35" s="123"/>
      <c r="L35" s="120"/>
      <c r="M35" s="125">
        <v>514444124</v>
      </c>
      <c r="N35" s="123"/>
      <c r="O35" s="120"/>
      <c r="P35" s="125">
        <v>165</v>
      </c>
      <c r="Q35" s="123"/>
      <c r="R35" s="123"/>
      <c r="S35" s="123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248</v>
      </c>
      <c r="D36" s="137"/>
      <c r="E36" s="138" t="s">
        <v>249</v>
      </c>
      <c r="F36" s="139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237</v>
      </c>
      <c r="D37" s="133"/>
      <c r="E37" s="134" t="s">
        <v>238</v>
      </c>
      <c r="F37" s="135"/>
      <c r="G37" s="119" t="s">
        <v>226</v>
      </c>
      <c r="H37" s="120"/>
      <c r="I37" s="119" t="s">
        <v>246</v>
      </c>
      <c r="J37" s="123"/>
      <c r="K37" s="123"/>
      <c r="L37" s="120"/>
      <c r="M37" s="125">
        <v>514474660</v>
      </c>
      <c r="N37" s="123"/>
      <c r="O37" s="120"/>
      <c r="P37" s="125">
        <v>138</v>
      </c>
      <c r="Q37" s="123"/>
      <c r="R37" s="123"/>
      <c r="S37" s="123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239</v>
      </c>
      <c r="D38" s="137"/>
      <c r="E38" s="138" t="s">
        <v>240</v>
      </c>
      <c r="F38" s="139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241</v>
      </c>
      <c r="D39" s="133"/>
      <c r="E39" s="134" t="s">
        <v>242</v>
      </c>
      <c r="F39" s="135"/>
      <c r="G39" s="119" t="s">
        <v>226</v>
      </c>
      <c r="H39" s="120"/>
      <c r="I39" s="119" t="s">
        <v>247</v>
      </c>
      <c r="J39" s="123"/>
      <c r="K39" s="123"/>
      <c r="L39" s="120"/>
      <c r="M39" s="125">
        <v>515734566</v>
      </c>
      <c r="N39" s="123"/>
      <c r="O39" s="120"/>
      <c r="P39" s="125">
        <v>146</v>
      </c>
      <c r="Q39" s="123"/>
      <c r="R39" s="123"/>
      <c r="S39" s="123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243</v>
      </c>
      <c r="D40" s="137"/>
      <c r="E40" s="138" t="s">
        <v>244</v>
      </c>
      <c r="F40" s="139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298</v>
      </c>
      <c r="D41" s="133"/>
      <c r="E41" s="134" t="s">
        <v>254</v>
      </c>
      <c r="F41" s="135"/>
      <c r="G41" s="119" t="s">
        <v>245</v>
      </c>
      <c r="H41" s="120"/>
      <c r="I41" s="119" t="s">
        <v>236</v>
      </c>
      <c r="J41" s="123"/>
      <c r="K41" s="123"/>
      <c r="L41" s="120"/>
      <c r="M41" s="125">
        <v>518040260</v>
      </c>
      <c r="N41" s="123"/>
      <c r="O41" s="120"/>
      <c r="P41" s="125">
        <v>142</v>
      </c>
      <c r="Q41" s="123"/>
      <c r="R41" s="123"/>
      <c r="S41" s="123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297</v>
      </c>
      <c r="D42" s="137"/>
      <c r="E42" s="138" t="s">
        <v>256</v>
      </c>
      <c r="F42" s="139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250</v>
      </c>
      <c r="D43" s="133"/>
      <c r="E43" s="134" t="s">
        <v>251</v>
      </c>
      <c r="F43" s="135"/>
      <c r="G43" s="119" t="s">
        <v>226</v>
      </c>
      <c r="H43" s="120"/>
      <c r="I43" s="119" t="s">
        <v>255</v>
      </c>
      <c r="J43" s="123"/>
      <c r="K43" s="123"/>
      <c r="L43" s="120"/>
      <c r="M43" s="125">
        <v>516038680</v>
      </c>
      <c r="N43" s="123"/>
      <c r="O43" s="120"/>
      <c r="P43" s="125">
        <v>141</v>
      </c>
      <c r="Q43" s="123"/>
      <c r="R43" s="123"/>
      <c r="S43" s="123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252</v>
      </c>
      <c r="D44" s="137"/>
      <c r="E44" s="138" t="s">
        <v>253</v>
      </c>
      <c r="F44" s="139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300</v>
      </c>
      <c r="D45" s="133"/>
      <c r="E45" s="134" t="s">
        <v>301</v>
      </c>
      <c r="F45" s="135"/>
      <c r="G45" s="119" t="s">
        <v>257</v>
      </c>
      <c r="H45" s="120"/>
      <c r="I45" s="119" t="s">
        <v>308</v>
      </c>
      <c r="J45" s="123"/>
      <c r="K45" s="123"/>
      <c r="L45" s="120"/>
      <c r="M45" s="125">
        <v>516653397</v>
      </c>
      <c r="N45" s="123"/>
      <c r="O45" s="120"/>
      <c r="P45" s="125">
        <v>136</v>
      </c>
      <c r="Q45" s="123"/>
      <c r="R45" s="123"/>
      <c r="S45" s="123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299</v>
      </c>
      <c r="D46" s="137"/>
      <c r="E46" s="138" t="s">
        <v>302</v>
      </c>
      <c r="F46" s="139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304</v>
      </c>
      <c r="D47" s="133"/>
      <c r="E47" s="134" t="s">
        <v>306</v>
      </c>
      <c r="F47" s="135"/>
      <c r="G47" s="119" t="s">
        <v>257</v>
      </c>
      <c r="H47" s="120"/>
      <c r="I47" s="119" t="s">
        <v>246</v>
      </c>
      <c r="J47" s="123"/>
      <c r="K47" s="123"/>
      <c r="L47" s="120"/>
      <c r="M47" s="125">
        <v>516769754</v>
      </c>
      <c r="N47" s="123"/>
      <c r="O47" s="120"/>
      <c r="P47" s="125">
        <v>131</v>
      </c>
      <c r="Q47" s="123"/>
      <c r="R47" s="123"/>
      <c r="S47" s="123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303</v>
      </c>
      <c r="D48" s="215"/>
      <c r="E48" s="216" t="s">
        <v>305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307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58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7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みつわ台クラブ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430852586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佐川　延夫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508441821</v>
      </c>
      <c r="H7" s="273"/>
      <c r="I7" s="273"/>
      <c r="J7" s="273">
        <f>IF(入力!J7="","",入力!J7)</f>
        <v>9317</v>
      </c>
      <c r="K7" s="273"/>
      <c r="L7" s="273"/>
      <c r="M7" s="273" t="str">
        <f>IF(入力!M7="","",入力!M7)</f>
        <v>0200608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黒木　幸子</v>
      </c>
      <c r="D9" s="267"/>
      <c r="E9" s="267"/>
      <c r="F9" s="267"/>
      <c r="G9" s="273">
        <f>IF(入力!G9="","",入力!G9)</f>
        <v>510153207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0381429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唐木　沙彩</v>
      </c>
      <c r="D11" s="267"/>
      <c r="E11" s="267"/>
      <c r="F11" s="267"/>
      <c r="G11" s="273">
        <f>IF(入力!G11="","",入力!G11)</f>
        <v>505388132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0399372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中島　奈美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佐川　延夫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5" t="s">
        <v>6</v>
      </c>
      <c r="B17" s="265"/>
      <c r="C17" s="276" t="str">
        <f>IF(入力!C17="","",入力!C17&amp;"　"&amp;入力!E17)</f>
        <v>千葉市稲毛区山王町109‐6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043-421-3889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090－4934－8005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宮園　彩希</v>
      </c>
      <c r="D25" s="267"/>
      <c r="E25" s="267"/>
      <c r="F25" s="267"/>
      <c r="G25" s="265" t="str">
        <f>IF(入力!G25="","",入力!G25)</f>
        <v>6年</v>
      </c>
      <c r="H25" s="265" t="str">
        <f>IF(入力!H25="","",入力!H25)</f>
        <v/>
      </c>
      <c r="I25" s="265" t="str">
        <f>IF(入力!I25="","",入力!I25)</f>
        <v>千葉市立北貝塚小学校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514255429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相馬　希美</v>
      </c>
      <c r="D27" s="267"/>
      <c r="E27" s="267"/>
      <c r="F27" s="267"/>
      <c r="G27" s="265" t="str">
        <f>IF(入力!G27="","",入力!G27)</f>
        <v>6年</v>
      </c>
      <c r="H27" s="265" t="str">
        <f>IF(入力!H27="","",入力!H27)</f>
        <v/>
      </c>
      <c r="I27" s="265" t="str">
        <f>IF(入力!I27="","",入力!I27)</f>
        <v>千葉市立草野小学校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513435507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金子　ひなた</v>
      </c>
      <c r="D29" s="267"/>
      <c r="E29" s="267"/>
      <c r="F29" s="267"/>
      <c r="G29" s="265" t="str">
        <f>IF(入力!G29="","",入力!G29)</f>
        <v>6年</v>
      </c>
      <c r="H29" s="265" t="str">
        <f>IF(入力!H29="","",入力!H29)</f>
        <v/>
      </c>
      <c r="I29" s="265" t="str">
        <f>IF(入力!I29="","",入力!I29)</f>
        <v>千葉市立北貝塚小学校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515536036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中島　伶</v>
      </c>
      <c r="D31" s="267"/>
      <c r="E31" s="267"/>
      <c r="F31" s="267"/>
      <c r="G31" s="265" t="str">
        <f>IF(入力!G31="","",入力!G31)</f>
        <v>6年</v>
      </c>
      <c r="H31" s="265" t="str">
        <f>IF(入力!H31="","",入力!H31)</f>
        <v/>
      </c>
      <c r="I31" s="265" t="str">
        <f>IF(入力!I31="","",入力!I31)</f>
        <v>千葉市立草野小学校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514663964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大竹　未倖</v>
      </c>
      <c r="D33" s="267"/>
      <c r="E33" s="267"/>
      <c r="F33" s="267"/>
      <c r="G33" s="265" t="str">
        <f>IF(入力!G33="","",入力!G33)</f>
        <v>6年</v>
      </c>
      <c r="H33" s="265" t="str">
        <f>IF(入力!H33="","",入力!H33)</f>
        <v/>
      </c>
      <c r="I33" s="265" t="str">
        <f>IF(入力!I33="","",入力!I33)</f>
        <v>千葉市立若松小学校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516038545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山下　裕子</v>
      </c>
      <c r="D35" s="267"/>
      <c r="E35" s="267"/>
      <c r="F35" s="267"/>
      <c r="G35" s="265" t="str">
        <f>IF(入力!G35="","",入力!G35)</f>
        <v>5年</v>
      </c>
      <c r="H35" s="265" t="str">
        <f>IF(入力!H35="","",入力!H35)</f>
        <v/>
      </c>
      <c r="I35" s="265" t="str">
        <f>IF(入力!I35="","",入力!I35)</f>
        <v>千葉市立北貝塚小学校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514444124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鎌下　真凛</v>
      </c>
      <c r="D37" s="267"/>
      <c r="E37" s="267"/>
      <c r="F37" s="267"/>
      <c r="G37" s="265" t="str">
        <f>IF(入力!G37="","",入力!G37)</f>
        <v>5年</v>
      </c>
      <c r="H37" s="265" t="str">
        <f>IF(入力!H37="","",入力!H37)</f>
        <v/>
      </c>
      <c r="I37" s="265" t="str">
        <f>IF(入力!I37="","",入力!I37)</f>
        <v>千葉市立星久喜小学校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514474660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二瓶　星南</v>
      </c>
      <c r="D39" s="267"/>
      <c r="E39" s="267"/>
      <c r="F39" s="267"/>
      <c r="G39" s="265" t="str">
        <f>IF(入力!G39="","",入力!G39)</f>
        <v>5年</v>
      </c>
      <c r="H39" s="265" t="str">
        <f>IF(入力!H39="","",入力!H39)</f>
        <v/>
      </c>
      <c r="I39" s="265" t="str">
        <f>IF(入力!I39="","",入力!I39)</f>
        <v>千葉市立都賀の台小学校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515734566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木戸　美空</v>
      </c>
      <c r="D41" s="267"/>
      <c r="E41" s="267"/>
      <c r="F41" s="267"/>
      <c r="G41" s="265" t="str">
        <f>IF(入力!G41="","",入力!G41)</f>
        <v>4年</v>
      </c>
      <c r="H41" s="265" t="str">
        <f>IF(入力!H41="","",入力!H41)</f>
        <v/>
      </c>
      <c r="I41" s="265" t="str">
        <f>IF(入力!I41="","",入力!I41)</f>
        <v>千葉市立若松小学校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518040260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内川　瑠々花</v>
      </c>
      <c r="D43" s="267"/>
      <c r="E43" s="267"/>
      <c r="F43" s="267"/>
      <c r="G43" s="265" t="str">
        <f>IF(入力!G43="","",入力!G43)</f>
        <v>5年</v>
      </c>
      <c r="H43" s="265" t="str">
        <f>IF(入力!H43="","",入力!H43)</f>
        <v/>
      </c>
      <c r="I43" s="265" t="str">
        <f>IF(入力!I43="","",入力!I43)</f>
        <v>千葉市立草野小学校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516038680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岩橋　倖香音</v>
      </c>
      <c r="D45" s="267"/>
      <c r="E45" s="267"/>
      <c r="F45" s="267"/>
      <c r="G45" s="265" t="str">
        <f>IF(入力!G45="","",入力!G45)</f>
        <v>3年</v>
      </c>
      <c r="H45" s="265" t="str">
        <f>IF(入力!H45="","",入力!H45)</f>
        <v/>
      </c>
      <c r="I45" s="265" t="str">
        <f>IF(入力!I45="","",入力!I45)</f>
        <v>千葉市立山王小学校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516653397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渡邊　雛乃</v>
      </c>
      <c r="D47" s="267"/>
      <c r="E47" s="267"/>
      <c r="F47" s="267"/>
      <c r="G47" s="265" t="str">
        <f>IF(入力!G47="","",入力!G47)</f>
        <v>3年</v>
      </c>
      <c r="H47" s="265" t="str">
        <f>IF(入力!H47="","",入力!H47)</f>
        <v/>
      </c>
      <c r="I47" s="265" t="str">
        <f>IF(入力!I47="","",入力!I47)</f>
        <v>千葉市立星久喜小学校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516769754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28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ミツワダイクラブ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千葉市稲毛区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ＪＲ総武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みつわ台クラブ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430852586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都賀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>
        <f>IF(入力!J7="","",入力!J7)</f>
        <v>9317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 t="str">
        <f>IF(入力!M7="","",入力!M7)</f>
        <v>0200608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>0381429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>0399372</v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サガワ　ノブオ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70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263</v>
      </c>
      <c r="AC22" s="333"/>
      <c r="AD22" s="333"/>
      <c r="AE22" s="333"/>
      <c r="AF22" s="16" t="s">
        <v>73</v>
      </c>
      <c r="AG22" s="333" t="str">
        <f>IF(入力!W7="","",入力!W7)</f>
        <v>0002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043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佐川　延夫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千葉市稲毛区山王町109‐6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421</v>
      </c>
      <c r="AY23" s="323"/>
      <c r="AZ23" s="323"/>
      <c r="BA23" s="323"/>
      <c r="BB23" s="19" t="s">
        <v>76</v>
      </c>
      <c r="BC23" s="323" t="str">
        <f>IF(入力!AP8="","",入力!AP8)</f>
        <v>3889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クロキ　サチコ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42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264</v>
      </c>
      <c r="AC24" s="333"/>
      <c r="AD24" s="333"/>
      <c r="AE24" s="333"/>
      <c r="AF24" s="16" t="s">
        <v>73</v>
      </c>
      <c r="AG24" s="333" t="str">
        <f>IF(入力!W9="","",入力!W9)</f>
        <v>0020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090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黒木　幸子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千葉市若葉区桜木8‐5‐18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9976</v>
      </c>
      <c r="AY25" s="323"/>
      <c r="AZ25" s="323"/>
      <c r="BA25" s="323"/>
      <c r="BB25" s="19" t="s">
        <v>76</v>
      </c>
      <c r="BC25" s="323" t="str">
        <f>IF(入力!AP10="","",入力!AP10)</f>
        <v>8011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カラキ　サアヤ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25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263</v>
      </c>
      <c r="AC26" s="333"/>
      <c r="AD26" s="333"/>
      <c r="AE26" s="333"/>
      <c r="AF26" s="16" t="s">
        <v>73</v>
      </c>
      <c r="AG26" s="333" t="str">
        <f>IF(入力!W11="","",入力!W11)</f>
        <v>0036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080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唐木　沙彩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千葉市若葉区殿台町233‐2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3080</v>
      </c>
      <c r="AY27" s="323"/>
      <c r="AZ27" s="323"/>
      <c r="BA27" s="323"/>
      <c r="BB27" s="19" t="s">
        <v>76</v>
      </c>
      <c r="BC27" s="323" t="str">
        <f>IF(入力!AP12="","",入力!AP12)</f>
        <v>3817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サガワ　ノブオ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>
        <f>IF(入力!AT15="","",入力!AT15)</f>
        <v>70</v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263</v>
      </c>
      <c r="AC28" s="333"/>
      <c r="AD28" s="333"/>
      <c r="AE28" s="333"/>
      <c r="AF28" s="16" t="s">
        <v>73</v>
      </c>
      <c r="AG28" s="333" t="str">
        <f>IF(入力!W15="","",入力!W15)</f>
        <v>0002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043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佐川　延夫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千葉市稲毛区山王町109‐6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421</v>
      </c>
      <c r="AY29" s="335"/>
      <c r="AZ29" s="335"/>
      <c r="BA29" s="335"/>
      <c r="BB29" s="73" t="s">
        <v>76</v>
      </c>
      <c r="BC29" s="335" t="str">
        <f>IF(入力!AP16="","",入力!AP16)</f>
        <v>3889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ミヤゾノ　サキ
宮園　彩希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 t="str">
        <f>IF(入力!G25="","",入力!G25)</f>
        <v>6年</v>
      </c>
      <c r="R34" s="296"/>
      <c r="S34" s="297"/>
      <c r="T34" s="301" t="str">
        <f>IF(入力!I25="","",入力!I25)</f>
        <v>千葉市立北貝塚小学校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514255429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157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ソウマ　ノゾミ
相馬　希美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 t="str">
        <f>IF(入力!G27="","",入力!G27)</f>
        <v>6年</v>
      </c>
      <c r="R36" s="296"/>
      <c r="S36" s="297"/>
      <c r="T36" s="301" t="str">
        <f>IF(入力!I27="","",入力!I27)</f>
        <v>千葉市立草野小学校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513435507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151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カネコ　ヒナタ
金子　ひなた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 t="str">
        <f>IF(入力!G29="","",入力!G29)</f>
        <v>6年</v>
      </c>
      <c r="R38" s="296"/>
      <c r="S38" s="297"/>
      <c r="T38" s="301" t="str">
        <f>IF(入力!I29="","",入力!I29)</f>
        <v>千葉市立北貝塚小学校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515536036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156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ナカジマ　レイ
中島　伶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 t="str">
        <f>IF(入力!G31="","",入力!G31)</f>
        <v>6年</v>
      </c>
      <c r="R40" s="296"/>
      <c r="S40" s="297"/>
      <c r="T40" s="301" t="str">
        <f>IF(入力!I31="","",入力!I31)</f>
        <v>千葉市立草野小学校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514663964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137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オオタケ　ミユキ
大竹　未倖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 t="str">
        <f>IF(入力!G33="","",入力!G33)</f>
        <v>6年</v>
      </c>
      <c r="R42" s="296"/>
      <c r="S42" s="297"/>
      <c r="T42" s="301" t="str">
        <f>IF(入力!I33="","",入力!I33)</f>
        <v>千葉市立若松小学校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516038545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155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ヤマシタ　ユウコ
山下　裕子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 t="str">
        <f>IF(入力!G35="","",入力!G35)</f>
        <v>5年</v>
      </c>
      <c r="R44" s="296"/>
      <c r="S44" s="297"/>
      <c r="T44" s="301" t="str">
        <f>IF(入力!I35="","",入力!I35)</f>
        <v>千葉市立北貝塚小学校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514444124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165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カマシタ　マリン
鎌下　真凛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 t="str">
        <f>IF(入力!G37="","",入力!G37)</f>
        <v>5年</v>
      </c>
      <c r="R46" s="296"/>
      <c r="S46" s="297"/>
      <c r="T46" s="301" t="str">
        <f>IF(入力!I37="","",入力!I37)</f>
        <v>千葉市立星久喜小学校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514474660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138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ニヘイ　セナ
二瓶　星南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 t="str">
        <f>IF(入力!G39="","",入力!G39)</f>
        <v>5年</v>
      </c>
      <c r="R48" s="296"/>
      <c r="S48" s="297"/>
      <c r="T48" s="301" t="str">
        <f>IF(入力!I39="","",入力!I39)</f>
        <v>千葉市立都賀の台小学校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515734566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146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キド　ミク
木戸　美空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>4年</v>
      </c>
      <c r="R50" s="296"/>
      <c r="S50" s="297"/>
      <c r="T50" s="301" t="str">
        <f>IF(入力!I41="","",入力!I41)</f>
        <v>千葉市立若松小学校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518040260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142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ウチカワ　ルルカ
内川　瑠々花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>5年</v>
      </c>
      <c r="R52" s="296"/>
      <c r="S52" s="297"/>
      <c r="T52" s="301" t="str">
        <f>IF(入力!I43="","",入力!I43)</f>
        <v>千葉市立草野小学校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516038680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141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イワハシ　ココネ
岩橋　倖香音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>3年</v>
      </c>
      <c r="R54" s="296"/>
      <c r="S54" s="297"/>
      <c r="T54" s="301" t="str">
        <f>IF(入力!I45="","",入力!I45)</f>
        <v>千葉市立山王小学校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516653397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136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ワタナベ　ヒナノ
渡邊　雛乃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>3年</v>
      </c>
      <c r="R56" s="296"/>
      <c r="S56" s="297"/>
      <c r="T56" s="301" t="str">
        <f>IF(入力!I47="","",入力!I47)</f>
        <v>千葉市立星久喜小学校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516769754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131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みつわ台クラブ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430852586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佐川　延夫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508441821</v>
      </c>
      <c r="H7" s="273"/>
      <c r="I7" s="273"/>
      <c r="J7" s="273">
        <f>IF(入力!J7="","",入力!J7)</f>
        <v>9317</v>
      </c>
      <c r="K7" s="273"/>
      <c r="L7" s="273"/>
      <c r="M7" s="273" t="str">
        <f>IF(入力!M7="","",入力!M7)</f>
        <v>0200608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黒木　幸子</v>
      </c>
      <c r="D9" s="267"/>
      <c r="E9" s="267"/>
      <c r="F9" s="267"/>
      <c r="G9" s="273">
        <f>IF(入力!G9="","",入力!G9)</f>
        <v>510153207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0381429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唐木　沙彩</v>
      </c>
      <c r="D11" s="267"/>
      <c r="E11" s="267"/>
      <c r="F11" s="267"/>
      <c r="G11" s="273">
        <f>IF(入力!G11="","",入力!G11)</f>
        <v>505388132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0399372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中島　奈美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佐川　延夫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千葉市稲毛区山王町109‐6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043-421-3889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090－4934－8005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宮園　彩希</v>
      </c>
      <c r="D25" s="267"/>
      <c r="E25" s="267"/>
      <c r="F25" s="267"/>
      <c r="G25" s="265" t="str">
        <f>IF(入力!G25="","",入力!G25)</f>
        <v>6年</v>
      </c>
      <c r="H25" s="265" t="str">
        <f>IF(入力!H25="","",入力!H25)</f>
        <v/>
      </c>
      <c r="I25" s="265" t="str">
        <f>IF(入力!I25="","",入力!I25)</f>
        <v>千葉市立北貝塚小学校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514255429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相馬　希美</v>
      </c>
      <c r="D27" s="267"/>
      <c r="E27" s="267"/>
      <c r="F27" s="267"/>
      <c r="G27" s="265" t="str">
        <f>IF(入力!G27="","",入力!G27)</f>
        <v>6年</v>
      </c>
      <c r="H27" s="265" t="str">
        <f>IF(入力!H27="","",入力!H27)</f>
        <v/>
      </c>
      <c r="I27" s="265" t="str">
        <f>IF(入力!I27="","",入力!I27)</f>
        <v>千葉市立草野小学校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513435507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金子　ひなた</v>
      </c>
      <c r="D29" s="267"/>
      <c r="E29" s="267"/>
      <c r="F29" s="267"/>
      <c r="G29" s="265" t="str">
        <f>IF(入力!G29="","",入力!G29)</f>
        <v>6年</v>
      </c>
      <c r="H29" s="265" t="str">
        <f>IF(入力!H29="","",入力!H29)</f>
        <v/>
      </c>
      <c r="I29" s="265" t="str">
        <f>IF(入力!I29="","",入力!I29)</f>
        <v>千葉市立北貝塚小学校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515536036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中島　伶</v>
      </c>
      <c r="D31" s="267"/>
      <c r="E31" s="267"/>
      <c r="F31" s="267"/>
      <c r="G31" s="265" t="str">
        <f>IF(入力!G31="","",入力!G31)</f>
        <v>6年</v>
      </c>
      <c r="H31" s="265" t="str">
        <f>IF(入力!H31="","",入力!H31)</f>
        <v/>
      </c>
      <c r="I31" s="265" t="str">
        <f>IF(入力!I31="","",入力!I31)</f>
        <v>千葉市立草野小学校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514663964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大竹　未倖</v>
      </c>
      <c r="D33" s="267"/>
      <c r="E33" s="267"/>
      <c r="F33" s="267"/>
      <c r="G33" s="265" t="str">
        <f>IF(入力!G33="","",入力!G33)</f>
        <v>6年</v>
      </c>
      <c r="H33" s="265" t="str">
        <f>IF(入力!H33="","",入力!H33)</f>
        <v/>
      </c>
      <c r="I33" s="265" t="str">
        <f>IF(入力!I33="","",入力!I33)</f>
        <v>千葉市立若松小学校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516038545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山下　裕子</v>
      </c>
      <c r="D35" s="267"/>
      <c r="E35" s="267"/>
      <c r="F35" s="267"/>
      <c r="G35" s="265" t="str">
        <f>IF(入力!G35="","",入力!G35)</f>
        <v>5年</v>
      </c>
      <c r="H35" s="265" t="str">
        <f>IF(入力!H35="","",入力!H35)</f>
        <v/>
      </c>
      <c r="I35" s="265" t="str">
        <f>IF(入力!I35="","",入力!I35)</f>
        <v>千葉市立北貝塚小学校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514444124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鎌下　真凛</v>
      </c>
      <c r="D37" s="267"/>
      <c r="E37" s="267"/>
      <c r="F37" s="267"/>
      <c r="G37" s="265" t="str">
        <f>IF(入力!G37="","",入力!G37)</f>
        <v>5年</v>
      </c>
      <c r="H37" s="265" t="str">
        <f>IF(入力!H37="","",入力!H37)</f>
        <v/>
      </c>
      <c r="I37" s="265" t="str">
        <f>IF(入力!I37="","",入力!I37)</f>
        <v>千葉市立星久喜小学校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514474660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二瓶　星南</v>
      </c>
      <c r="D39" s="267"/>
      <c r="E39" s="267"/>
      <c r="F39" s="267"/>
      <c r="G39" s="265" t="str">
        <f>IF(入力!G39="","",入力!G39)</f>
        <v>5年</v>
      </c>
      <c r="H39" s="265" t="str">
        <f>IF(入力!H39="","",入力!H39)</f>
        <v/>
      </c>
      <c r="I39" s="265" t="str">
        <f>IF(入力!I39="","",入力!I39)</f>
        <v>千葉市立都賀の台小学校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515734566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木戸　美空</v>
      </c>
      <c r="D41" s="267"/>
      <c r="E41" s="267"/>
      <c r="F41" s="267"/>
      <c r="G41" s="265" t="str">
        <f>IF(入力!G41="","",入力!G41)</f>
        <v>4年</v>
      </c>
      <c r="H41" s="265" t="str">
        <f>IF(入力!H41="","",入力!H41)</f>
        <v/>
      </c>
      <c r="I41" s="265" t="str">
        <f>IF(入力!I41="","",入力!I41)</f>
        <v>千葉市立若松小学校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518040260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内川　瑠々花</v>
      </c>
      <c r="D43" s="267"/>
      <c r="E43" s="267"/>
      <c r="F43" s="267"/>
      <c r="G43" s="265" t="str">
        <f>IF(入力!G43="","",入力!G43)</f>
        <v>5年</v>
      </c>
      <c r="H43" s="265" t="str">
        <f>IF(入力!H43="","",入力!H43)</f>
        <v/>
      </c>
      <c r="I43" s="265" t="str">
        <f>IF(入力!I43="","",入力!I43)</f>
        <v>千葉市立草野小学校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516038680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岩橋　倖香音</v>
      </c>
      <c r="D45" s="267"/>
      <c r="E45" s="267"/>
      <c r="F45" s="267"/>
      <c r="G45" s="265" t="str">
        <f>IF(入力!G45="","",入力!G45)</f>
        <v>3年</v>
      </c>
      <c r="H45" s="265" t="str">
        <f>IF(入力!H45="","",入力!H45)</f>
        <v/>
      </c>
      <c r="I45" s="265" t="str">
        <f>IF(入力!I45="","",入力!I45)</f>
        <v>千葉市立山王小学校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516653397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渡邊　雛乃</v>
      </c>
      <c r="D47" s="267"/>
      <c r="E47" s="267"/>
      <c r="F47" s="267"/>
      <c r="G47" s="265" t="str">
        <f>IF(入力!G47="","",入力!G47)</f>
        <v>3年</v>
      </c>
      <c r="H47" s="265" t="str">
        <f>IF(入力!H47="","",入力!H47)</f>
        <v/>
      </c>
      <c r="I47" s="265" t="str">
        <f>IF(入力!I47="","",入力!I47)</f>
        <v>千葉市立星久喜小学校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516769754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みつわ台クラブ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430852586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佐川　延夫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508441821</v>
      </c>
      <c r="H7" s="273"/>
      <c r="I7" s="273"/>
      <c r="J7" s="273">
        <f>IF(入力!J7="","",入力!J7)</f>
        <v>9317</v>
      </c>
      <c r="K7" s="273"/>
      <c r="L7" s="273"/>
      <c r="M7" s="273" t="str">
        <f>IF(入力!M7="","",入力!M7)</f>
        <v>0200608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黒木　幸子</v>
      </c>
      <c r="D9" s="267"/>
      <c r="E9" s="267"/>
      <c r="F9" s="267"/>
      <c r="G9" s="273">
        <f>IF(入力!G9="","",入力!G9)</f>
        <v>510153207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0381429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唐木　沙彩</v>
      </c>
      <c r="D11" s="267"/>
      <c r="E11" s="267"/>
      <c r="F11" s="267"/>
      <c r="G11" s="273">
        <f>IF(入力!G11="","",入力!G11)</f>
        <v>505388132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>0399372</v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中島　奈美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佐川　延夫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千葉市稲毛区山王町109‐6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043-421-3889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090－4934－8005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宮園　彩希</v>
      </c>
      <c r="D25" s="267"/>
      <c r="E25" s="267"/>
      <c r="F25" s="267"/>
      <c r="G25" s="265" t="str">
        <f>IF(入力!G25="","",入力!G25)</f>
        <v>6年</v>
      </c>
      <c r="H25" s="265" t="str">
        <f>IF(入力!H25="","",入力!H25)</f>
        <v/>
      </c>
      <c r="I25" s="265" t="str">
        <f>IF(入力!I25="","",入力!I25)</f>
        <v>千葉市立北貝塚小学校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514255429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相馬　希美</v>
      </c>
      <c r="D27" s="267"/>
      <c r="E27" s="267"/>
      <c r="F27" s="267"/>
      <c r="G27" s="265" t="str">
        <f>IF(入力!G27="","",入力!G27)</f>
        <v>6年</v>
      </c>
      <c r="H27" s="265" t="str">
        <f>IF(入力!H27="","",入力!H27)</f>
        <v/>
      </c>
      <c r="I27" s="265" t="str">
        <f>IF(入力!I27="","",入力!I27)</f>
        <v>千葉市立草野小学校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513435507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金子　ひなた</v>
      </c>
      <c r="D29" s="267"/>
      <c r="E29" s="267"/>
      <c r="F29" s="267"/>
      <c r="G29" s="265" t="str">
        <f>IF(入力!G29="","",入力!G29)</f>
        <v>6年</v>
      </c>
      <c r="H29" s="265" t="str">
        <f>IF(入力!H29="","",入力!H29)</f>
        <v/>
      </c>
      <c r="I29" s="265" t="str">
        <f>IF(入力!I29="","",入力!I29)</f>
        <v>千葉市立北貝塚小学校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515536036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中島　伶</v>
      </c>
      <c r="D31" s="267"/>
      <c r="E31" s="267"/>
      <c r="F31" s="267"/>
      <c r="G31" s="265" t="str">
        <f>IF(入力!G31="","",入力!G31)</f>
        <v>6年</v>
      </c>
      <c r="H31" s="265" t="str">
        <f>IF(入力!H31="","",入力!H31)</f>
        <v/>
      </c>
      <c r="I31" s="265" t="str">
        <f>IF(入力!I31="","",入力!I31)</f>
        <v>千葉市立草野小学校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514663964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大竹　未倖</v>
      </c>
      <c r="D33" s="267"/>
      <c r="E33" s="267"/>
      <c r="F33" s="267"/>
      <c r="G33" s="265" t="str">
        <f>IF(入力!G33="","",入力!G33)</f>
        <v>6年</v>
      </c>
      <c r="H33" s="265" t="str">
        <f>IF(入力!H33="","",入力!H33)</f>
        <v/>
      </c>
      <c r="I33" s="265" t="str">
        <f>IF(入力!I33="","",入力!I33)</f>
        <v>千葉市立若松小学校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516038545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山下　裕子</v>
      </c>
      <c r="D35" s="267"/>
      <c r="E35" s="267"/>
      <c r="F35" s="267"/>
      <c r="G35" s="265" t="str">
        <f>IF(入力!G35="","",入力!G35)</f>
        <v>5年</v>
      </c>
      <c r="H35" s="265" t="str">
        <f>IF(入力!H35="","",入力!H35)</f>
        <v/>
      </c>
      <c r="I35" s="265" t="str">
        <f>IF(入力!I35="","",入力!I35)</f>
        <v>千葉市立北貝塚小学校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514444124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鎌下　真凛</v>
      </c>
      <c r="D37" s="267"/>
      <c r="E37" s="267"/>
      <c r="F37" s="267"/>
      <c r="G37" s="265" t="str">
        <f>IF(入力!G37="","",入力!G37)</f>
        <v>5年</v>
      </c>
      <c r="H37" s="265" t="str">
        <f>IF(入力!H37="","",入力!H37)</f>
        <v/>
      </c>
      <c r="I37" s="265" t="str">
        <f>IF(入力!I37="","",入力!I37)</f>
        <v>千葉市立星久喜小学校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514474660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二瓶　星南</v>
      </c>
      <c r="D39" s="267"/>
      <c r="E39" s="267"/>
      <c r="F39" s="267"/>
      <c r="G39" s="265" t="str">
        <f>IF(入力!G39="","",入力!G39)</f>
        <v>5年</v>
      </c>
      <c r="H39" s="265" t="str">
        <f>IF(入力!H39="","",入力!H39)</f>
        <v/>
      </c>
      <c r="I39" s="265" t="str">
        <f>IF(入力!I39="","",入力!I39)</f>
        <v>千葉市立都賀の台小学校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515734566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木戸　美空</v>
      </c>
      <c r="D41" s="267"/>
      <c r="E41" s="267"/>
      <c r="F41" s="267"/>
      <c r="G41" s="265" t="str">
        <f>IF(入力!G41="","",入力!G41)</f>
        <v>4年</v>
      </c>
      <c r="H41" s="265" t="str">
        <f>IF(入力!H41="","",入力!H41)</f>
        <v/>
      </c>
      <c r="I41" s="265" t="str">
        <f>IF(入力!I41="","",入力!I41)</f>
        <v>千葉市立若松小学校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518040260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内川　瑠々花</v>
      </c>
      <c r="D43" s="267"/>
      <c r="E43" s="267"/>
      <c r="F43" s="267"/>
      <c r="G43" s="265" t="str">
        <f>IF(入力!G43="","",入力!G43)</f>
        <v>5年</v>
      </c>
      <c r="H43" s="265" t="str">
        <f>IF(入力!H43="","",入力!H43)</f>
        <v/>
      </c>
      <c r="I43" s="265" t="str">
        <f>IF(入力!I43="","",入力!I43)</f>
        <v>千葉市立草野小学校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516038680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岩橋　倖香音</v>
      </c>
      <c r="D45" s="267"/>
      <c r="E45" s="267"/>
      <c r="F45" s="267"/>
      <c r="G45" s="265" t="str">
        <f>IF(入力!G45="","",入力!G45)</f>
        <v>3年</v>
      </c>
      <c r="H45" s="265" t="str">
        <f>IF(入力!H45="","",入力!H45)</f>
        <v/>
      </c>
      <c r="I45" s="265" t="str">
        <f>IF(入力!I45="","",入力!I45)</f>
        <v>千葉市立山王小学校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516653397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渡邊　雛乃</v>
      </c>
      <c r="D47" s="267"/>
      <c r="E47" s="267"/>
      <c r="F47" s="267"/>
      <c r="G47" s="265" t="str">
        <f>IF(入力!G47="","",入力!G47)</f>
        <v>3年</v>
      </c>
      <c r="H47" s="265" t="str">
        <f>IF(入力!H47="","",入力!H47)</f>
        <v/>
      </c>
      <c r="I47" s="265" t="str">
        <f>IF(入力!I47="","",入力!I47)</f>
        <v>千葉市立星久喜小学校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516769754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17</v>
      </c>
      <c r="J5" s="445" t="str">
        <f>IF(入力!A55="","",入力!A55)</f>
        <v>選手たちの目標、努力、そしてみつわ台クラブ保護者の皆さんの期待を込めて。２年連続２０回目の全国大会出場を目指します。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ミツワダイクラブ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ＪＲ総武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サガワ</v>
      </c>
      <c r="F16" s="33" t="str">
        <f>IF(入力!E7="","",入力!E7)</f>
        <v>ノブオ</v>
      </c>
      <c r="G16" s="33">
        <f>IF(入力!G7="","",入力!G7)</f>
        <v>508441821</v>
      </c>
      <c r="H16" s="33">
        <f>IF(入力!J7="","",入力!J7)</f>
        <v>9317</v>
      </c>
      <c r="I16" s="33" t="str">
        <f>IF(入力!M7="","",入力!M7)</f>
        <v>0200608</v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千葉市稲毛区山王町109‐6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クロキ</v>
      </c>
      <c r="F17" s="33" t="str">
        <f>IF(入力!E9="","",入力!E9)</f>
        <v>サチコ</v>
      </c>
      <c r="G17" s="33">
        <f>IF(入力!G9="","",入力!G9)</f>
        <v>510153207</v>
      </c>
      <c r="H17" s="33" t="str">
        <f>IF(入力!J9="","",入力!J9)</f>
        <v/>
      </c>
      <c r="I17" s="33" t="str">
        <f>IF(入力!M9="","",入力!M9)</f>
        <v>0381429</v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千葉市若葉区桜木8‐5‐18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カラキ</v>
      </c>
      <c r="F20" s="33" t="str">
        <f>IF(入力!E11="","",入力!E11)</f>
        <v>サアヤ</v>
      </c>
      <c r="G20" s="33">
        <f>IF(入力!G11="","",入力!G11)</f>
        <v>505388132</v>
      </c>
      <c r="H20" s="33" t="str">
        <f>IF(入力!J11="","",入力!J11)</f>
        <v/>
      </c>
      <c r="I20" s="33" t="str">
        <f>IF(入力!M11="","",入力!M11)</f>
        <v>0399372</v>
      </c>
      <c r="J20" s="33"/>
      <c r="K20" s="33"/>
      <c r="L20" s="33">
        <f>IF(入力!AT11="","",入力!AT11)</f>
        <v>25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0036</v>
      </c>
      <c r="T20" s="33" t="str">
        <f>IF(入力!P12="","",入力!P12)</f>
        <v>千葉市若葉区殿台町233‐2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サガワ</v>
      </c>
      <c r="F22" s="33" t="str">
        <f>IF(入力!E15="","",入力!E15)</f>
        <v>ノブオ</v>
      </c>
      <c r="G22" s="33"/>
      <c r="H22" s="33"/>
      <c r="I22" s="33"/>
      <c r="J22" s="33"/>
      <c r="K22" s="33"/>
      <c r="L22" s="33">
        <f>IF(入力!AT15="","",入力!AT15)</f>
        <v>70</v>
      </c>
      <c r="M22" s="33"/>
      <c r="N22" s="33" t="str">
        <f>IF(入力!C21="","",入力!C21)</f>
        <v>090</v>
      </c>
      <c r="O22" s="33" t="str">
        <f>IF(入力!E21="","",入力!E21)</f>
        <v>4934</v>
      </c>
      <c r="P22" s="33" t="str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千葉市稲毛区山王町109‐6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奈美</v>
      </c>
      <c r="E23" s="33" t="str">
        <f>IF(入力!$C$13="","",入力!$C$13)</f>
        <v>ナカジマ</v>
      </c>
      <c r="F23" s="33" t="str">
        <f>IF(入力!$E$13="","",入力!$E$13)</f>
        <v>ナミ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宮園</v>
      </c>
      <c r="D24" s="75" t="str">
        <f>VLOOKUP($B$51,$A$53:$F$352,4)</f>
        <v>彩希</v>
      </c>
      <c r="E24" s="75" t="str">
        <f>VLOOKUP($B$51,$A$53:$F$352,5)</f>
        <v>ミヤゾノ</v>
      </c>
      <c r="F24" s="75" t="str">
        <f>VLOOKUP($B$51,$A$53:$F$352,6)</f>
        <v>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宮園</v>
      </c>
      <c r="D53" s="33" t="str">
        <f>IF(入力!E26="","",入力!E26)</f>
        <v>彩希</v>
      </c>
      <c r="E53" s="33" t="str">
        <f>IF(入力!C25="","",入力!C25)</f>
        <v>ミヤゾノ</v>
      </c>
      <c r="F53" s="33" t="str">
        <f>IF(入力!E25="","",入力!E25)</f>
        <v>サキ</v>
      </c>
      <c r="G53" s="33">
        <f>IF(入力!M25="","",入力!M25)</f>
        <v>514255429</v>
      </c>
      <c r="H53" s="33" t="str">
        <f>IF(入力!I25="","",入力!I25)</f>
        <v>千葉市立北貝塚小学校</v>
      </c>
      <c r="I53" s="33" t="str">
        <f>IF(入力!G25="","",入力!G25)</f>
        <v>6年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相馬</v>
      </c>
      <c r="D54" s="33" t="str">
        <f>IF(入力!E28="","",入力!E28)</f>
        <v>希美</v>
      </c>
      <c r="E54" s="33" t="str">
        <f>IF(入力!C27="","",入力!C27)</f>
        <v>ソウマ</v>
      </c>
      <c r="F54" s="33" t="str">
        <f>IF(入力!E27="","",入力!E27)</f>
        <v>ノゾミ</v>
      </c>
      <c r="G54" s="33">
        <f>IF(入力!M27="","",入力!M27)</f>
        <v>513435507</v>
      </c>
      <c r="H54" s="33" t="str">
        <f>IF(入力!I27="","",入力!I27)</f>
        <v>千葉市立草野小学校</v>
      </c>
      <c r="I54" s="33" t="str">
        <f>IF(入力!G27="","",入力!G27)</f>
        <v>6年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金子</v>
      </c>
      <c r="D55" s="33" t="str">
        <f>IF(入力!E30="","",入力!E30)</f>
        <v>ひなた</v>
      </c>
      <c r="E55" s="33" t="str">
        <f>IF(入力!C29="","",入力!C29)</f>
        <v>カネコ</v>
      </c>
      <c r="F55" s="33" t="str">
        <f>IF(入力!E29="","",入力!E29)</f>
        <v>ヒナタ</v>
      </c>
      <c r="G55" s="33">
        <f>IF(入力!M29="","",入力!M29)</f>
        <v>515536036</v>
      </c>
      <c r="H55" s="33" t="str">
        <f>IF(入力!I29="","",入力!I29)</f>
        <v>千葉市立北貝塚小学校</v>
      </c>
      <c r="I55" s="33" t="str">
        <f>IF(入力!G29="","",入力!G29)</f>
        <v>6年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中島</v>
      </c>
      <c r="D56" s="33" t="str">
        <f>IF(入力!E32="","",入力!E32)</f>
        <v>伶</v>
      </c>
      <c r="E56" s="33" t="str">
        <f>IF(入力!C31="","",入力!C31)</f>
        <v>ナカジマ</v>
      </c>
      <c r="F56" s="33" t="str">
        <f>IF(入力!E31="","",入力!E31)</f>
        <v>レイ</v>
      </c>
      <c r="G56" s="33">
        <f>IF(入力!M31="","",入力!M31)</f>
        <v>514663964</v>
      </c>
      <c r="H56" s="33" t="str">
        <f>IF(入力!I31="","",入力!I31)</f>
        <v>千葉市立草野小学校</v>
      </c>
      <c r="I56" s="33" t="str">
        <f>IF(入力!G31="","",入力!G31)</f>
        <v>6年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大竹</v>
      </c>
      <c r="D57" s="33" t="str">
        <f>IF(入力!E34="","",入力!E34)</f>
        <v>未倖</v>
      </c>
      <c r="E57" s="33" t="str">
        <f>IF(入力!C33="","",入力!C33)</f>
        <v>オオタケ</v>
      </c>
      <c r="F57" s="33" t="str">
        <f>IF(入力!E33="","",入力!E33)</f>
        <v>ミユキ</v>
      </c>
      <c r="G57" s="33">
        <f>IF(入力!M33="","",入力!M33)</f>
        <v>516038545</v>
      </c>
      <c r="H57" s="33" t="str">
        <f>IF(入力!I33="","",入力!I33)</f>
        <v>千葉市立若松小学校</v>
      </c>
      <c r="I57" s="33" t="str">
        <f>IF(入力!G33="","",入力!G33)</f>
        <v>6年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山下</v>
      </c>
      <c r="D58" s="33" t="str">
        <f>IF(入力!E36="","",入力!E36)</f>
        <v>裕子</v>
      </c>
      <c r="E58" s="33" t="str">
        <f>IF(入力!C35="","",入力!C35)</f>
        <v>ヤマシタ</v>
      </c>
      <c r="F58" s="33" t="str">
        <f>IF(入力!E35="","",入力!E35)</f>
        <v>ユウコ</v>
      </c>
      <c r="G58" s="33">
        <f>IF(入力!M35="","",入力!M35)</f>
        <v>514444124</v>
      </c>
      <c r="H58" s="33" t="str">
        <f>IF(入力!I35="","",入力!I35)</f>
        <v>千葉市立北貝塚小学校</v>
      </c>
      <c r="I58" s="33" t="str">
        <f>IF(入力!G35="","",入力!G35)</f>
        <v>5年</v>
      </c>
      <c r="J58" s="33">
        <f>IF(入力!P35="","",入力!P35)</f>
        <v>165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鎌下</v>
      </c>
      <c r="D59" s="33" t="str">
        <f>IF(入力!E38="","",入力!E38)</f>
        <v>真凛</v>
      </c>
      <c r="E59" s="33" t="str">
        <f>IF(入力!C37="","",入力!C37)</f>
        <v>カマシタ</v>
      </c>
      <c r="F59" s="33" t="str">
        <f>IF(入力!E37="","",入力!E37)</f>
        <v>マリン</v>
      </c>
      <c r="G59" s="33">
        <f>IF(入力!M37="","",入力!M37)</f>
        <v>514474660</v>
      </c>
      <c r="H59" s="33" t="str">
        <f>IF(入力!I37="","",入力!I37)</f>
        <v>千葉市立星久喜小学校</v>
      </c>
      <c r="I59" s="33" t="str">
        <f>IF(入力!G37="","",入力!G37)</f>
        <v>5年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二瓶</v>
      </c>
      <c r="D60" s="33" t="str">
        <f>IF(入力!E40="","",入力!E40)</f>
        <v>星南</v>
      </c>
      <c r="E60" s="33" t="str">
        <f>IF(入力!C39="","",入力!C39)</f>
        <v>ニヘイ</v>
      </c>
      <c r="F60" s="33" t="str">
        <f>IF(入力!E39="","",入力!E39)</f>
        <v>セナ</v>
      </c>
      <c r="G60" s="33">
        <f>IF(入力!M39="","",入力!M39)</f>
        <v>515734566</v>
      </c>
      <c r="H60" s="33" t="str">
        <f>IF(入力!I39="","",入力!I39)</f>
        <v>千葉市立都賀の台小学校</v>
      </c>
      <c r="I60" s="33" t="str">
        <f>IF(入力!G39="","",入力!G39)</f>
        <v>5年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木戸</v>
      </c>
      <c r="D61" s="33" t="str">
        <f>IF(入力!E42="","",入力!E42)</f>
        <v>美空</v>
      </c>
      <c r="E61" s="33" t="str">
        <f>IF(入力!C41="","",入力!C41)</f>
        <v>キド</v>
      </c>
      <c r="F61" s="33" t="str">
        <f>IF(入力!E41="","",入力!E41)</f>
        <v>ミク</v>
      </c>
      <c r="G61" s="33">
        <f>IF(入力!M41="","",入力!M41)</f>
        <v>518040260</v>
      </c>
      <c r="H61" s="33" t="str">
        <f>IF(入力!I41="","",入力!I41)</f>
        <v>千葉市立若松小学校</v>
      </c>
      <c r="I61" s="33" t="str">
        <f>IF(入力!G41="","",入力!G41)</f>
        <v>4年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内川</v>
      </c>
      <c r="D62" s="33" t="str">
        <f>IF(入力!E44="","",入力!E44)</f>
        <v>瑠々花</v>
      </c>
      <c r="E62" s="33" t="str">
        <f>IF(入力!C43="","",入力!C43)</f>
        <v>ウチカワ</v>
      </c>
      <c r="F62" s="33" t="str">
        <f>IF(入力!E43="","",入力!E43)</f>
        <v>ルルカ</v>
      </c>
      <c r="G62" s="33">
        <f>IF(入力!M43="","",入力!M43)</f>
        <v>516038680</v>
      </c>
      <c r="H62" s="33" t="str">
        <f>IF(入力!I43="","",入力!I43)</f>
        <v>千葉市立草野小学校</v>
      </c>
      <c r="I62" s="33" t="str">
        <f>IF(入力!G43="","",入力!G43)</f>
        <v>5年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岩橋</v>
      </c>
      <c r="D63" s="33" t="str">
        <f>IF(入力!E46="","",入力!E46)</f>
        <v>倖香音</v>
      </c>
      <c r="E63" s="33" t="str">
        <f>IF(入力!C45="","",入力!C45)</f>
        <v>イワハシ</v>
      </c>
      <c r="F63" s="33" t="str">
        <f>IF(入力!E45="","",入力!E45)</f>
        <v>ココネ</v>
      </c>
      <c r="G63" s="33">
        <f>IF(入力!M45="","",入力!M45)</f>
        <v>516653397</v>
      </c>
      <c r="H63" s="33" t="str">
        <f>IF(入力!I45="","",入力!I45)</f>
        <v>千葉市立山王小学校</v>
      </c>
      <c r="I63" s="33" t="str">
        <f>IF(入力!G45="","",入力!G45)</f>
        <v>3年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渡邊</v>
      </c>
      <c r="D64" s="33" t="str">
        <f>IF(入力!E48="","",入力!E48)</f>
        <v>雛乃</v>
      </c>
      <c r="E64" s="33" t="str">
        <f>IF(入力!C47="","",入力!C47)</f>
        <v>ワタナベ</v>
      </c>
      <c r="F64" s="33" t="str">
        <f>IF(入力!E47="","",入力!E47)</f>
        <v>ヒナノ</v>
      </c>
      <c r="G64" s="33">
        <f>IF(入力!M47="","",入力!M47)</f>
        <v>516769754</v>
      </c>
      <c r="H64" s="33" t="str">
        <f>IF(入力!I47="","",入力!I47)</f>
        <v>千葉市立星久喜小学校</v>
      </c>
      <c r="I64" s="33" t="str">
        <f>IF(入力!G47="","",入力!G47)</f>
        <v>3年</v>
      </c>
      <c r="J64" s="33">
        <f>IF(入力!P47="","",入力!P47)</f>
        <v>131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2016-05-09T15:17:35Z</cp:lastPrinted>
  <dcterms:created xsi:type="dcterms:W3CDTF">2014-04-05T09:56:00Z</dcterms:created>
  <dcterms:modified xsi:type="dcterms:W3CDTF">2019-05-14T07:49:08Z</dcterms:modified>
</cp:coreProperties>
</file>