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<sst xmlns="http://schemas.openxmlformats.org/spreadsheetml/2006/main" count="435" uniqueCount="304">
  <si>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</si>
  <si>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</si>
  <si>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</si>
  <si>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</si>
  <si>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</si>
  <si>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</si>
  <si>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</si>
  <si>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</si>
  <si>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</si>
  <si>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</si>
  <si>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</si>
  <si>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</si>
  <si>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</si>
  <si>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</si>
  <si>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</si>
  <si>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</si>
  <si>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</si>
  <si>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</si>
  <si>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</si>
  <si>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</si>
  <si>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</si>
  <si>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</si>
  <si>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</si>
  <si>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</si>
  <si>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</si>
  <si>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</si>
  <si>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</si>
  <si>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</si>
  <si>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</si>
  <si>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</si>
  <si>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</si>
  <si>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</si>
  <si>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</si>
  <si>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</si>
  <si>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</si>
  <si>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</si>
  <si>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</si>
  <si>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</si>
  <si>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</si>
  <si>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</si>
  <si>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</si>
  <si>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</si>
  <si>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</si>
  <si>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</si>
  <si>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</si>
  <si>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</si>
  <si>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</si>
  <si>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</si>
  <si>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</si>
  <si>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</si>
  <si>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</si>
  <si>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</si>
  <si>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</si>
  <si>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</si>
  <si>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</si>
  <si>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</si>
  <si>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</si>
  <si>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</si>
  <si>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</si>
  <si>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</si>
  <si>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</si>
  <si>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</si>
  <si>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</si>
  <si>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</si>
  <si>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</si>
  <si>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</si>
  <si>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</si>
  <si>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</si>
  <si>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</si>
  <si>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</si>
  <si>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</si>
  <si>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</si>
  <si>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</si>
  <si>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</si>
  <si>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</si>
  <si>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</si>
  <si>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</si>
  <si>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</si>
  <si>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</si>
  <si>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</si>
  <si>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</si>
  <si>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</si>
  <si>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</si>
  <si>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</si>
  <si>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</si>
  <si>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</si>
  <si>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</si>
  <si>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</si>
  <si>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</si>
  <si>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</si>
  <si>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</si>
  <si>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</si>
  <si>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</si>
  <si>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</si>
  <si>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</si>
  <si>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</si>
  <si>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</si>
  <si>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</si>
  <si>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</si>
  <si>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</si>
  <si>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</si>
  <si>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</si>
  <si>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</si>
  <si>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</si>
  <si>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</si>
  <si>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</si>
  <si>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</si>
  <si>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</si>
  <si>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</si>
  <si>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</si>
  <si>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</si>
  <si>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</si>
  <si>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</si>
  <si>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</si>
  <si>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</si>
  <si>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</si>
  <si>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</si>
  <si>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</si>
  <si>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</si>
  <si>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</si>
  <si>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</si>
  <si>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</si>
  <si>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</si>
  <si>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</si>
  <si>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</si>
  <si>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</si>
  <si>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</si>
  <si>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</si>
  <si>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</si>
  <si>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</si>
  <si>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</si>
  <si>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</si>
  <si>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</si>
  <si>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</si>
  <si>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</si>
  <si>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</si>
  <si>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</si>
  <si>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</si>
  <si>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</si>
  <si>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</si>
  <si>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</si>
  <si>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</si>
  <si>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</si>
  <si>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</si>
  <si>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</si>
  <si>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</si>
  <si>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</si>
  <si>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</si>
  <si>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</si>
  <si>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</si>
  <si>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</si>
  <si>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</si>
  <si>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</si>
  <si>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</si>
  <si>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</si>
  <si>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</si>
  <si>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</si>
  <si>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</si>
  <si>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</si>
  <si>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</si>
  <si>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</si>
  <si>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</si>
  <si>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</si>
  <si>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</si>
  <si>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</si>
  <si>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</si>
  <si>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</si>
  <si>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</si>
  <si>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</si>
  <si>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</si>
  <si>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</si>
  <si>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</si>
  <si>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</si>
  <si>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</si>
  <si>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</si>
  <si>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</si>
  <si>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</si>
  <si>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</si>
  <si>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</si>
  <si>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</si>
  <si>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</si>
  <si>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</si>
  <si>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</si>
  <si>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</si>
  <si>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</si>
  <si>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</si>
  <si>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</si>
  <si>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</si>
  <si>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</si>
  <si>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</si>
  <si>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</si>
  <si>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</si>
  <si>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</si>
  <si>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</si>
  <si>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</si>
  <si>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</si>
  <si>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</si>
  <si>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</si>
  <si>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</si>
  <si>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</si>
  <si>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</si>
  <si>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</si>
  <si>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</si>
  <si>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クロキ</t>
    <phoneticPr fontId="2"/>
  </si>
  <si>
    <t>サチコ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</si>
  <si>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</si>
  <si>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</si>
  <si>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カラキ</t>
    <phoneticPr fontId="2"/>
  </si>
  <si>
    <t>サアヤ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</si>
  <si>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</si>
  <si>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</si>
  <si>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</si>
  <si>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</si>
  <si>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木戸</t>
    <rPh sb="0" eb="2">
      <t>キド</t>
    </rPh>
    <phoneticPr fontId="2"/>
  </si>
  <si>
    <t>0399372</t>
    <phoneticPr fontId="2"/>
  </si>
  <si>
    <t>0381429</t>
    <phoneticPr fontId="2"/>
  </si>
  <si>
    <t>千葉市若葉区桜木5-8-18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</si>
  <si>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</si>
  <si>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</si>
  <si>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</si>
  <si>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千葉市若葉区殿台町233-2</t>
    <rPh sb="0" eb="3">
      <t>チバシ</t>
    </rPh>
    <rPh sb="3" eb="6">
      <t>ワカバク</t>
    </rPh>
    <rPh sb="6" eb="9">
      <t>デンダイマチ</t>
    </rPh>
    <phoneticPr fontId="2"/>
  </si>
  <si>
    <t>043</t>
    <phoneticPr fontId="2"/>
  </si>
  <si>
    <t>421</t>
    <phoneticPr fontId="2"/>
  </si>
  <si>
    <t>3889</t>
    <phoneticPr fontId="2"/>
  </si>
  <si>
    <t>263</t>
    <phoneticPr fontId="2"/>
  </si>
  <si>
    <t>0002</t>
    <phoneticPr fontId="2"/>
  </si>
  <si>
    <t>千葉市稲毛区山王町109-6</t>
    <rPh sb="0" eb="6">
      <t>チバシイナゲク</t>
    </rPh>
    <rPh sb="6" eb="9">
      <t>サンノウチョウ</t>
    </rPh>
    <phoneticPr fontId="2"/>
  </si>
  <si>
    <t>０４３</t>
    <phoneticPr fontId="2"/>
  </si>
  <si>
    <t>都賀</t>
    <rPh sb="0" eb="2">
      <t>ツガ</t>
    </rPh>
    <phoneticPr fontId="2"/>
  </si>
  <si>
    <t>総武本</t>
    <rPh sb="0" eb="2">
      <t>ソウブ</t>
    </rPh>
    <phoneticPr fontId="2"/>
  </si>
  <si>
    <t>千葉市稲毛区</t>
    <rPh sb="0" eb="6">
      <t>チバシイナゲク</t>
    </rPh>
    <phoneticPr fontId="2"/>
  </si>
  <si>
    <t>090</t>
    <phoneticPr fontId="2"/>
  </si>
  <si>
    <t>①</t>
    <phoneticPr fontId="2"/>
  </si>
  <si>
    <t>美空</t>
    <rPh sb="0" eb="2">
      <t>ミク</t>
    </rPh>
    <phoneticPr fontId="2"/>
  </si>
  <si>
    <t>キド</t>
    <phoneticPr fontId="2"/>
  </si>
  <si>
    <t>ミク</t>
    <phoneticPr fontId="2"/>
  </si>
  <si>
    <t>千葉市立若松小学校</t>
    <rPh sb="0" eb="4">
      <t>チバシリツ</t>
    </rPh>
    <rPh sb="4" eb="9">
      <t>ワカマツショウガッコウ</t>
    </rPh>
    <phoneticPr fontId="2"/>
  </si>
  <si>
    <t>岩橋</t>
    <rPh sb="0" eb="2">
      <t>イワハシ</t>
    </rPh>
    <phoneticPr fontId="2"/>
  </si>
  <si>
    <t>倖香音</t>
    <rPh sb="0" eb="1">
      <t>コウ</t>
    </rPh>
    <rPh sb="1" eb="2">
      <t>カオル</t>
    </rPh>
    <rPh sb="2" eb="3">
      <t>オト</t>
    </rPh>
    <phoneticPr fontId="2"/>
  </si>
  <si>
    <t>イワハシ</t>
    <phoneticPr fontId="2"/>
  </si>
  <si>
    <t>ココネ</t>
    <phoneticPr fontId="2"/>
  </si>
  <si>
    <t>千葉市立山王小学校</t>
    <rPh sb="0" eb="4">
      <t>チバシリツ</t>
    </rPh>
    <rPh sb="4" eb="9">
      <t>サンノウショウガッコウ</t>
    </rPh>
    <phoneticPr fontId="2"/>
  </si>
  <si>
    <t>花本</t>
    <rPh sb="0" eb="2">
      <t>ハナモト</t>
    </rPh>
    <phoneticPr fontId="2"/>
  </si>
  <si>
    <t>優音</t>
    <rPh sb="0" eb="2">
      <t>ユウオト</t>
    </rPh>
    <phoneticPr fontId="2"/>
  </si>
  <si>
    <t>ハナモト</t>
    <phoneticPr fontId="2"/>
  </si>
  <si>
    <t>ユウネ</t>
    <phoneticPr fontId="2"/>
  </si>
  <si>
    <t>千葉市立大椎小学校</t>
    <rPh sb="0" eb="4">
      <t>チバシリツ</t>
    </rPh>
    <rPh sb="4" eb="5">
      <t>オオ</t>
    </rPh>
    <rPh sb="5" eb="6">
      <t>シイ</t>
    </rPh>
    <rPh sb="6" eb="9">
      <t>ショウガッコウ</t>
    </rPh>
    <phoneticPr fontId="2"/>
  </si>
  <si>
    <t>渡邊</t>
    <rPh sb="0" eb="2">
      <t>ワタナベ</t>
    </rPh>
    <phoneticPr fontId="2"/>
  </si>
  <si>
    <t>雛乃</t>
    <rPh sb="0" eb="1">
      <t>ヒナ</t>
    </rPh>
    <rPh sb="1" eb="2">
      <t>ノ</t>
    </rPh>
    <phoneticPr fontId="2"/>
  </si>
  <si>
    <t>ワタナベ</t>
    <phoneticPr fontId="2"/>
  </si>
  <si>
    <t>ヒナノ</t>
    <phoneticPr fontId="2"/>
  </si>
  <si>
    <t>千葉市立星久喜小学校</t>
    <rPh sb="0" eb="4">
      <t>チバシリツ</t>
    </rPh>
    <rPh sb="4" eb="7">
      <t>ホシクキ</t>
    </rPh>
    <rPh sb="7" eb="10">
      <t>ショウガッコウ</t>
    </rPh>
    <phoneticPr fontId="2"/>
  </si>
  <si>
    <t>平田</t>
    <rPh sb="0" eb="2">
      <t>ヒラタ</t>
    </rPh>
    <phoneticPr fontId="2"/>
  </si>
  <si>
    <t>愛梨亜</t>
    <rPh sb="0" eb="1">
      <t>アイ</t>
    </rPh>
    <rPh sb="1" eb="2">
      <t>ナシ</t>
    </rPh>
    <rPh sb="2" eb="3">
      <t>ア</t>
    </rPh>
    <phoneticPr fontId="2"/>
  </si>
  <si>
    <t>ヒラタ</t>
    <phoneticPr fontId="2"/>
  </si>
  <si>
    <t>マリア</t>
    <phoneticPr fontId="2"/>
  </si>
  <si>
    <t>千葉市立桜木小学校</t>
    <rPh sb="0" eb="4">
      <t>チバシリツ</t>
    </rPh>
    <rPh sb="4" eb="9">
      <t>サクラギショウガッコウ</t>
    </rPh>
    <phoneticPr fontId="2"/>
  </si>
  <si>
    <t>佐藤</t>
    <rPh sb="0" eb="2">
      <t>サトウ</t>
    </rPh>
    <phoneticPr fontId="2"/>
  </si>
  <si>
    <t>杏奈</t>
    <rPh sb="0" eb="2">
      <t>アンナ</t>
    </rPh>
    <phoneticPr fontId="2"/>
  </si>
  <si>
    <t>サトウ</t>
    <phoneticPr fontId="2"/>
  </si>
  <si>
    <t>アンナ</t>
    <phoneticPr fontId="2"/>
  </si>
  <si>
    <t>千葉市立みつわ台北小学校</t>
    <rPh sb="0" eb="4">
      <t>チバシリツ</t>
    </rPh>
    <rPh sb="7" eb="8">
      <t>ダイ</t>
    </rPh>
    <rPh sb="8" eb="9">
      <t>キタ</t>
    </rPh>
    <rPh sb="9" eb="12">
      <t>ショウガッコウ</t>
    </rPh>
    <phoneticPr fontId="2"/>
  </si>
  <si>
    <t>近藤</t>
    <rPh sb="0" eb="2">
      <t>コンドウ</t>
    </rPh>
    <phoneticPr fontId="2"/>
  </si>
  <si>
    <t>櫻</t>
    <rPh sb="0" eb="1">
      <t>サクラ</t>
    </rPh>
    <phoneticPr fontId="2"/>
  </si>
  <si>
    <t>コンドウ</t>
    <phoneticPr fontId="2"/>
  </si>
  <si>
    <t>サクラ</t>
    <phoneticPr fontId="2"/>
  </si>
  <si>
    <t>間山</t>
    <rPh sb="0" eb="2">
      <t>マヤマ</t>
    </rPh>
    <phoneticPr fontId="2"/>
  </si>
  <si>
    <t>紗有</t>
    <rPh sb="0" eb="2">
      <t>サユウ</t>
    </rPh>
    <phoneticPr fontId="2"/>
  </si>
  <si>
    <t>マヤマ</t>
    <phoneticPr fontId="2"/>
  </si>
  <si>
    <t>サユ</t>
    <phoneticPr fontId="2"/>
  </si>
  <si>
    <t>千葉市立北貝塚小学校</t>
    <rPh sb="0" eb="4">
      <t>チバシリツ</t>
    </rPh>
    <rPh sb="4" eb="7">
      <t>キタカイヅカ</t>
    </rPh>
    <rPh sb="7" eb="10">
      <t>ショウガッコウ</t>
    </rPh>
    <phoneticPr fontId="2"/>
  </si>
  <si>
    <t>花咲</t>
    <rPh sb="0" eb="1">
      <t>ハナ</t>
    </rPh>
    <rPh sb="1" eb="2">
      <t>サ</t>
    </rPh>
    <phoneticPr fontId="2"/>
  </si>
  <si>
    <t>カエ</t>
    <phoneticPr fontId="2"/>
  </si>
  <si>
    <t>山田</t>
    <rPh sb="0" eb="2">
      <t>ヤマダ</t>
    </rPh>
    <phoneticPr fontId="2"/>
  </si>
  <si>
    <t>澪璃</t>
    <rPh sb="0" eb="1">
      <t>ミオ</t>
    </rPh>
    <rPh sb="1" eb="2">
      <t>リ</t>
    </rPh>
    <phoneticPr fontId="2"/>
  </si>
  <si>
    <t>ヤマダ</t>
    <phoneticPr fontId="2"/>
  </si>
  <si>
    <t>ミオリ</t>
    <phoneticPr fontId="2"/>
  </si>
  <si>
    <t>千葉市立都賀の台小学校</t>
    <rPh sb="0" eb="4">
      <t>チバシリツ</t>
    </rPh>
    <rPh sb="4" eb="6">
      <t>ツガ</t>
    </rPh>
    <rPh sb="7" eb="8">
      <t>ダイ</t>
    </rPh>
    <rPh sb="8" eb="11">
      <t>ショウガッコウ</t>
    </rPh>
    <phoneticPr fontId="2"/>
  </si>
  <si>
    <t>松浦</t>
    <rPh sb="0" eb="2">
      <t>マツウラ</t>
    </rPh>
    <phoneticPr fontId="2"/>
  </si>
  <si>
    <t>花季</t>
    <rPh sb="0" eb="1">
      <t>ハナ</t>
    </rPh>
    <rPh sb="1" eb="2">
      <t>キ</t>
    </rPh>
    <phoneticPr fontId="2"/>
  </si>
  <si>
    <t>マツウラ</t>
    <phoneticPr fontId="2"/>
  </si>
  <si>
    <t>ハル</t>
    <phoneticPr fontId="2"/>
  </si>
  <si>
    <t>ミツワダイクラブ</t>
    <phoneticPr fontId="2"/>
  </si>
  <si>
    <t>綾乃</t>
    <rPh sb="0" eb="2">
      <t>アヤノ</t>
    </rPh>
    <phoneticPr fontId="2"/>
  </si>
  <si>
    <t>アヤノ</t>
    <phoneticPr fontId="2"/>
  </si>
  <si>
    <t>千葉市若葉区若松町４２０－１０１</t>
    <rPh sb="0" eb="6">
      <t>チバシワカバク</t>
    </rPh>
    <rPh sb="6" eb="9">
      <t>ワカマツチョウ</t>
    </rPh>
    <phoneticPr fontId="2"/>
  </si>
  <si>
    <t>0021</t>
    <phoneticPr fontId="2"/>
  </si>
  <si>
    <t>264</t>
    <phoneticPr fontId="2"/>
  </si>
  <si>
    <t>０９０</t>
    <phoneticPr fontId="2"/>
  </si>
  <si>
    <t>５５７４</t>
    <phoneticPr fontId="2"/>
  </si>
  <si>
    <t>５１２１</t>
    <phoneticPr fontId="2"/>
  </si>
  <si>
    <t>間山</t>
    <rPh sb="0" eb="2">
      <t>マヤマ</t>
    </rPh>
    <phoneticPr fontId="2"/>
  </si>
  <si>
    <t>麻美</t>
    <rPh sb="0" eb="2">
      <t>マミ</t>
    </rPh>
    <phoneticPr fontId="2"/>
  </si>
  <si>
    <t>マヤマ</t>
    <phoneticPr fontId="2"/>
  </si>
  <si>
    <t>マミ</t>
    <phoneticPr fontId="2"/>
  </si>
  <si>
    <t>264</t>
    <phoneticPr fontId="2"/>
  </si>
  <si>
    <t>００２８</t>
    <phoneticPr fontId="2"/>
  </si>
  <si>
    <t>００３６</t>
    <phoneticPr fontId="2"/>
  </si>
  <si>
    <t>瀬川</t>
    <rPh sb="0" eb="2">
      <t>セガワ</t>
    </rPh>
    <phoneticPr fontId="2"/>
  </si>
  <si>
    <t>咲</t>
    <rPh sb="0" eb="1">
      <t>サキ</t>
    </rPh>
    <phoneticPr fontId="2"/>
  </si>
  <si>
    <t>セガワ</t>
    <phoneticPr fontId="2"/>
  </si>
  <si>
    <t>サキ</t>
    <phoneticPr fontId="2"/>
  </si>
  <si>
    <t>千葉市立稲毛第二小学校</t>
    <rPh sb="0" eb="4">
      <t>チバシリツ</t>
    </rPh>
    <rPh sb="4" eb="8">
      <t>イナゲダイニ</t>
    </rPh>
    <rPh sb="8" eb="11">
      <t>ショウガッコウ</t>
    </rPh>
    <phoneticPr fontId="2"/>
  </si>
  <si>
    <t>今年は格下のチーム。　　　　　　　　　　　　　　　　　　　　　　　　　　　　　　　　　　　　　　　　　　　　　　　　　　　　　　　　　　　　　　　　　　　　　　　　　　　　　　　でも全力で頑張ります。</t>
    <rPh sb="0" eb="2">
      <t>コトシ</t>
    </rPh>
    <rPh sb="3" eb="5">
      <t>カクシタ</t>
    </rPh>
    <rPh sb="91" eb="93">
      <t>ゼンリョク</t>
    </rPh>
    <rPh sb="94" eb="96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</si>
</sst>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5" zoomScaleNormal="100" workbookViewId="0">
      <selection activeCell="D57" sqref="D5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282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159</v>
      </c>
      <c r="K3" s="84"/>
      <c r="L3" s="84"/>
      <c r="M3" s="84"/>
      <c r="N3" s="84"/>
      <c r="O3" s="85"/>
      <c r="P3" s="206" t="s">
        <v>230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9" t="s">
        <v>181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43085256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22004</v>
      </c>
      <c r="K5" s="146"/>
      <c r="L5" s="146"/>
      <c r="M5" s="146"/>
      <c r="N5" s="146"/>
      <c r="O5" s="146"/>
      <c r="P5" s="196" t="s">
        <v>229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228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5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100"/>
      <c r="B7" s="101"/>
      <c r="C7" s="135" t="s">
        <v>203</v>
      </c>
      <c r="D7" s="136"/>
      <c r="E7" s="111" t="s">
        <v>204</v>
      </c>
      <c r="F7" s="112"/>
      <c r="G7" s="92">
        <v>51015307</v>
      </c>
      <c r="H7" s="92"/>
      <c r="I7" s="92"/>
      <c r="J7" s="92"/>
      <c r="K7" s="92"/>
      <c r="L7" s="92"/>
      <c r="M7" s="93" t="s">
        <v>215</v>
      </c>
      <c r="N7" s="92"/>
      <c r="O7" s="92"/>
      <c r="P7" s="89" t="s">
        <v>72</v>
      </c>
      <c r="Q7" s="90"/>
      <c r="R7" s="109" t="s">
        <v>295</v>
      </c>
      <c r="S7" s="109"/>
      <c r="T7" s="109"/>
      <c r="U7" s="109"/>
      <c r="V7" s="50" t="s">
        <v>73</v>
      </c>
      <c r="W7" s="108" t="s">
        <v>296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217</v>
      </c>
      <c r="AM7" s="147"/>
      <c r="AN7" s="147"/>
      <c r="AO7" s="147"/>
      <c r="AP7" s="147"/>
      <c r="AQ7" s="147"/>
      <c r="AR7" s="147"/>
      <c r="AS7" s="59" t="s">
        <v>75</v>
      </c>
      <c r="AT7" s="255">
        <v>44</v>
      </c>
    </row>
    <row r="8" spans="1:51" ht="18" customHeight="1">
      <c r="A8" s="100"/>
      <c r="B8" s="101"/>
      <c r="C8" s="138" t="s">
        <v>201</v>
      </c>
      <c r="D8" s="139"/>
      <c r="E8" s="140" t="s">
        <v>202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216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218</v>
      </c>
      <c r="AL8" s="151"/>
      <c r="AM8" s="151"/>
      <c r="AN8" s="151"/>
      <c r="AO8" s="60" t="s">
        <v>76</v>
      </c>
      <c r="AP8" s="151" t="s">
        <v>219</v>
      </c>
      <c r="AQ8" s="151"/>
      <c r="AR8" s="151"/>
      <c r="AS8" s="152"/>
      <c r="AT8" s="255"/>
    </row>
    <row r="9" spans="1:51" ht="14.45" customHeight="1">
      <c r="A9" s="100" t="s">
        <v>150</v>
      </c>
      <c r="B9" s="101"/>
      <c r="C9" s="135" t="s">
        <v>207</v>
      </c>
      <c r="D9" s="136"/>
      <c r="E9" s="111" t="s">
        <v>208</v>
      </c>
      <c r="F9" s="112"/>
      <c r="G9" s="92">
        <v>505388132</v>
      </c>
      <c r="H9" s="92"/>
      <c r="I9" s="92"/>
      <c r="J9" s="92"/>
      <c r="K9" s="92"/>
      <c r="L9" s="92"/>
      <c r="M9" s="93" t="s">
        <v>214</v>
      </c>
      <c r="N9" s="92"/>
      <c r="O9" s="92"/>
      <c r="P9" s="89" t="s">
        <v>72</v>
      </c>
      <c r="Q9" s="90"/>
      <c r="R9" s="109" t="s">
        <v>295</v>
      </c>
      <c r="S9" s="109"/>
      <c r="T9" s="109"/>
      <c r="U9" s="109"/>
      <c r="V9" s="50" t="s">
        <v>73</v>
      </c>
      <c r="W9" s="108" t="s">
        <v>297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221</v>
      </c>
      <c r="AM9" s="147"/>
      <c r="AN9" s="147"/>
      <c r="AO9" s="147"/>
      <c r="AP9" s="147"/>
      <c r="AQ9" s="147"/>
      <c r="AR9" s="147"/>
      <c r="AS9" s="59" t="s">
        <v>194</v>
      </c>
      <c r="AT9" s="256">
        <v>27</v>
      </c>
    </row>
    <row r="10" spans="1:51" ht="18" customHeight="1">
      <c r="A10" s="100"/>
      <c r="B10" s="101"/>
      <c r="C10" s="138" t="s">
        <v>205</v>
      </c>
      <c r="D10" s="139"/>
      <c r="E10" s="140" t="s">
        <v>206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220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3"/>
      <c r="AK10" s="150" t="s">
        <v>222</v>
      </c>
      <c r="AL10" s="151"/>
      <c r="AM10" s="151"/>
      <c r="AN10" s="151"/>
      <c r="AO10" s="60" t="s">
        <v>195</v>
      </c>
      <c r="AP10" s="151" t="s">
        <v>223</v>
      </c>
      <c r="AQ10" s="151"/>
      <c r="AR10" s="151"/>
      <c r="AS10" s="152"/>
      <c r="AT10" s="256"/>
    </row>
    <row r="11" spans="1:51" ht="14.45" customHeight="1">
      <c r="A11" s="100" t="s">
        <v>151</v>
      </c>
      <c r="B11" s="101"/>
      <c r="C11" s="135" t="s">
        <v>211</v>
      </c>
      <c r="D11" s="136"/>
      <c r="E11" s="111" t="s">
        <v>212</v>
      </c>
      <c r="F11" s="112"/>
      <c r="G11" s="92">
        <v>508441821</v>
      </c>
      <c r="H11" s="92"/>
      <c r="I11" s="92"/>
      <c r="J11" s="92">
        <v>9317</v>
      </c>
      <c r="K11" s="92"/>
      <c r="L11" s="92"/>
      <c r="M11" s="92">
        <v>200608</v>
      </c>
      <c r="N11" s="92"/>
      <c r="O11" s="92"/>
      <c r="P11" s="89" t="s">
        <v>72</v>
      </c>
      <c r="Q11" s="90"/>
      <c r="R11" s="109" t="s">
        <v>224</v>
      </c>
      <c r="S11" s="109"/>
      <c r="T11" s="109"/>
      <c r="U11" s="109"/>
      <c r="V11" s="50" t="s">
        <v>73</v>
      </c>
      <c r="W11" s="108" t="s">
        <v>225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227</v>
      </c>
      <c r="AM11" s="147"/>
      <c r="AN11" s="147"/>
      <c r="AO11" s="147"/>
      <c r="AP11" s="147"/>
      <c r="AQ11" s="147"/>
      <c r="AR11" s="147"/>
      <c r="AS11" s="59" t="s">
        <v>194</v>
      </c>
      <c r="AT11" s="256">
        <v>72</v>
      </c>
    </row>
    <row r="12" spans="1:51" ht="18" customHeight="1">
      <c r="A12" s="100"/>
      <c r="B12" s="101"/>
      <c r="C12" s="138" t="s">
        <v>209</v>
      </c>
      <c r="D12" s="139"/>
      <c r="E12" s="140" t="s">
        <v>210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226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3"/>
      <c r="AK12" s="150" t="s">
        <v>222</v>
      </c>
      <c r="AL12" s="151"/>
      <c r="AM12" s="151"/>
      <c r="AN12" s="151"/>
      <c r="AO12" s="60" t="s">
        <v>195</v>
      </c>
      <c r="AP12" s="151" t="s">
        <v>223</v>
      </c>
      <c r="AQ12" s="151"/>
      <c r="AR12" s="151"/>
      <c r="AS12" s="152"/>
      <c r="AT12" s="256"/>
    </row>
    <row r="13" spans="1:51" ht="15" customHeight="1">
      <c r="A13" s="100" t="s">
        <v>152</v>
      </c>
      <c r="B13" s="101"/>
      <c r="C13" s="135" t="s">
        <v>293</v>
      </c>
      <c r="D13" s="136"/>
      <c r="E13" s="111" t="s">
        <v>294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257"/>
    </row>
    <row r="14" spans="1:51" ht="18" customHeight="1">
      <c r="A14" s="100"/>
      <c r="B14" s="101"/>
      <c r="C14" s="138" t="s">
        <v>291</v>
      </c>
      <c r="D14" s="139"/>
      <c r="E14" s="140" t="s">
        <v>292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257"/>
    </row>
    <row r="15" spans="1:51" ht="15" customHeight="1">
      <c r="A15" s="145" t="s">
        <v>166</v>
      </c>
      <c r="B15" s="101"/>
      <c r="C15" s="135" t="s">
        <v>234</v>
      </c>
      <c r="D15" s="136"/>
      <c r="E15" s="111" t="s">
        <v>284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287</v>
      </c>
      <c r="S15" s="109"/>
      <c r="T15" s="109"/>
      <c r="U15" s="109"/>
      <c r="V15" s="49" t="s">
        <v>73</v>
      </c>
      <c r="W15" s="108" t="s">
        <v>286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288</v>
      </c>
      <c r="AM15" s="147"/>
      <c r="AN15" s="147"/>
      <c r="AO15" s="147"/>
      <c r="AP15" s="147"/>
      <c r="AQ15" s="147"/>
      <c r="AR15" s="147"/>
      <c r="AS15" s="59" t="s">
        <v>194</v>
      </c>
      <c r="AT15" s="256">
        <v>42</v>
      </c>
    </row>
    <row r="16" spans="1:51" ht="18" customHeight="1">
      <c r="A16" s="100"/>
      <c r="B16" s="101"/>
      <c r="C16" s="138" t="s">
        <v>213</v>
      </c>
      <c r="D16" s="139"/>
      <c r="E16" s="140" t="s">
        <v>283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285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3"/>
      <c r="AK16" s="150" t="s">
        <v>289</v>
      </c>
      <c r="AL16" s="151"/>
      <c r="AM16" s="151"/>
      <c r="AN16" s="151"/>
      <c r="AO16" s="60" t="s">
        <v>195</v>
      </c>
      <c r="AP16" s="151" t="s">
        <v>290</v>
      </c>
      <c r="AQ16" s="151"/>
      <c r="AR16" s="151"/>
      <c r="AS16" s="152"/>
      <c r="AT16" s="256"/>
    </row>
    <row r="17" spans="1:46">
      <c r="A17" s="100" t="s">
        <v>6</v>
      </c>
      <c r="B17" s="101"/>
      <c r="C17" s="157" t="str">
        <f>IF(P16="","",P16)</f>
        <v>千葉市若葉区若松町４２０－１０１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7" t="str">
        <f>IF(AL15="","",AL15&amp;"-"&amp;AK16&amp;"-"&amp;AP16)</f>
        <v>０９０-５５７４-５１２１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231</v>
      </c>
      <c r="D21" s="78"/>
      <c r="E21" s="78">
        <v>5574</v>
      </c>
      <c r="F21" s="78"/>
      <c r="G21" s="78">
        <v>5121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5" t="s">
        <v>167</v>
      </c>
      <c r="Q23" s="142"/>
      <c r="R23" s="142"/>
      <c r="S23" s="142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27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6" t="s">
        <v>232</v>
      </c>
      <c r="C25" s="135" t="s">
        <v>234</v>
      </c>
      <c r="D25" s="136"/>
      <c r="E25" s="111" t="s">
        <v>235</v>
      </c>
      <c r="F25" s="112"/>
      <c r="G25" s="122">
        <v>6</v>
      </c>
      <c r="H25" s="118"/>
      <c r="I25" s="116" t="s">
        <v>236</v>
      </c>
      <c r="J25" s="117"/>
      <c r="K25" s="117"/>
      <c r="L25" s="118"/>
      <c r="M25" s="122">
        <v>518040260</v>
      </c>
      <c r="N25" s="117"/>
      <c r="O25" s="118"/>
      <c r="P25" s="122">
        <v>158</v>
      </c>
      <c r="Q25" s="117"/>
      <c r="R25" s="117"/>
      <c r="S25" s="117"/>
      <c r="T25" s="123"/>
      <c r="U25" s="1"/>
      <c r="V25" s="1"/>
      <c r="W25" s="1"/>
      <c r="X25" s="1"/>
      <c r="Y25" s="125">
        <v>16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213</v>
      </c>
      <c r="D26" s="139"/>
      <c r="E26" s="140" t="s">
        <v>233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239</v>
      </c>
      <c r="D27" s="136"/>
      <c r="E27" s="111" t="s">
        <v>240</v>
      </c>
      <c r="F27" s="112"/>
      <c r="G27" s="122">
        <v>5</v>
      </c>
      <c r="H27" s="118"/>
      <c r="I27" s="116" t="s">
        <v>241</v>
      </c>
      <c r="J27" s="117"/>
      <c r="K27" s="117"/>
      <c r="L27" s="118"/>
      <c r="M27" s="122">
        <v>516653397</v>
      </c>
      <c r="N27" s="117"/>
      <c r="O27" s="118"/>
      <c r="P27" s="122">
        <v>149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237</v>
      </c>
      <c r="D28" s="139"/>
      <c r="E28" s="140" t="s">
        <v>238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244</v>
      </c>
      <c r="D29" s="136"/>
      <c r="E29" s="111" t="s">
        <v>245</v>
      </c>
      <c r="F29" s="112"/>
      <c r="G29" s="122">
        <v>5</v>
      </c>
      <c r="H29" s="118"/>
      <c r="I29" s="116" t="s">
        <v>246</v>
      </c>
      <c r="J29" s="117"/>
      <c r="K29" s="117"/>
      <c r="L29" s="118"/>
      <c r="M29" s="122">
        <v>519828621</v>
      </c>
      <c r="N29" s="117"/>
      <c r="O29" s="118"/>
      <c r="P29" s="122">
        <v>148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242</v>
      </c>
      <c r="D30" s="139"/>
      <c r="E30" s="140" t="s">
        <v>243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249</v>
      </c>
      <c r="D31" s="136"/>
      <c r="E31" s="111" t="s">
        <v>250</v>
      </c>
      <c r="F31" s="112"/>
      <c r="G31" s="122">
        <v>5</v>
      </c>
      <c r="H31" s="118"/>
      <c r="I31" s="116" t="s">
        <v>251</v>
      </c>
      <c r="J31" s="117"/>
      <c r="K31" s="117"/>
      <c r="L31" s="118"/>
      <c r="M31" s="122">
        <v>516769754</v>
      </c>
      <c r="N31" s="117"/>
      <c r="O31" s="118"/>
      <c r="P31" s="122">
        <v>142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247</v>
      </c>
      <c r="D32" s="139"/>
      <c r="E32" s="140" t="s">
        <v>248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135" t="s">
        <v>254</v>
      </c>
      <c r="D33" s="136"/>
      <c r="E33" s="111" t="s">
        <v>255</v>
      </c>
      <c r="F33" s="112"/>
      <c r="G33" s="122">
        <v>5</v>
      </c>
      <c r="H33" s="118"/>
      <c r="I33" s="116" t="s">
        <v>256</v>
      </c>
      <c r="J33" s="117"/>
      <c r="K33" s="117"/>
      <c r="L33" s="118"/>
      <c r="M33" s="122">
        <v>518040277</v>
      </c>
      <c r="N33" s="117"/>
      <c r="O33" s="118"/>
      <c r="P33" s="122">
        <v>150</v>
      </c>
      <c r="Q33" s="117"/>
      <c r="R33" s="117"/>
      <c r="S33" s="117"/>
      <c r="T33" s="123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252</v>
      </c>
      <c r="D34" s="139"/>
      <c r="E34" s="140" t="s">
        <v>253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6</v>
      </c>
      <c r="C35" s="135" t="s">
        <v>259</v>
      </c>
      <c r="D35" s="136"/>
      <c r="E35" s="111" t="s">
        <v>260</v>
      </c>
      <c r="F35" s="112"/>
      <c r="G35" s="122">
        <v>5</v>
      </c>
      <c r="H35" s="118"/>
      <c r="I35" s="116" t="s">
        <v>261</v>
      </c>
      <c r="J35" s="117"/>
      <c r="K35" s="117"/>
      <c r="L35" s="118"/>
      <c r="M35" s="122">
        <v>516858493</v>
      </c>
      <c r="N35" s="117"/>
      <c r="O35" s="118"/>
      <c r="P35" s="122">
        <v>154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257</v>
      </c>
      <c r="D36" s="139"/>
      <c r="E36" s="140" t="s">
        <v>258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7</v>
      </c>
      <c r="C37" s="135" t="s">
        <v>264</v>
      </c>
      <c r="D37" s="136"/>
      <c r="E37" s="111" t="s">
        <v>265</v>
      </c>
      <c r="F37" s="112"/>
      <c r="G37" s="122">
        <v>5</v>
      </c>
      <c r="H37" s="118"/>
      <c r="I37" s="116" t="s">
        <v>236</v>
      </c>
      <c r="J37" s="117"/>
      <c r="K37" s="117"/>
      <c r="L37" s="118"/>
      <c r="M37" s="122">
        <v>516769761</v>
      </c>
      <c r="N37" s="117"/>
      <c r="O37" s="118"/>
      <c r="P37" s="122">
        <v>148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262</v>
      </c>
      <c r="D38" s="139"/>
      <c r="E38" s="140" t="s">
        <v>263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8</v>
      </c>
      <c r="C39" s="135" t="s">
        <v>268</v>
      </c>
      <c r="D39" s="136"/>
      <c r="E39" s="111" t="s">
        <v>269</v>
      </c>
      <c r="F39" s="112"/>
      <c r="G39" s="122">
        <v>5</v>
      </c>
      <c r="H39" s="118"/>
      <c r="I39" s="116" t="s">
        <v>270</v>
      </c>
      <c r="J39" s="117"/>
      <c r="K39" s="117"/>
      <c r="L39" s="118"/>
      <c r="M39" s="122">
        <v>516849262</v>
      </c>
      <c r="N39" s="117"/>
      <c r="O39" s="118"/>
      <c r="P39" s="122">
        <v>147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266</v>
      </c>
      <c r="D40" s="139"/>
      <c r="E40" s="140" t="s">
        <v>267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9</v>
      </c>
      <c r="C41" s="135" t="s">
        <v>234</v>
      </c>
      <c r="D41" s="136"/>
      <c r="E41" s="111" t="s">
        <v>272</v>
      </c>
      <c r="F41" s="112"/>
      <c r="G41" s="122">
        <v>5</v>
      </c>
      <c r="H41" s="118"/>
      <c r="I41" s="116" t="s">
        <v>236</v>
      </c>
      <c r="J41" s="117"/>
      <c r="K41" s="117"/>
      <c r="L41" s="118"/>
      <c r="M41" s="122">
        <v>519044199</v>
      </c>
      <c r="N41" s="117"/>
      <c r="O41" s="118"/>
      <c r="P41" s="122">
        <v>150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213</v>
      </c>
      <c r="D42" s="139"/>
      <c r="E42" s="140" t="s">
        <v>271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275</v>
      </c>
      <c r="D43" s="136"/>
      <c r="E43" s="111" t="s">
        <v>276</v>
      </c>
      <c r="F43" s="112"/>
      <c r="G43" s="122">
        <v>5</v>
      </c>
      <c r="H43" s="118"/>
      <c r="I43" s="116" t="s">
        <v>277</v>
      </c>
      <c r="J43" s="117"/>
      <c r="K43" s="117"/>
      <c r="L43" s="118"/>
      <c r="M43" s="122">
        <v>519673078</v>
      </c>
      <c r="N43" s="117"/>
      <c r="O43" s="118"/>
      <c r="P43" s="122">
        <v>135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273</v>
      </c>
      <c r="D44" s="139"/>
      <c r="E44" s="140" t="s">
        <v>274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11</v>
      </c>
      <c r="C45" s="135" t="s">
        <v>280</v>
      </c>
      <c r="D45" s="136"/>
      <c r="E45" s="111" t="s">
        <v>281</v>
      </c>
      <c r="F45" s="112"/>
      <c r="G45" s="122">
        <v>5</v>
      </c>
      <c r="H45" s="118"/>
      <c r="I45" s="116" t="s">
        <v>256</v>
      </c>
      <c r="J45" s="117"/>
      <c r="K45" s="117"/>
      <c r="L45" s="118"/>
      <c r="M45" s="122">
        <v>519824050</v>
      </c>
      <c r="N45" s="117"/>
      <c r="O45" s="118"/>
      <c r="P45" s="122">
        <v>140</v>
      </c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 t="s">
        <v>278</v>
      </c>
      <c r="D46" s="139"/>
      <c r="E46" s="140" t="s">
        <v>279</v>
      </c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12</v>
      </c>
      <c r="C47" s="135" t="s">
        <v>300</v>
      </c>
      <c r="D47" s="136"/>
      <c r="E47" s="111" t="s">
        <v>301</v>
      </c>
      <c r="F47" s="112"/>
      <c r="G47" s="122">
        <v>4</v>
      </c>
      <c r="H47" s="118"/>
      <c r="I47" s="116" t="s">
        <v>302</v>
      </c>
      <c r="J47" s="117"/>
      <c r="K47" s="117"/>
      <c r="L47" s="118"/>
      <c r="M47" s="122">
        <v>518040291</v>
      </c>
      <c r="N47" s="117"/>
      <c r="O47" s="118"/>
      <c r="P47" s="122">
        <v>141</v>
      </c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445" t="s">
        <v>298</v>
      </c>
      <c r="D48" s="177"/>
      <c r="E48" s="446" t="s">
        <v>299</v>
      </c>
      <c r="F48" s="178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303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8">
        <f>LEN(A55)</f>
        <v>100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みつわ台クラブ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43085256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黒木　幸子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51015307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>0381429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唐木　沙彩</v>
      </c>
      <c r="D9" s="274"/>
      <c r="E9" s="274"/>
      <c r="F9" s="274"/>
      <c r="G9" s="263">
        <f>IF(入力!G9="","",入力!G9)</f>
        <v>505388132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>0399372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佐川　延夫</v>
      </c>
      <c r="D11" s="274"/>
      <c r="E11" s="274"/>
      <c r="F11" s="274"/>
      <c r="G11" s="263">
        <f>IF(入力!G11="","",入力!G11)</f>
        <v>508441821</v>
      </c>
      <c r="H11" s="263"/>
      <c r="I11" s="263"/>
      <c r="J11" s="263">
        <f>IF(入力!J11="","",入力!J11)</f>
        <v>9317</v>
      </c>
      <c r="K11" s="263"/>
      <c r="L11" s="263"/>
      <c r="M11" s="263">
        <f>IF(入力!M11="","",入力!M11)</f>
        <v>200608</v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間山　麻美</v>
      </c>
      <c r="D13" s="274"/>
      <c r="E13" s="274"/>
      <c r="F13" s="27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1"/>
      <c r="B14" s="261"/>
      <c r="C14" s="275"/>
      <c r="D14" s="276"/>
      <c r="E14" s="276"/>
      <c r="F14" s="27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1" t="s">
        <v>5</v>
      </c>
      <c r="B15" s="261"/>
      <c r="C15" s="273" t="str">
        <f>IF(入力!C16="","",入力!C16&amp;"　"&amp;入力!E16)</f>
        <v>木戸　綾乃</v>
      </c>
      <c r="D15" s="274"/>
      <c r="E15" s="274"/>
      <c r="F15" s="27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1"/>
      <c r="B16" s="261"/>
      <c r="C16" s="275"/>
      <c r="D16" s="276"/>
      <c r="E16" s="276"/>
      <c r="F16" s="27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1" t="s">
        <v>6</v>
      </c>
      <c r="B17" s="261"/>
      <c r="C17" s="264" t="str">
        <f>IF(入力!C17="","",入力!C17&amp;"　"&amp;入力!E17)</f>
        <v>千葉市若葉区若松町４２０－１０１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０９０-５５７４-５１２１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090－5574－5121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木戸　美空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千葉市立若松小学校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518040260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岩橋　倖香音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千葉市立山王小学校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516653397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花本　優音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千葉市立大椎小学校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519828621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渡邊　雛乃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千葉市立星久喜小学校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516769754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平田　愛梨亜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千葉市立桜木小学校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518040277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佐藤　杏奈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千葉市立みつわ台北小学校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516858493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近藤　櫻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千葉市立若松小学校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516769761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間山　紗有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千葉市立北貝塚小学校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516849262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木戸　花咲</v>
      </c>
      <c r="D41" s="274"/>
      <c r="E41" s="274"/>
      <c r="F41" s="274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千葉市立若松小学校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519044199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山田　澪璃</v>
      </c>
      <c r="D43" s="274"/>
      <c r="E43" s="274"/>
      <c r="F43" s="274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千葉市立都賀の台小学校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519673078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松浦　花季</v>
      </c>
      <c r="D45" s="274"/>
      <c r="E45" s="274"/>
      <c r="F45" s="274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千葉市立桜木小学校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519824050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瀬川　咲</v>
      </c>
      <c r="D47" s="274"/>
      <c r="E47" s="274"/>
      <c r="F47" s="274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千葉市立稲毛第二小学校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518040291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7"/>
      <c r="AW1" s="297"/>
      <c r="AX1" s="4" t="s">
        <v>28</v>
      </c>
      <c r="AY1" s="5"/>
      <c r="AZ1" s="297"/>
      <c r="BA1" s="297"/>
      <c r="BB1" s="4" t="s">
        <v>29</v>
      </c>
      <c r="BC1" s="5"/>
      <c r="BD1" s="297"/>
      <c r="BE1" s="29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8" t="s">
        <v>65</v>
      </c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7" t="s">
        <v>32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0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3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7">
        <v>36</v>
      </c>
      <c r="I12" s="338"/>
      <c r="J12" s="339"/>
      <c r="K12" s="4"/>
    </row>
    <row r="13" spans="1:60" ht="13.5" customHeight="1">
      <c r="F13" s="4" t="s">
        <v>35</v>
      </c>
      <c r="G13" s="4"/>
      <c r="H13" s="340"/>
      <c r="I13" s="341"/>
      <c r="J13" s="34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6" t="s">
        <v>37</v>
      </c>
      <c r="D16" s="309"/>
      <c r="E16" s="309"/>
      <c r="F16" s="309"/>
      <c r="G16" s="310"/>
      <c r="H16" s="335" t="s">
        <v>66</v>
      </c>
      <c r="I16" s="336"/>
      <c r="J16" s="336"/>
      <c r="K16" s="309" t="str">
        <f>IF(入力!C2="","",入力!C2)</f>
        <v>ミツワダイクラブ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00" t="s">
        <v>38</v>
      </c>
      <c r="AK16" s="301"/>
      <c r="AL16" s="301"/>
      <c r="AM16" s="302"/>
      <c r="AN16" s="329" t="str">
        <f>IF(入力!P3="","",入力!P3)</f>
        <v>千葉市稲毛区</v>
      </c>
      <c r="AO16" s="330"/>
      <c r="AP16" s="330"/>
      <c r="AQ16" s="330"/>
      <c r="AR16" s="330"/>
      <c r="AS16" s="330"/>
      <c r="AT16" s="301" t="s">
        <v>68</v>
      </c>
      <c r="AU16" s="302"/>
      <c r="AV16" s="308" t="s">
        <v>39</v>
      </c>
      <c r="AW16" s="309"/>
      <c r="AX16" s="309"/>
      <c r="AY16" s="310"/>
      <c r="AZ16" s="315" t="str">
        <f>IF(入力!P5="","",入力!P5)</f>
        <v>総武本</v>
      </c>
      <c r="BA16" s="316"/>
      <c r="BB16" s="316"/>
      <c r="BC16" s="316"/>
      <c r="BD16" s="316"/>
      <c r="BE16" s="316"/>
      <c r="BF16" s="369" t="s">
        <v>40</v>
      </c>
    </row>
    <row r="17" spans="3:58" ht="4.5" customHeight="1">
      <c r="C17" s="367"/>
      <c r="D17" s="312"/>
      <c r="E17" s="312"/>
      <c r="F17" s="312"/>
      <c r="G17" s="313"/>
      <c r="H17" s="325" t="str">
        <f>IF(入力!C3="","",入力!C3)</f>
        <v>みつわ台クラブ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1" t="str">
        <f>IF(入力!J3="","","("&amp;入力!J3&amp;")")</f>
        <v>(女子)</v>
      </c>
      <c r="V17" s="321"/>
      <c r="W17" s="321"/>
      <c r="X17" s="322"/>
      <c r="Y17" s="351">
        <f>IF(入力!C4="","",入力!C4)</f>
        <v>43085256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303"/>
      <c r="AK17" s="304"/>
      <c r="AL17" s="304"/>
      <c r="AM17" s="305"/>
      <c r="AN17" s="331"/>
      <c r="AO17" s="332"/>
      <c r="AP17" s="332"/>
      <c r="AQ17" s="332"/>
      <c r="AR17" s="332"/>
      <c r="AS17" s="332"/>
      <c r="AT17" s="304"/>
      <c r="AU17" s="305"/>
      <c r="AV17" s="311"/>
      <c r="AW17" s="312"/>
      <c r="AX17" s="312"/>
      <c r="AY17" s="313"/>
      <c r="AZ17" s="317"/>
      <c r="BA17" s="318"/>
      <c r="BB17" s="318"/>
      <c r="BC17" s="318"/>
      <c r="BD17" s="318"/>
      <c r="BE17" s="318"/>
      <c r="BF17" s="370"/>
    </row>
    <row r="18" spans="3:58" ht="16.5" customHeight="1">
      <c r="C18" s="368"/>
      <c r="D18" s="294"/>
      <c r="E18" s="294"/>
      <c r="F18" s="294"/>
      <c r="G18" s="31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3"/>
      <c r="V18" s="323"/>
      <c r="W18" s="323"/>
      <c r="X18" s="324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306"/>
      <c r="AK18" s="281"/>
      <c r="AL18" s="281"/>
      <c r="AM18" s="307"/>
      <c r="AN18" s="333"/>
      <c r="AO18" s="334"/>
      <c r="AP18" s="334"/>
      <c r="AQ18" s="334"/>
      <c r="AR18" s="334"/>
      <c r="AS18" s="334"/>
      <c r="AT18" s="281"/>
      <c r="AU18" s="307"/>
      <c r="AV18" s="295"/>
      <c r="AW18" s="294"/>
      <c r="AX18" s="294"/>
      <c r="AY18" s="314"/>
      <c r="AZ18" s="319" t="str">
        <f>IF(入力!AE5="","",入力!AE5)</f>
        <v>都賀</v>
      </c>
      <c r="BA18" s="320"/>
      <c r="BB18" s="320"/>
      <c r="BC18" s="320"/>
      <c r="BD18" s="320"/>
      <c r="BE18" s="320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99"/>
    </row>
    <row r="20" spans="3:58" ht="15" customHeight="1">
      <c r="C20" s="284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>
        <f>IF(入力!J11="","",入力!J11)</f>
        <v>9317</v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3"/>
    </row>
    <row r="21" spans="3:58" ht="15" customHeight="1">
      <c r="C21" s="284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3" t="str">
        <f>IF(入力!M7="","",入力!M7)</f>
        <v>0381429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>0399372</v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>
        <f>IF(入力!M11="","",入力!M11)</f>
        <v>200608</v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3"/>
    </row>
    <row r="22" spans="3:58" ht="12" customHeight="1">
      <c r="C22" s="374" t="s">
        <v>71</v>
      </c>
      <c r="D22" s="375"/>
      <c r="E22" s="375"/>
      <c r="F22" s="375"/>
      <c r="G22" s="376"/>
      <c r="H22" s="377" t="str">
        <f>IF(入力!C7="","",入力!C7&amp;"　"&amp;入力!E7)</f>
        <v>クロキ　サチコ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80" t="s">
        <v>45</v>
      </c>
      <c r="S22" s="285"/>
      <c r="T22" s="287">
        <f>IF(入力!AT7="","",入力!AT7)</f>
        <v>44</v>
      </c>
      <c r="U22" s="288"/>
      <c r="V22" s="289"/>
      <c r="W22" s="280" t="s">
        <v>46</v>
      </c>
      <c r="X22" s="280"/>
      <c r="Y22" s="280"/>
      <c r="Z22" s="14" t="s">
        <v>72</v>
      </c>
      <c r="AA22" s="15"/>
      <c r="AB22" s="285" t="str">
        <f>IF(入力!R7="","",入力!R7)</f>
        <v>264</v>
      </c>
      <c r="AC22" s="285"/>
      <c r="AD22" s="285"/>
      <c r="AE22" s="285"/>
      <c r="AF22" s="16" t="s">
        <v>73</v>
      </c>
      <c r="AG22" s="285" t="str">
        <f>IF(入力!W7="","",入力!W7)</f>
        <v>００２８</v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80" t="s">
        <v>47</v>
      </c>
      <c r="AV22" s="285"/>
      <c r="AW22" s="285"/>
      <c r="AX22" s="17" t="s">
        <v>74</v>
      </c>
      <c r="AY22" s="285" t="str">
        <f>IF(入力!AL7="","",入力!AL7)</f>
        <v>090</v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68" t="s">
        <v>48</v>
      </c>
      <c r="D23" s="294"/>
      <c r="E23" s="294"/>
      <c r="F23" s="294"/>
      <c r="G23" s="314"/>
      <c r="H23" s="343" t="str">
        <f>IF(入力!C8="","",入力!C8&amp;"　"&amp;入力!E8)</f>
        <v>黒木　幸子</v>
      </c>
      <c r="I23" s="344"/>
      <c r="J23" s="344"/>
      <c r="K23" s="344"/>
      <c r="L23" s="344"/>
      <c r="M23" s="344"/>
      <c r="N23" s="344"/>
      <c r="O23" s="344"/>
      <c r="P23" s="344"/>
      <c r="Q23" s="345"/>
      <c r="R23" s="294"/>
      <c r="S23" s="294"/>
      <c r="T23" s="290"/>
      <c r="U23" s="291"/>
      <c r="V23" s="292"/>
      <c r="W23" s="281"/>
      <c r="X23" s="281"/>
      <c r="Y23" s="281"/>
      <c r="Z23" s="327" t="str">
        <f>IF(入力!P8="","",入力!P8)</f>
        <v>千葉市若葉区桜木5-8-18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78"/>
      <c r="AU23" s="294"/>
      <c r="AV23" s="294"/>
      <c r="AW23" s="294"/>
      <c r="AX23" s="295" t="str">
        <f>IF(入力!AK8="","",入力!AK8)</f>
        <v>9976</v>
      </c>
      <c r="AY23" s="294"/>
      <c r="AZ23" s="294"/>
      <c r="BA23" s="294"/>
      <c r="BB23" s="19" t="s">
        <v>76</v>
      </c>
      <c r="BC23" s="294" t="str">
        <f>IF(入力!AP8="","",入力!AP8)</f>
        <v>8011</v>
      </c>
      <c r="BD23" s="294"/>
      <c r="BE23" s="294"/>
      <c r="BF23" s="296"/>
    </row>
    <row r="24" spans="3:58" ht="12" customHeight="1">
      <c r="C24" s="374" t="s">
        <v>77</v>
      </c>
      <c r="D24" s="375"/>
      <c r="E24" s="375"/>
      <c r="F24" s="375"/>
      <c r="G24" s="376"/>
      <c r="H24" s="377" t="str">
        <f>IF(入力!C9="","",入力!C9&amp;"　"&amp;入力!E9)</f>
        <v>カラキ　サアヤ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80" t="s">
        <v>45</v>
      </c>
      <c r="S24" s="285"/>
      <c r="T24" s="287">
        <f>IF(入力!AT9="","",入力!AT9)</f>
        <v>27</v>
      </c>
      <c r="U24" s="288"/>
      <c r="V24" s="289"/>
      <c r="W24" s="280" t="s">
        <v>46</v>
      </c>
      <c r="X24" s="280"/>
      <c r="Y24" s="280"/>
      <c r="Z24" s="14" t="s">
        <v>72</v>
      </c>
      <c r="AA24" s="15"/>
      <c r="AB24" s="285" t="str">
        <f>IF(入力!R9="","",入力!R9)</f>
        <v>264</v>
      </c>
      <c r="AC24" s="285"/>
      <c r="AD24" s="285"/>
      <c r="AE24" s="285"/>
      <c r="AF24" s="16" t="s">
        <v>73</v>
      </c>
      <c r="AG24" s="285" t="str">
        <f>IF(入力!W9="","",入力!W9)</f>
        <v>００３６</v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80" t="s">
        <v>47</v>
      </c>
      <c r="AV24" s="285"/>
      <c r="AW24" s="285"/>
      <c r="AX24" s="17" t="s">
        <v>74</v>
      </c>
      <c r="AY24" s="285" t="str">
        <f>IF(入力!AL9="","",入力!AL9)</f>
        <v>043</v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68" t="s">
        <v>78</v>
      </c>
      <c r="D25" s="294"/>
      <c r="E25" s="294"/>
      <c r="F25" s="294"/>
      <c r="G25" s="314"/>
      <c r="H25" s="343" t="str">
        <f>IF(入力!C10="","",入力!C10&amp;"　"&amp;入力!E10)</f>
        <v>唐木　沙彩</v>
      </c>
      <c r="I25" s="344"/>
      <c r="J25" s="344"/>
      <c r="K25" s="344"/>
      <c r="L25" s="344"/>
      <c r="M25" s="344"/>
      <c r="N25" s="344"/>
      <c r="O25" s="344"/>
      <c r="P25" s="344"/>
      <c r="Q25" s="345"/>
      <c r="R25" s="294"/>
      <c r="S25" s="294"/>
      <c r="T25" s="290"/>
      <c r="U25" s="291"/>
      <c r="V25" s="292"/>
      <c r="W25" s="281"/>
      <c r="X25" s="281"/>
      <c r="Y25" s="281"/>
      <c r="Z25" s="327" t="str">
        <f>IF(入力!P10="","",入力!P10)</f>
        <v>千葉市若葉区殿台町233-2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78"/>
      <c r="AU25" s="294"/>
      <c r="AV25" s="294"/>
      <c r="AW25" s="294"/>
      <c r="AX25" s="295" t="str">
        <f>IF(入力!AK10="","",入力!AK10)</f>
        <v>421</v>
      </c>
      <c r="AY25" s="294"/>
      <c r="AZ25" s="294"/>
      <c r="BA25" s="294"/>
      <c r="BB25" s="19" t="s">
        <v>76</v>
      </c>
      <c r="BC25" s="294" t="str">
        <f>IF(入力!AP10="","",入力!AP10)</f>
        <v>3889</v>
      </c>
      <c r="BD25" s="294"/>
      <c r="BE25" s="294"/>
      <c r="BF25" s="296"/>
    </row>
    <row r="26" spans="3:58" ht="12" customHeight="1">
      <c r="C26" s="374" t="s">
        <v>71</v>
      </c>
      <c r="D26" s="375"/>
      <c r="E26" s="375"/>
      <c r="F26" s="375"/>
      <c r="G26" s="376"/>
      <c r="H26" s="377" t="str">
        <f>IF(入力!C11="","",入力!C11&amp;"　"&amp;入力!E11)</f>
        <v>サガワ　ノブオ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80" t="s">
        <v>45</v>
      </c>
      <c r="S26" s="285"/>
      <c r="T26" s="287">
        <f>IF(入力!AT11="","",入力!AT11)</f>
        <v>72</v>
      </c>
      <c r="U26" s="288"/>
      <c r="V26" s="289"/>
      <c r="W26" s="280" t="s">
        <v>46</v>
      </c>
      <c r="X26" s="280"/>
      <c r="Y26" s="280"/>
      <c r="Z26" s="14" t="s">
        <v>72</v>
      </c>
      <c r="AA26" s="15"/>
      <c r="AB26" s="285" t="str">
        <f>IF(入力!R11="","",入力!R11)</f>
        <v>263</v>
      </c>
      <c r="AC26" s="285"/>
      <c r="AD26" s="285"/>
      <c r="AE26" s="285"/>
      <c r="AF26" s="16" t="s">
        <v>73</v>
      </c>
      <c r="AG26" s="285" t="str">
        <f>IF(入力!W11="","",入力!W11)</f>
        <v>0002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80" t="s">
        <v>47</v>
      </c>
      <c r="AV26" s="285"/>
      <c r="AW26" s="285"/>
      <c r="AX26" s="17" t="s">
        <v>74</v>
      </c>
      <c r="AY26" s="285" t="str">
        <f>IF(入力!AL11="","",入力!AL11)</f>
        <v>０４３</v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68" t="s">
        <v>79</v>
      </c>
      <c r="D27" s="294"/>
      <c r="E27" s="294"/>
      <c r="F27" s="294"/>
      <c r="G27" s="314"/>
      <c r="H27" s="343" t="str">
        <f>IF(入力!C12="","",入力!C12&amp;"　"&amp;入力!E12)</f>
        <v>佐川　延夫</v>
      </c>
      <c r="I27" s="344"/>
      <c r="J27" s="344"/>
      <c r="K27" s="344"/>
      <c r="L27" s="344"/>
      <c r="M27" s="344"/>
      <c r="N27" s="344"/>
      <c r="O27" s="344"/>
      <c r="P27" s="344"/>
      <c r="Q27" s="345"/>
      <c r="R27" s="294"/>
      <c r="S27" s="294"/>
      <c r="T27" s="290"/>
      <c r="U27" s="291"/>
      <c r="V27" s="292"/>
      <c r="W27" s="281"/>
      <c r="X27" s="281"/>
      <c r="Y27" s="281"/>
      <c r="Z27" s="327" t="str">
        <f>IF(入力!P12="","",入力!P12)</f>
        <v>千葉市稲毛区山王町109-6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78"/>
      <c r="AU27" s="294"/>
      <c r="AV27" s="294"/>
      <c r="AW27" s="294"/>
      <c r="AX27" s="295" t="str">
        <f>IF(入力!AK12="","",入力!AK12)</f>
        <v>421</v>
      </c>
      <c r="AY27" s="294"/>
      <c r="AZ27" s="294"/>
      <c r="BA27" s="294"/>
      <c r="BB27" s="19" t="s">
        <v>76</v>
      </c>
      <c r="BC27" s="294" t="str">
        <f>IF(入力!AP12="","",入力!AP12)</f>
        <v>3889</v>
      </c>
      <c r="BD27" s="294"/>
      <c r="BE27" s="294"/>
      <c r="BF27" s="296"/>
    </row>
    <row r="28" spans="3:58" ht="12" customHeight="1">
      <c r="C28" s="374" t="s">
        <v>71</v>
      </c>
      <c r="D28" s="375"/>
      <c r="E28" s="375"/>
      <c r="F28" s="375"/>
      <c r="G28" s="376"/>
      <c r="H28" s="377" t="str">
        <f>IF(入力!C15="","",入力!C15&amp;"　"&amp;入力!E15)</f>
        <v>キド　アヤノ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80" t="s">
        <v>45</v>
      </c>
      <c r="S28" s="285"/>
      <c r="T28" s="287">
        <f>IF(入力!AT15="","",入力!AT15)</f>
        <v>42</v>
      </c>
      <c r="U28" s="288"/>
      <c r="V28" s="289"/>
      <c r="W28" s="280" t="s">
        <v>46</v>
      </c>
      <c r="X28" s="280"/>
      <c r="Y28" s="280"/>
      <c r="Z28" s="14" t="s">
        <v>72</v>
      </c>
      <c r="AA28" s="15"/>
      <c r="AB28" s="285" t="str">
        <f>IF(入力!R15="","",入力!R15)</f>
        <v>264</v>
      </c>
      <c r="AC28" s="285"/>
      <c r="AD28" s="285"/>
      <c r="AE28" s="285"/>
      <c r="AF28" s="16" t="s">
        <v>73</v>
      </c>
      <c r="AG28" s="285" t="str">
        <f>IF(入力!W15="","",入力!W15)</f>
        <v>0021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80" t="s">
        <v>47</v>
      </c>
      <c r="AV28" s="285"/>
      <c r="AW28" s="285"/>
      <c r="AX28" s="17" t="s">
        <v>74</v>
      </c>
      <c r="AY28" s="285" t="str">
        <f>IF(入力!AL15="","",入力!AL15)</f>
        <v>０９０</v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1" t="s">
        <v>49</v>
      </c>
      <c r="D29" s="372"/>
      <c r="E29" s="372"/>
      <c r="F29" s="372"/>
      <c r="G29" s="373"/>
      <c r="H29" s="383" t="str">
        <f>IF(入力!C16="","",入力!C16&amp;"　"&amp;入力!E16)</f>
        <v>木戸　綾乃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2"/>
      <c r="S29" s="372"/>
      <c r="T29" s="380"/>
      <c r="U29" s="381"/>
      <c r="V29" s="382"/>
      <c r="W29" s="379"/>
      <c r="X29" s="379"/>
      <c r="Y29" s="379"/>
      <c r="Z29" s="396" t="str">
        <f>IF(入力!P16="","",入力!P16)</f>
        <v>千葉市若葉区若松町４２０－１０１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2"/>
      <c r="AV29" s="372"/>
      <c r="AW29" s="372"/>
      <c r="AX29" s="399" t="str">
        <f>IF(入力!AK16="","",入力!AK16)</f>
        <v>５５７４</v>
      </c>
      <c r="AY29" s="372"/>
      <c r="AZ29" s="372"/>
      <c r="BA29" s="372"/>
      <c r="BB29" s="73" t="s">
        <v>76</v>
      </c>
      <c r="BC29" s="372" t="str">
        <f>IF(入力!AP16="","",入力!AP16)</f>
        <v>５１２１</v>
      </c>
      <c r="BD29" s="372"/>
      <c r="BE29" s="372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キド　ミク
木戸　美空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6</v>
      </c>
      <c r="R34" s="389"/>
      <c r="S34" s="390"/>
      <c r="T34" s="407" t="str">
        <f>IF(入力!I25="","",入力!I25)</f>
        <v>千葉市立若松小学校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518040260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158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イワハシ　ココネ
岩橋　倖香音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千葉市立山王小学校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516653397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149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ハナモト　ユウネ
花本　優音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千葉市立大椎小学校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519828621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148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ワタナベ　ヒナノ
渡邊　雛乃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千葉市立星久喜小学校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516769754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142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ヒラタ　マリア
平田　愛梨亜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5</v>
      </c>
      <c r="R42" s="389"/>
      <c r="S42" s="390"/>
      <c r="T42" s="407" t="str">
        <f>IF(入力!I33="","",入力!I33)</f>
        <v>千葉市立桜木小学校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518040277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150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サトウ　アンナ
佐藤　杏奈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5</v>
      </c>
      <c r="R44" s="389"/>
      <c r="S44" s="390"/>
      <c r="T44" s="407" t="str">
        <f>IF(入力!I35="","",入力!I35)</f>
        <v>千葉市立みつわ台北小学校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516858493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154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コンドウ　サクラ
近藤　櫻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5</v>
      </c>
      <c r="R46" s="389"/>
      <c r="S46" s="390"/>
      <c r="T46" s="407" t="str">
        <f>IF(入力!I37="","",入力!I37)</f>
        <v>千葉市立若松小学校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516769761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148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マヤマ　サユ
間山　紗有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5</v>
      </c>
      <c r="R48" s="389"/>
      <c r="S48" s="390"/>
      <c r="T48" s="407" t="str">
        <f>IF(入力!I39="","",入力!I39)</f>
        <v>千葉市立北貝塚小学校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516849262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147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キド　カエ
木戸　花咲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5</v>
      </c>
      <c r="R50" s="389"/>
      <c r="S50" s="390"/>
      <c r="T50" s="407" t="str">
        <f>IF(入力!I41="","",入力!I41)</f>
        <v>千葉市立若松小学校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519044199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150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ヤマダ　ミオリ
山田　澪璃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>
        <f>IF(入力!G43="","",入力!G43)</f>
        <v>5</v>
      </c>
      <c r="R52" s="389"/>
      <c r="S52" s="390"/>
      <c r="T52" s="407" t="str">
        <f>IF(入力!I43="","",入力!I43)</f>
        <v>千葉市立都賀の台小学校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519673078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>
        <f>IF(入力!P43="","",入力!P43)</f>
        <v>135</v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マツウラ　ハル
松浦　花季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>
        <f>IF(入力!G45="","",入力!G45)</f>
        <v>5</v>
      </c>
      <c r="R54" s="389"/>
      <c r="S54" s="390"/>
      <c r="T54" s="407" t="str">
        <f>IF(入力!I45="","",入力!I45)</f>
        <v>千葉市立桜木小学校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519824050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>
        <f>IF(入力!P45="","",入力!P45)</f>
        <v>140</v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>セガワ　サキ
瀬川　咲</v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>
        <f>IF(入力!G47="","",入力!G47)</f>
        <v>4</v>
      </c>
      <c r="R56" s="389"/>
      <c r="S56" s="390"/>
      <c r="T56" s="407" t="str">
        <f>IF(入力!I47="","",入力!I47)</f>
        <v>千葉市立稲毛第二小学校</v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>
        <f>IF(入力!M47="","",入力!M47)</f>
        <v>518040291</v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>
        <f>IF(入力!P47="","",入力!P47)</f>
        <v>141</v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みつわ台クラブ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43085256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黒木　幸子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51015307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>0381429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唐木　沙彩</v>
      </c>
      <c r="D9" s="274"/>
      <c r="E9" s="274"/>
      <c r="F9" s="274"/>
      <c r="G9" s="263">
        <f>IF(入力!G9="","",入力!G9)</f>
        <v>505388132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>0399372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佐川　延夫</v>
      </c>
      <c r="D11" s="274"/>
      <c r="E11" s="274"/>
      <c r="F11" s="274"/>
      <c r="G11" s="263">
        <f>IF(入力!G11="","",入力!G11)</f>
        <v>508441821</v>
      </c>
      <c r="H11" s="263"/>
      <c r="I11" s="263"/>
      <c r="J11" s="263">
        <f>IF(入力!J11="","",入力!J11)</f>
        <v>9317</v>
      </c>
      <c r="K11" s="263"/>
      <c r="L11" s="263"/>
      <c r="M11" s="263">
        <f>IF(入力!M11="","",入力!M11)</f>
        <v>200608</v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間山　麻美</v>
      </c>
      <c r="D13" s="274"/>
      <c r="E13" s="274"/>
      <c r="F13" s="27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1"/>
      <c r="B14" s="261"/>
      <c r="C14" s="275"/>
      <c r="D14" s="276"/>
      <c r="E14" s="276"/>
      <c r="F14" s="27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1" t="s">
        <v>5</v>
      </c>
      <c r="B15" s="261"/>
      <c r="C15" s="273" t="str">
        <f>IF(入力!C16="","",入力!C16&amp;"　"&amp;入力!E16)</f>
        <v>木戸　綾乃</v>
      </c>
      <c r="D15" s="274"/>
      <c r="E15" s="274"/>
      <c r="F15" s="27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1"/>
      <c r="B16" s="261"/>
      <c r="C16" s="275"/>
      <c r="D16" s="276"/>
      <c r="E16" s="276"/>
      <c r="F16" s="27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千葉市若葉区若松町４２０－１０１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０９０-５５７４-５１２１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090－5574－5121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木戸　美空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千葉市立若松小学校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518040260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岩橋　倖香音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千葉市立山王小学校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516653397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花本　優音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千葉市立大椎小学校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519828621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渡邊　雛乃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千葉市立星久喜小学校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516769754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平田　愛梨亜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千葉市立桜木小学校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518040277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佐藤　杏奈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千葉市立みつわ台北小学校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516858493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近藤　櫻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千葉市立若松小学校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516769761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間山　紗有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千葉市立北貝塚小学校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516849262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木戸　花咲</v>
      </c>
      <c r="D41" s="274"/>
      <c r="E41" s="274"/>
      <c r="F41" s="274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千葉市立若松小学校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519044199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山田　澪璃</v>
      </c>
      <c r="D43" s="274"/>
      <c r="E43" s="274"/>
      <c r="F43" s="274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千葉市立都賀の台小学校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519673078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松浦　花季</v>
      </c>
      <c r="D45" s="274"/>
      <c r="E45" s="274"/>
      <c r="F45" s="274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千葉市立桜木小学校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519824050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瀬川　咲</v>
      </c>
      <c r="D47" s="274"/>
      <c r="E47" s="274"/>
      <c r="F47" s="274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千葉市立稲毛第二小学校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518040291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みつわ台クラブ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43085256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黒木　幸子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51015307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>0381429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唐木　沙彩</v>
      </c>
      <c r="D9" s="274"/>
      <c r="E9" s="274"/>
      <c r="F9" s="274"/>
      <c r="G9" s="263">
        <f>IF(入力!G9="","",入力!G9)</f>
        <v>505388132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>0399372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佐川　延夫</v>
      </c>
      <c r="D11" s="274"/>
      <c r="E11" s="274"/>
      <c r="F11" s="274"/>
      <c r="G11" s="263">
        <f>IF(入力!G11="","",入力!G11)</f>
        <v>508441821</v>
      </c>
      <c r="H11" s="263"/>
      <c r="I11" s="263"/>
      <c r="J11" s="263">
        <f>IF(入力!J11="","",入力!J11)</f>
        <v>9317</v>
      </c>
      <c r="K11" s="263"/>
      <c r="L11" s="263"/>
      <c r="M11" s="263">
        <f>IF(入力!M11="","",入力!M11)</f>
        <v>200608</v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間山　麻美</v>
      </c>
      <c r="D13" s="274"/>
      <c r="E13" s="274"/>
      <c r="F13" s="27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1"/>
      <c r="B14" s="261"/>
      <c r="C14" s="275"/>
      <c r="D14" s="276"/>
      <c r="E14" s="276"/>
      <c r="F14" s="27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1" t="s">
        <v>5</v>
      </c>
      <c r="B15" s="261"/>
      <c r="C15" s="273" t="str">
        <f>IF(入力!C16="","",入力!C16&amp;"　"&amp;入力!E16)</f>
        <v>木戸　綾乃</v>
      </c>
      <c r="D15" s="274"/>
      <c r="E15" s="274"/>
      <c r="F15" s="27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1"/>
      <c r="B16" s="261"/>
      <c r="C16" s="275"/>
      <c r="D16" s="276"/>
      <c r="E16" s="276"/>
      <c r="F16" s="27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千葉市若葉区若松町４２０－１０１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０９０-５５７４-５１２１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090－5574－5121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木戸　美空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千葉市立若松小学校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518040260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岩橋　倖香音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千葉市立山王小学校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516653397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花本　優音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千葉市立大椎小学校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519828621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渡邊　雛乃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千葉市立星久喜小学校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516769754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平田　愛梨亜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千葉市立桜木小学校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518040277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佐藤　杏奈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千葉市立みつわ台北小学校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516858493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近藤　櫻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千葉市立若松小学校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516769761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間山　紗有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千葉市立北貝塚小学校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516849262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木戸　花咲</v>
      </c>
      <c r="D41" s="274"/>
      <c r="E41" s="274"/>
      <c r="F41" s="274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千葉市立若松小学校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519044199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山田　澪璃</v>
      </c>
      <c r="D43" s="274"/>
      <c r="E43" s="274"/>
      <c r="F43" s="274"/>
      <c r="G43" s="261">
        <f>IF(入力!G43="","",入力!G43)</f>
        <v>5</v>
      </c>
      <c r="H43" s="261" t="str">
        <f>IF(入力!H43="","",入力!H43)</f>
        <v/>
      </c>
      <c r="I43" s="261" t="str">
        <f>IF(入力!I43="","",入力!I43)</f>
        <v>千葉市立都賀の台小学校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519673078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松浦　花季</v>
      </c>
      <c r="D45" s="274"/>
      <c r="E45" s="274"/>
      <c r="F45" s="274"/>
      <c r="G45" s="261">
        <f>IF(入力!G45="","",入力!G45)</f>
        <v>5</v>
      </c>
      <c r="H45" s="261" t="str">
        <f>IF(入力!H45="","",入力!H45)</f>
        <v/>
      </c>
      <c r="I45" s="261" t="str">
        <f>IF(入力!I45="","",入力!I45)</f>
        <v>千葉市立桜木小学校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519824050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瀬川　咲</v>
      </c>
      <c r="D47" s="274"/>
      <c r="E47" s="274"/>
      <c r="F47" s="274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千葉市立稲毛第二小学校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518040291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16</v>
      </c>
      <c r="J5" s="442" t="str">
        <f>IF(入力!A55="","",入力!A55)</f>
        <v>今年は格下のチーム。　　　　　　　　　　　　　　　　　　　　　　　　　　　　　　　　　　　　　　　　　　　　　　　　　　　　　　　　　　　　　　　　　　　　　　　　　　　　　　　でも全力で頑張ります。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ミツワダイクラブ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都賀</v>
      </c>
      <c r="T7" s="33"/>
      <c r="U7" s="33">
        <f>IF(入力!C4="","",入力!C4)</f>
        <v>43085256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幸子</v>
      </c>
      <c r="E16" s="33" t="str">
        <f>IF(入力!C7="","",入力!C7)</f>
        <v>クロキ</v>
      </c>
      <c r="F16" s="33" t="str">
        <f>IF(入力!E7="","",入力!E7)</f>
        <v>サチコ</v>
      </c>
      <c r="G16" s="33">
        <f>IF(入力!G7="","",入力!G7)</f>
        <v>51015307</v>
      </c>
      <c r="H16" s="33" t="str">
        <f>IF(入力!J7="","",入力!J7)</f>
        <v/>
      </c>
      <c r="I16" s="33" t="str">
        <f>IF(入力!M7="","",入力!M7)</f>
        <v>0381429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264</v>
      </c>
      <c r="S16" s="33" t="str">
        <f>IF(入力!W7="","",入力!W7)</f>
        <v>００２８</v>
      </c>
      <c r="T16" s="33" t="str">
        <f>IF(入力!P8="","",入力!P8)</f>
        <v>千葉市若葉区桜木5-8-18</v>
      </c>
      <c r="U16" s="33" t="str">
        <f>IF(入力!AL7="","",入力!AL7)</f>
        <v>090</v>
      </c>
      <c r="V16" s="33" t="str">
        <f>IF(入力!AK8="","",入力!AK8)</f>
        <v>9976</v>
      </c>
      <c r="W16" s="33" t="str">
        <f>IF(入力!AP8="","",入力!AP8)</f>
        <v>8011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唐木</v>
      </c>
      <c r="D17" s="33" t="str">
        <f>IF(入力!E10="","",入力!E10)</f>
        <v>沙彩</v>
      </c>
      <c r="E17" s="33" t="str">
        <f>IF(入力!C9="","",入力!C9)</f>
        <v>カラキ</v>
      </c>
      <c r="F17" s="33" t="str">
        <f>IF(入力!E9="","",入力!E9)</f>
        <v>サアヤ</v>
      </c>
      <c r="G17" s="33">
        <f>IF(入力!G9="","",入力!G9)</f>
        <v>505388132</v>
      </c>
      <c r="H17" s="33" t="str">
        <f>IF(入力!J9="","",入力!J9)</f>
        <v/>
      </c>
      <c r="I17" s="33" t="str">
        <f>IF(入力!M9="","",入力!M9)</f>
        <v>0399372</v>
      </c>
      <c r="J17" s="33"/>
      <c r="K17" s="33"/>
      <c r="L17" s="33">
        <f>IF(入力!AT9="","",入力!AT9)</f>
        <v>27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００３６</v>
      </c>
      <c r="T17" s="33" t="str">
        <f>IF(入力!P10="","",入力!P10)</f>
        <v>千葉市若葉区殿台町233-2</v>
      </c>
      <c r="U17" s="33" t="str">
        <f>IF(入力!AL9="","",入力!AL9)</f>
        <v>043</v>
      </c>
      <c r="V17" s="33" t="str">
        <f>IF(入力!AK10="","",入力!AK10)</f>
        <v>421</v>
      </c>
      <c r="W17" s="33" t="str">
        <f>IF(入力!AP10="","",入力!AP10)</f>
        <v>3889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佐川</v>
      </c>
      <c r="D20" s="33" t="str">
        <f>IF(入力!E12="","",入力!E12)</f>
        <v>延夫</v>
      </c>
      <c r="E20" s="33" t="str">
        <f>IF(入力!C11="","",入力!C11)</f>
        <v>サガワ</v>
      </c>
      <c r="F20" s="33" t="str">
        <f>IF(入力!E11="","",入力!E11)</f>
        <v>ノブオ</v>
      </c>
      <c r="G20" s="33">
        <f>IF(入力!G11="","",入力!G11)</f>
        <v>508441821</v>
      </c>
      <c r="H20" s="33">
        <f>IF(入力!J11="","",入力!J11)</f>
        <v>9317</v>
      </c>
      <c r="I20" s="33">
        <f>IF(入力!M11="","",入力!M11)</f>
        <v>200608</v>
      </c>
      <c r="J20" s="33"/>
      <c r="K20" s="33"/>
      <c r="L20" s="33">
        <f>IF(入力!AT11="","",入力!AT11)</f>
        <v>72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0002</v>
      </c>
      <c r="T20" s="33" t="str">
        <f>IF(入力!P12="","",入力!P12)</f>
        <v>千葉市稲毛区山王町109-6</v>
      </c>
      <c r="U20" s="33" t="str">
        <f>IF(入力!AL11="","",入力!AL11)</f>
        <v>０４３</v>
      </c>
      <c r="V20" s="33" t="str">
        <f>IF(入力!AK12="","",入力!AK12)</f>
        <v>421</v>
      </c>
      <c r="W20" s="33" t="str">
        <f>IF(入力!AP12="","",入力!AP12)</f>
        <v>3889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木戸</v>
      </c>
      <c r="D22" s="33" t="str">
        <f>IF(入力!E16="","",入力!E16)</f>
        <v>綾乃</v>
      </c>
      <c r="E22" s="33" t="str">
        <f>IF(入力!C15="","",入力!C15)</f>
        <v>キド</v>
      </c>
      <c r="F22" s="33" t="str">
        <f>IF(入力!E15="","",入力!E15)</f>
        <v>アヤノ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 t="str">
        <f>IF(入力!C21="","",入力!C21)</f>
        <v>090</v>
      </c>
      <c r="O22" s="33">
        <f>IF(入力!E21="","",入力!E21)</f>
        <v>5574</v>
      </c>
      <c r="P22" s="33">
        <f>IF(入力!G21="","",入力!G21)</f>
        <v>5121</v>
      </c>
      <c r="Q22" s="33"/>
      <c r="R22" s="33" t="str">
        <f>IF(入力!R15="","",入力!R15)</f>
        <v>264</v>
      </c>
      <c r="S22" s="33" t="str">
        <f>IF(入力!W15="","",入力!W15)</f>
        <v>0021</v>
      </c>
      <c r="T22" s="33" t="str">
        <f>IF(入力!P16="","",入力!P16)</f>
        <v>千葉市若葉区若松町４２０－１０１</v>
      </c>
      <c r="U22" s="33" t="str">
        <f>IF(入力!AL15="","",入力!AL15)</f>
        <v>０９０</v>
      </c>
      <c r="V22" s="33" t="str">
        <f>IF(入力!AK16="","",入力!AK16)</f>
        <v>５５７４</v>
      </c>
      <c r="W22" s="33" t="str">
        <f>IF(入力!AP16="","",入力!AP16)</f>
        <v>５１２１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間山</v>
      </c>
      <c r="D23" s="33" t="str">
        <f>IF(入力!$E$14="","",入力!$E$14)</f>
        <v>麻美</v>
      </c>
      <c r="E23" s="33" t="str">
        <f>IF(入力!$C$13="","",入力!$C$13)</f>
        <v>マヤマ</v>
      </c>
      <c r="F23" s="33" t="str">
        <f>IF(入力!$E$13="","",入力!$E$13)</f>
        <v>マミ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木戸</v>
      </c>
      <c r="D24" s="75" t="str">
        <f>VLOOKUP($B$51,$A$53:$F$352,4)</f>
        <v>美空</v>
      </c>
      <c r="E24" s="75" t="str">
        <f>VLOOKUP($B$51,$A$53:$F$352,5)</f>
        <v>キド</v>
      </c>
      <c r="F24" s="75" t="str">
        <f>VLOOKUP($B$51,$A$53:$F$352,6)</f>
        <v>ミク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木戸</v>
      </c>
      <c r="D53" s="33" t="str">
        <f>IF(入力!E26="","",入力!E26)</f>
        <v>美空</v>
      </c>
      <c r="E53" s="33" t="str">
        <f>IF(入力!C25="","",入力!C25)</f>
        <v>キド</v>
      </c>
      <c r="F53" s="33" t="str">
        <f>IF(入力!E25="","",入力!E25)</f>
        <v>ミク</v>
      </c>
      <c r="G53" s="33">
        <f>IF(入力!M25="","",入力!M25)</f>
        <v>518040260</v>
      </c>
      <c r="H53" s="33" t="str">
        <f>IF(入力!I25="","",入力!I25)</f>
        <v>千葉市立若松小学校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岩橋</v>
      </c>
      <c r="D54" s="33" t="str">
        <f>IF(入力!E28="","",入力!E28)</f>
        <v>倖香音</v>
      </c>
      <c r="E54" s="33" t="str">
        <f>IF(入力!C27="","",入力!C27)</f>
        <v>イワハシ</v>
      </c>
      <c r="F54" s="33" t="str">
        <f>IF(入力!E27="","",入力!E27)</f>
        <v>ココネ</v>
      </c>
      <c r="G54" s="33">
        <f>IF(入力!M27="","",入力!M27)</f>
        <v>516653397</v>
      </c>
      <c r="H54" s="33" t="str">
        <f>IF(入力!I27="","",入力!I27)</f>
        <v>千葉市立山王小学校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花本</v>
      </c>
      <c r="D55" s="33" t="str">
        <f>IF(入力!E30="","",入力!E30)</f>
        <v>優音</v>
      </c>
      <c r="E55" s="33" t="str">
        <f>IF(入力!C29="","",入力!C29)</f>
        <v>ハナモト</v>
      </c>
      <c r="F55" s="33" t="str">
        <f>IF(入力!E29="","",入力!E29)</f>
        <v>ユウネ</v>
      </c>
      <c r="G55" s="33">
        <f>IF(入力!M29="","",入力!M29)</f>
        <v>519828621</v>
      </c>
      <c r="H55" s="33" t="str">
        <f>IF(入力!I29="","",入力!I29)</f>
        <v>千葉市立大椎小学校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渡邊</v>
      </c>
      <c r="D56" s="33" t="str">
        <f>IF(入力!E32="","",入力!E32)</f>
        <v>雛乃</v>
      </c>
      <c r="E56" s="33" t="str">
        <f>IF(入力!C31="","",入力!C31)</f>
        <v>ワタナベ</v>
      </c>
      <c r="F56" s="33" t="str">
        <f>IF(入力!E31="","",入力!E31)</f>
        <v>ヒナノ</v>
      </c>
      <c r="G56" s="33">
        <f>IF(入力!M31="","",入力!M31)</f>
        <v>516769754</v>
      </c>
      <c r="H56" s="33" t="str">
        <f>IF(入力!I31="","",入力!I31)</f>
        <v>千葉市立星久喜小学校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平田</v>
      </c>
      <c r="D57" s="33" t="str">
        <f>IF(入力!E34="","",入力!E34)</f>
        <v>愛梨亜</v>
      </c>
      <c r="E57" s="33" t="str">
        <f>IF(入力!C33="","",入力!C33)</f>
        <v>ヒラタ</v>
      </c>
      <c r="F57" s="33" t="str">
        <f>IF(入力!E33="","",入力!E33)</f>
        <v>マリア</v>
      </c>
      <c r="G57" s="33">
        <f>IF(入力!M33="","",入力!M33)</f>
        <v>518040277</v>
      </c>
      <c r="H57" s="33" t="str">
        <f>IF(入力!I33="","",入力!I33)</f>
        <v>千葉市立桜木小学校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杏奈</v>
      </c>
      <c r="E58" s="33" t="str">
        <f>IF(入力!C35="","",入力!C35)</f>
        <v>サトウ</v>
      </c>
      <c r="F58" s="33" t="str">
        <f>IF(入力!E35="","",入力!E35)</f>
        <v>アンナ</v>
      </c>
      <c r="G58" s="33">
        <f>IF(入力!M35="","",入力!M35)</f>
        <v>516858493</v>
      </c>
      <c r="H58" s="33" t="str">
        <f>IF(入力!I35="","",入力!I35)</f>
        <v>千葉市立みつわ台北小学校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近藤</v>
      </c>
      <c r="D59" s="33" t="str">
        <f>IF(入力!E38="","",入力!E38)</f>
        <v>櫻</v>
      </c>
      <c r="E59" s="33" t="str">
        <f>IF(入力!C37="","",入力!C37)</f>
        <v>コンドウ</v>
      </c>
      <c r="F59" s="33" t="str">
        <f>IF(入力!E37="","",入力!E37)</f>
        <v>サクラ</v>
      </c>
      <c r="G59" s="33">
        <f>IF(入力!M37="","",入力!M37)</f>
        <v>516769761</v>
      </c>
      <c r="H59" s="33" t="str">
        <f>IF(入力!I37="","",入力!I37)</f>
        <v>千葉市立若松小学校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間山</v>
      </c>
      <c r="D60" s="33" t="str">
        <f>IF(入力!E40="","",入力!E40)</f>
        <v>紗有</v>
      </c>
      <c r="E60" s="33" t="str">
        <f>IF(入力!C39="","",入力!C39)</f>
        <v>マヤマ</v>
      </c>
      <c r="F60" s="33" t="str">
        <f>IF(入力!E39="","",入力!E39)</f>
        <v>サユ</v>
      </c>
      <c r="G60" s="33">
        <f>IF(入力!M39="","",入力!M39)</f>
        <v>516849262</v>
      </c>
      <c r="H60" s="33" t="str">
        <f>IF(入力!I39="","",入力!I39)</f>
        <v>千葉市立北貝塚小学校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木戸</v>
      </c>
      <c r="D61" s="33" t="str">
        <f>IF(入力!E42="","",入力!E42)</f>
        <v>花咲</v>
      </c>
      <c r="E61" s="33" t="str">
        <f>IF(入力!C41="","",入力!C41)</f>
        <v>キド</v>
      </c>
      <c r="F61" s="33" t="str">
        <f>IF(入力!E41="","",入力!E41)</f>
        <v>カエ</v>
      </c>
      <c r="G61" s="33">
        <f>IF(入力!M41="","",入力!M41)</f>
        <v>519044199</v>
      </c>
      <c r="H61" s="33" t="str">
        <f>IF(入力!I41="","",入力!I41)</f>
        <v>千葉市立若松小学校</v>
      </c>
      <c r="I61" s="33">
        <f>IF(入力!G41="","",入力!G41)</f>
        <v>5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山田</v>
      </c>
      <c r="D62" s="33" t="str">
        <f>IF(入力!E44="","",入力!E44)</f>
        <v>澪璃</v>
      </c>
      <c r="E62" s="33" t="str">
        <f>IF(入力!C43="","",入力!C43)</f>
        <v>ヤマダ</v>
      </c>
      <c r="F62" s="33" t="str">
        <f>IF(入力!E43="","",入力!E43)</f>
        <v>ミオリ</v>
      </c>
      <c r="G62" s="33">
        <f>IF(入力!M43="","",入力!M43)</f>
        <v>519673078</v>
      </c>
      <c r="H62" s="33" t="str">
        <f>IF(入力!I43="","",入力!I43)</f>
        <v>千葉市立都賀の台小学校</v>
      </c>
      <c r="I62" s="33">
        <f>IF(入力!G43="","",入力!G43)</f>
        <v>5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松浦</v>
      </c>
      <c r="D63" s="33" t="str">
        <f>IF(入力!E46="","",入力!E46)</f>
        <v>花季</v>
      </c>
      <c r="E63" s="33" t="str">
        <f>IF(入力!C45="","",入力!C45)</f>
        <v>マツウラ</v>
      </c>
      <c r="F63" s="33" t="str">
        <f>IF(入力!E45="","",入力!E45)</f>
        <v>ハル</v>
      </c>
      <c r="G63" s="33">
        <f>IF(入力!M45="","",入力!M45)</f>
        <v>519824050</v>
      </c>
      <c r="H63" s="33" t="str">
        <f>IF(入力!I45="","",入力!I45)</f>
        <v>千葉市立桜木小学校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瀬川</v>
      </c>
      <c r="D64" s="33" t="str">
        <f>IF(入力!E48="","",入力!E48)</f>
        <v>咲</v>
      </c>
      <c r="E64" s="33" t="str">
        <f>IF(入力!C47="","",入力!C47)</f>
        <v>セガワ</v>
      </c>
      <c r="F64" s="33" t="str">
        <f>IF(入力!E47="","",入力!E47)</f>
        <v>サキ</v>
      </c>
      <c r="G64" s="33">
        <f>IF(入力!M47="","",入力!M47)</f>
        <v>518040291</v>
      </c>
      <c r="H64" s="33" t="str">
        <f>IF(入力!I47="","",入力!I47)</f>
        <v>千葉市立稲毛第二小学校</v>
      </c>
      <c r="I64" s="33">
        <f>IF(入力!G47="","",入力!G47)</f>
        <v>4</v>
      </c>
      <c r="J64" s="33">
        <f>IF(入力!P47="","",入力!P47)</f>
        <v>141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2021-05-19T10:15:20Z</cp:lastPrinted>
  <dcterms:created xsi:type="dcterms:W3CDTF">2014-04-05T09:56:00Z</dcterms:created>
  <dcterms:modified xsi:type="dcterms:W3CDTF">2021-05-21T09:54:22Z</dcterms:modified>
</cp:coreProperties>
</file>