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<sst xmlns="http://schemas.openxmlformats.org/spreadsheetml/2006/main" count="288" uniqueCount="232">
  <si>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</si>
  <si>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</si>
  <si>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</si>
  <si>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</si>
  <si>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</si>
  <si>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</si>
  <si>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</si>
  <si>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</si>
  <si>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</si>
  <si>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</si>
  <si>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</si>
  <si>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</si>
  <si>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</si>
  <si>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</si>
  <si>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</si>
  <si>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</si>
  <si>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</si>
  <si>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</si>
  <si>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</si>
  <si>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</si>
  <si>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</si>
  <si>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</si>
  <si>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</si>
  <si>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</si>
  <si>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</si>
  <si>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</si>
  <si>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</si>
  <si>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</si>
  <si>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</si>
  <si>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</si>
  <si>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</si>
  <si>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</si>
  <si>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</si>
  <si>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</si>
  <si>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</si>
  <si>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</si>
  <si>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</si>
  <si>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</si>
  <si>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</si>
  <si>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</si>
  <si>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</si>
  <si>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</si>
  <si>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</si>
  <si>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</si>
  <si>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</si>
  <si>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</si>
  <si>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</si>
  <si>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</si>
  <si>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</si>
  <si>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</si>
  <si>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</si>
  <si>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</si>
  <si>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</si>
  <si>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</si>
  <si>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</si>
  <si>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</si>
  <si>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</si>
  <si>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</si>
  <si>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</si>
  <si>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</si>
  <si>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</si>
  <si>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</si>
  <si>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</si>
  <si>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</si>
  <si>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</si>
  <si>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</si>
  <si>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</si>
  <si>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</si>
  <si>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</si>
  <si>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</si>
  <si>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</si>
  <si>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</si>
  <si>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</si>
  <si>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</si>
  <si>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</si>
  <si>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</si>
  <si>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</si>
  <si>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</si>
  <si>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</si>
  <si>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</si>
  <si>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</si>
  <si>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</si>
  <si>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</si>
  <si>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</si>
  <si>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</si>
  <si>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</si>
  <si>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</si>
  <si>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</si>
  <si>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</si>
  <si>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</si>
  <si>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</si>
  <si>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</si>
  <si>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</si>
  <si>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</si>
  <si>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</si>
  <si>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</si>
  <si>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</si>
  <si>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</si>
  <si>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</si>
  <si>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</si>
  <si>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</si>
  <si>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</si>
  <si>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</si>
  <si>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</si>
  <si>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</si>
  <si>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</si>
  <si>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</si>
  <si>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</si>
  <si>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</si>
  <si>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</si>
  <si>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</si>
  <si>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</si>
  <si>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</si>
  <si>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</si>
  <si>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</si>
  <si>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</si>
  <si>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</si>
  <si>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</si>
  <si>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</si>
  <si>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</si>
  <si>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</si>
  <si>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</si>
  <si>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</si>
  <si>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</si>
  <si>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</si>
  <si>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</si>
  <si>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</si>
  <si>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</si>
  <si>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</si>
  <si>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</si>
  <si>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</si>
  <si>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</si>
  <si>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</si>
  <si>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ミツワダイクラブ</t>
    <phoneticPr fontId="2"/>
  </si>
  <si>
    <t>都賀</t>
    <rPh sb="0" eb="2">
      <t>ツガ</t>
    </rPh>
    <phoneticPr fontId="2"/>
  </si>
  <si>
    <t>総武本</t>
    <rPh sb="0" eb="2">
      <t>ソウブ</t>
    </rPh>
    <rPh sb="2" eb="3">
      <t>ホン</t>
    </rPh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</si>
  <si>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</si>
  <si>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</si>
  <si>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</si>
  <si>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</si>
  <si>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カラキ</t>
    <phoneticPr fontId="2"/>
  </si>
  <si>
    <t>根井</t>
    <rPh sb="0" eb="2">
      <t>ネイ</t>
    </rPh>
    <phoneticPr fontId="2"/>
  </si>
  <si>
    <t>さとみ</t>
    <phoneticPr fontId="2"/>
  </si>
  <si>
    <t>佐藤</t>
    <rPh sb="0" eb="2">
      <t>サトウ</t>
    </rPh>
    <phoneticPr fontId="2"/>
  </si>
  <si>
    <t>舞</t>
    <rPh sb="0" eb="1">
      <t>マイ</t>
    </rPh>
    <phoneticPr fontId="2"/>
  </si>
  <si>
    <t>サトウ</t>
    <phoneticPr fontId="2"/>
  </si>
  <si>
    <t>マイ</t>
    <phoneticPr fontId="2"/>
  </si>
  <si>
    <t>サガワ</t>
    <phoneticPr fontId="2"/>
  </si>
  <si>
    <t>ノブオ</t>
    <phoneticPr fontId="2"/>
  </si>
  <si>
    <t>サアヤ</t>
    <phoneticPr fontId="2"/>
  </si>
  <si>
    <t>ネイ</t>
    <phoneticPr fontId="2"/>
  </si>
  <si>
    <t>サトミ</t>
    <phoneticPr fontId="2"/>
  </si>
  <si>
    <t>千葉市稲毛区</t>
    <rPh sb="0" eb="3">
      <t>チバシ</t>
    </rPh>
    <rPh sb="3" eb="6">
      <t>イナゲク</t>
    </rPh>
    <phoneticPr fontId="2"/>
  </si>
  <si>
    <t>0200608</t>
    <phoneticPr fontId="2"/>
  </si>
  <si>
    <t>0399372</t>
    <phoneticPr fontId="2"/>
  </si>
  <si>
    <t>木戸</t>
    <rPh sb="0" eb="2">
      <t>キド</t>
    </rPh>
    <phoneticPr fontId="2"/>
  </si>
  <si>
    <t>綾乃</t>
    <rPh sb="0" eb="2">
      <t>アヤノ</t>
    </rPh>
    <phoneticPr fontId="2"/>
  </si>
  <si>
    <t>キド</t>
    <phoneticPr fontId="2"/>
  </si>
  <si>
    <t>アヤノ</t>
    <phoneticPr fontId="2"/>
  </si>
  <si>
    <t>２６４</t>
    <phoneticPr fontId="2"/>
  </si>
  <si>
    <t>0021</t>
    <phoneticPr fontId="2"/>
  </si>
  <si>
    <t>千葉県千葉市若葉区若松町４２０－１０１</t>
    <rPh sb="0" eb="3">
      <t>チバケン</t>
    </rPh>
    <rPh sb="3" eb="6">
      <t>チバシ</t>
    </rPh>
    <rPh sb="6" eb="9">
      <t>ワカバク</t>
    </rPh>
    <rPh sb="9" eb="12">
      <t>ワカマツチョウ</t>
    </rPh>
    <phoneticPr fontId="2"/>
  </si>
  <si>
    <t>０９０</t>
    <phoneticPr fontId="2"/>
  </si>
  <si>
    <t>５５７４</t>
    <phoneticPr fontId="2"/>
  </si>
  <si>
    <t>５１２１</t>
    <phoneticPr fontId="2"/>
  </si>
  <si>
    <t>①</t>
    <phoneticPr fontId="2"/>
  </si>
  <si>
    <t>岩橋</t>
    <rPh sb="0" eb="2">
      <t>イワハシ</t>
    </rPh>
    <phoneticPr fontId="2"/>
  </si>
  <si>
    <t>倖香音</t>
    <rPh sb="0" eb="1">
      <t>コウ</t>
    </rPh>
    <rPh sb="1" eb="3">
      <t>コウネ</t>
    </rPh>
    <phoneticPr fontId="2"/>
  </si>
  <si>
    <t>花本</t>
    <rPh sb="0" eb="2">
      <t>ハナモト</t>
    </rPh>
    <phoneticPr fontId="2"/>
  </si>
  <si>
    <t>優音</t>
    <rPh sb="0" eb="1">
      <t>ユウ</t>
    </rPh>
    <rPh sb="1" eb="2">
      <t>ネ</t>
    </rPh>
    <phoneticPr fontId="2"/>
  </si>
  <si>
    <t>近藤</t>
    <rPh sb="0" eb="2">
      <t>コンドウ</t>
    </rPh>
    <phoneticPr fontId="2"/>
  </si>
  <si>
    <t>櫻</t>
    <rPh sb="0" eb="1">
      <t>サクラ</t>
    </rPh>
    <phoneticPr fontId="2"/>
  </si>
  <si>
    <t>BUYANDELGER</t>
    <phoneticPr fontId="2"/>
  </si>
  <si>
    <t>NANDIN</t>
    <phoneticPr fontId="2"/>
  </si>
  <si>
    <t>杏奈</t>
    <rPh sb="0" eb="2">
      <t>アンナ</t>
    </rPh>
    <phoneticPr fontId="2"/>
  </si>
  <si>
    <t>間山</t>
    <rPh sb="0" eb="2">
      <t>マヤマ</t>
    </rPh>
    <phoneticPr fontId="2"/>
  </si>
  <si>
    <t>紗有</t>
    <rPh sb="0" eb="2">
      <t>サユウ</t>
    </rPh>
    <phoneticPr fontId="2"/>
  </si>
  <si>
    <t>花咲</t>
    <rPh sb="0" eb="1">
      <t>ハナ</t>
    </rPh>
    <rPh sb="1" eb="2">
      <t>サ</t>
    </rPh>
    <phoneticPr fontId="2"/>
  </si>
  <si>
    <t>松浦</t>
    <rPh sb="0" eb="2">
      <t>マツウラ</t>
    </rPh>
    <phoneticPr fontId="2"/>
  </si>
  <si>
    <t>花季</t>
    <rPh sb="0" eb="1">
      <t>ハナ</t>
    </rPh>
    <rPh sb="1" eb="2">
      <t>キ</t>
    </rPh>
    <phoneticPr fontId="2"/>
  </si>
  <si>
    <t>楓</t>
    <rPh sb="0" eb="1">
      <t>カエデ</t>
    </rPh>
    <phoneticPr fontId="2"/>
  </si>
  <si>
    <t>松本</t>
    <rPh sb="0" eb="2">
      <t>マツモト</t>
    </rPh>
    <phoneticPr fontId="2"/>
  </si>
  <si>
    <t>華歩</t>
    <rPh sb="0" eb="2">
      <t>カホ</t>
    </rPh>
    <phoneticPr fontId="2"/>
  </si>
  <si>
    <t>マツモト</t>
    <phoneticPr fontId="2"/>
  </si>
  <si>
    <t>カホ</t>
    <phoneticPr fontId="2"/>
  </si>
  <si>
    <t>コンドウ</t>
    <phoneticPr fontId="2"/>
  </si>
  <si>
    <t>カエデ</t>
    <phoneticPr fontId="2"/>
  </si>
  <si>
    <t>マツウラ</t>
    <phoneticPr fontId="2"/>
  </si>
  <si>
    <t>ハル</t>
    <phoneticPr fontId="2"/>
  </si>
  <si>
    <t>カエ</t>
    <phoneticPr fontId="2"/>
  </si>
  <si>
    <t>マヤマ</t>
    <phoneticPr fontId="2"/>
  </si>
  <si>
    <t>サユ</t>
    <phoneticPr fontId="2"/>
  </si>
  <si>
    <t>アンナ</t>
    <phoneticPr fontId="2"/>
  </si>
  <si>
    <t>ブヤンデルゲル</t>
    <phoneticPr fontId="2"/>
  </si>
  <si>
    <t>ナンディン</t>
    <phoneticPr fontId="2"/>
  </si>
  <si>
    <t>コンドウ</t>
    <phoneticPr fontId="2"/>
  </si>
  <si>
    <t>サクラ</t>
    <phoneticPr fontId="2"/>
  </si>
  <si>
    <t>ハナモト</t>
    <phoneticPr fontId="2"/>
  </si>
  <si>
    <t>ユウネ</t>
    <phoneticPr fontId="2"/>
  </si>
  <si>
    <t>渡邊</t>
    <rPh sb="0" eb="2">
      <t>ワタナベ</t>
    </rPh>
    <phoneticPr fontId="2"/>
  </si>
  <si>
    <t>雛乃</t>
    <rPh sb="0" eb="2">
      <t>ヒナノ</t>
    </rPh>
    <phoneticPr fontId="2"/>
  </si>
  <si>
    <t>ワタナベ</t>
    <phoneticPr fontId="2"/>
  </si>
  <si>
    <t>ヒナノ</t>
    <phoneticPr fontId="2"/>
  </si>
  <si>
    <t>イワハシ</t>
    <phoneticPr fontId="2"/>
  </si>
  <si>
    <t>ココネ</t>
    <phoneticPr fontId="2"/>
  </si>
  <si>
    <t>千葉市立山王小学校</t>
    <rPh sb="0" eb="3">
      <t>チバシ</t>
    </rPh>
    <rPh sb="3" eb="4">
      <t>リツ</t>
    </rPh>
    <rPh sb="4" eb="6">
      <t>サンノウ</t>
    </rPh>
    <rPh sb="6" eb="9">
      <t>ショウガッコウ</t>
    </rPh>
    <phoneticPr fontId="2"/>
  </si>
  <si>
    <t>千葉市立星久喜小学校</t>
    <rPh sb="0" eb="4">
      <t>チバシリツ</t>
    </rPh>
    <rPh sb="4" eb="10">
      <t>ホシクキショウガッコウ</t>
    </rPh>
    <phoneticPr fontId="2"/>
  </si>
  <si>
    <t>千葉市立大椎小学校</t>
    <rPh sb="0" eb="4">
      <t>チバシリツ</t>
    </rPh>
    <rPh sb="4" eb="5">
      <t>オオ</t>
    </rPh>
    <rPh sb="5" eb="6">
      <t>シイ</t>
    </rPh>
    <rPh sb="6" eb="9">
      <t>ショウガッコウ</t>
    </rPh>
    <phoneticPr fontId="2"/>
  </si>
  <si>
    <t>千葉市立若松小学校</t>
    <rPh sb="0" eb="4">
      <t>チバシリツ</t>
    </rPh>
    <rPh sb="4" eb="6">
      <t>ワカマツ</t>
    </rPh>
    <rPh sb="6" eb="9">
      <t>ショウガッコウ</t>
    </rPh>
    <phoneticPr fontId="2"/>
  </si>
  <si>
    <t>千葉市立都賀の台小学校</t>
    <rPh sb="0" eb="4">
      <t>チバシリツ</t>
    </rPh>
    <rPh sb="4" eb="6">
      <t>ツガ</t>
    </rPh>
    <rPh sb="7" eb="11">
      <t>ダイショウガッコウ</t>
    </rPh>
    <phoneticPr fontId="2"/>
  </si>
  <si>
    <t>千葉市立北貝塚小学校</t>
    <rPh sb="0" eb="4">
      <t>チバシリツ</t>
    </rPh>
    <rPh sb="4" eb="7">
      <t>キタカイヅカ</t>
    </rPh>
    <rPh sb="7" eb="10">
      <t>ショウガッコウ</t>
    </rPh>
    <phoneticPr fontId="2"/>
  </si>
  <si>
    <t>千葉市立桜木小学校</t>
    <rPh sb="0" eb="4">
      <t>チバシリツ</t>
    </rPh>
    <rPh sb="4" eb="6">
      <t>サクラギ</t>
    </rPh>
    <rPh sb="6" eb="9">
      <t>ショウガッコウ</t>
    </rPh>
    <phoneticPr fontId="2"/>
  </si>
  <si>
    <t>千葉市立若松小学校</t>
    <rPh sb="0" eb="4">
      <t>チバシリツ</t>
    </rPh>
    <rPh sb="4" eb="9">
      <t>ワカマツショウガッコウ</t>
    </rPh>
    <phoneticPr fontId="2"/>
  </si>
  <si>
    <t>千葉市立若松小学校</t>
    <rPh sb="0" eb="9">
      <t>チバシリツワカマツショウガッコウ</t>
    </rPh>
    <phoneticPr fontId="2"/>
  </si>
  <si>
    <t>263</t>
    <phoneticPr fontId="2"/>
  </si>
  <si>
    <t>0002</t>
    <phoneticPr fontId="2"/>
  </si>
  <si>
    <t>千葉市稲毛区山王町１０９－６</t>
    <rPh sb="0" eb="3">
      <t>チバシ</t>
    </rPh>
    <rPh sb="3" eb="6">
      <t>イナゲク</t>
    </rPh>
    <rPh sb="6" eb="9">
      <t>サンノウチョウ</t>
    </rPh>
    <phoneticPr fontId="2"/>
  </si>
  <si>
    <t>０４３</t>
    <phoneticPr fontId="2"/>
  </si>
  <si>
    <t>４２１</t>
    <phoneticPr fontId="2"/>
  </si>
  <si>
    <t>３８８９</t>
    <phoneticPr fontId="2"/>
  </si>
  <si>
    <t>３８８９</t>
    <phoneticPr fontId="2"/>
  </si>
  <si>
    <t>２６４</t>
    <phoneticPr fontId="2"/>
  </si>
  <si>
    <t>００３６</t>
    <phoneticPr fontId="2"/>
  </si>
  <si>
    <t>千葉市若葉区殿台町２３３－２</t>
    <rPh sb="0" eb="3">
      <t>チバシ</t>
    </rPh>
    <rPh sb="3" eb="6">
      <t>ワカバク</t>
    </rPh>
    <rPh sb="6" eb="7">
      <t>デン</t>
    </rPh>
    <rPh sb="7" eb="8">
      <t>ダイ</t>
    </rPh>
    <rPh sb="8" eb="9">
      <t>チョウ</t>
    </rPh>
    <phoneticPr fontId="2"/>
  </si>
  <si>
    <t>３５６</t>
    <phoneticPr fontId="2"/>
  </si>
  <si>
    <t>８０６８</t>
    <phoneticPr fontId="2"/>
  </si>
  <si>
    <t>秋のこの時期は各チームも力がついてきていると思います。
みつわ台クラブも関東大会出場を目指し、精一杯頑張ります。</t>
    <rPh sb="0" eb="1">
      <t>アキ</t>
    </rPh>
    <rPh sb="4" eb="6">
      <t>ジキ</t>
    </rPh>
    <rPh sb="7" eb="8">
      <t>カク</t>
    </rPh>
    <rPh sb="12" eb="13">
      <t>チカラ</t>
    </rPh>
    <rPh sb="22" eb="23">
      <t>オモ</t>
    </rPh>
    <rPh sb="31" eb="32">
      <t>ダイ</t>
    </rPh>
    <rPh sb="36" eb="40">
      <t>カントウタイカイ</t>
    </rPh>
    <rPh sb="40" eb="42">
      <t>シュツジョウ</t>
    </rPh>
    <rPh sb="43" eb="45">
      <t>メザ</t>
    </rPh>
    <rPh sb="47" eb="50">
      <t>セイイッパイ</t>
    </rPh>
    <rPh sb="50" eb="52">
      <t>ガンバ</t>
    </rPh>
    <phoneticPr fontId="2"/>
  </si>
  <si>
    <t>千葉市稲毛区小深町９０－２２９</t>
    <rPh sb="0" eb="3">
      <t>チバシ</t>
    </rPh>
    <rPh sb="3" eb="6">
      <t>イナゲク</t>
    </rPh>
    <rPh sb="6" eb="8">
      <t>コブケ</t>
    </rPh>
    <rPh sb="8" eb="9">
      <t>チョウ</t>
    </rPh>
    <phoneticPr fontId="2"/>
  </si>
  <si>
    <t>263</t>
    <phoneticPr fontId="2"/>
  </si>
  <si>
    <t>0003</t>
    <phoneticPr fontId="2"/>
  </si>
  <si>
    <t>0448886</t>
    <phoneticPr fontId="2"/>
  </si>
  <si>
    <t>千葉市立みつわ台北小学校</t>
    <rPh sb="0" eb="2">
      <t>チバ</t>
    </rPh>
    <rPh sb="2" eb="3">
      <t>シ</t>
    </rPh>
    <rPh sb="3" eb="4">
      <t>リツ</t>
    </rPh>
    <rPh sb="7" eb="8">
      <t>ダイ</t>
    </rPh>
    <rPh sb="8" eb="9">
      <t>キタ</t>
    </rPh>
    <rPh sb="9" eb="12">
      <t>ショウガッコウ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</si>
</sst>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zoomScaleNormal="100" workbookViewId="0">
      <selection activeCell="I37" sqref="I37:L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1" t="s">
        <v>121</v>
      </c>
      <c r="B2" s="192"/>
      <c r="C2" s="193" t="s">
        <v>133</v>
      </c>
      <c r="D2" s="194"/>
      <c r="E2" s="194"/>
      <c r="F2" s="194"/>
      <c r="G2" s="194"/>
      <c r="H2" s="194"/>
      <c r="I2" s="195"/>
      <c r="J2" s="65" t="s">
        <v>119</v>
      </c>
      <c r="K2" s="66"/>
      <c r="L2" s="66"/>
      <c r="M2" s="66"/>
      <c r="N2" s="66"/>
      <c r="O2" s="67"/>
      <c r="P2" s="65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62" t="s">
        <v>91</v>
      </c>
      <c r="K3" s="63"/>
      <c r="L3" s="63"/>
      <c r="M3" s="63"/>
      <c r="N3" s="63"/>
      <c r="O3" s="64"/>
      <c r="P3" s="188" t="s">
        <v>152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113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3" t="s">
        <v>123</v>
      </c>
      <c r="B4" s="84"/>
      <c r="C4" s="73">
        <v>430852586</v>
      </c>
      <c r="D4" s="74"/>
      <c r="E4" s="74"/>
      <c r="F4" s="74"/>
      <c r="G4" s="74"/>
      <c r="H4" s="74"/>
      <c r="I4" s="75"/>
      <c r="J4" s="92" t="s">
        <v>117</v>
      </c>
      <c r="K4" s="93"/>
      <c r="L4" s="93"/>
      <c r="M4" s="93"/>
      <c r="N4" s="93"/>
      <c r="O4" s="94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5" t="s">
        <v>116</v>
      </c>
      <c r="B5" s="86"/>
      <c r="C5" s="76"/>
      <c r="D5" s="77"/>
      <c r="E5" s="77"/>
      <c r="F5" s="77"/>
      <c r="G5" s="77"/>
      <c r="H5" s="77"/>
      <c r="I5" s="78"/>
      <c r="J5" s="125">
        <v>22004</v>
      </c>
      <c r="K5" s="125"/>
      <c r="L5" s="125"/>
      <c r="M5" s="125"/>
      <c r="N5" s="125"/>
      <c r="O5" s="125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134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6"/>
      <c r="AV5" s="23" t="s">
        <v>93</v>
      </c>
      <c r="AW5" t="s">
        <v>118</v>
      </c>
    </row>
    <row r="6" spans="1:51" ht="22.5" customHeight="1">
      <c r="A6" s="79" t="s">
        <v>80</v>
      </c>
      <c r="B6" s="80"/>
      <c r="C6" s="210" t="s">
        <v>107</v>
      </c>
      <c r="D6" s="211"/>
      <c r="E6" s="183" t="s">
        <v>108</v>
      </c>
      <c r="F6" s="184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7" t="s">
        <v>124</v>
      </c>
    </row>
    <row r="7" spans="1:51" ht="13.5" customHeight="1">
      <c r="A7" s="79"/>
      <c r="B7" s="80"/>
      <c r="C7" s="114" t="s">
        <v>147</v>
      </c>
      <c r="D7" s="115"/>
      <c r="E7" s="90" t="s">
        <v>148</v>
      </c>
      <c r="F7" s="91"/>
      <c r="G7" s="71">
        <v>508441821</v>
      </c>
      <c r="H7" s="71"/>
      <c r="I7" s="71"/>
      <c r="J7" s="71">
        <v>9317</v>
      </c>
      <c r="K7" s="71"/>
      <c r="L7" s="71"/>
      <c r="M7" s="72" t="s">
        <v>153</v>
      </c>
      <c r="N7" s="71"/>
      <c r="O7" s="71"/>
      <c r="P7" s="68" t="s">
        <v>7</v>
      </c>
      <c r="Q7" s="69"/>
      <c r="R7" s="88" t="s">
        <v>214</v>
      </c>
      <c r="S7" s="88"/>
      <c r="T7" s="88"/>
      <c r="U7" s="88"/>
      <c r="V7" s="30" t="s">
        <v>8</v>
      </c>
      <c r="W7" s="87" t="s">
        <v>215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6" t="s">
        <v>217</v>
      </c>
      <c r="AM7" s="126"/>
      <c r="AN7" s="126"/>
      <c r="AO7" s="126"/>
      <c r="AP7" s="126"/>
      <c r="AQ7" s="126"/>
      <c r="AR7" s="126"/>
      <c r="AS7" s="39" t="s">
        <v>10</v>
      </c>
      <c r="AT7" s="237">
        <v>74</v>
      </c>
    </row>
    <row r="8" spans="1:51" ht="18" customHeight="1">
      <c r="A8" s="79"/>
      <c r="B8" s="80"/>
      <c r="C8" s="117" t="s">
        <v>136</v>
      </c>
      <c r="D8" s="118"/>
      <c r="E8" s="119" t="s">
        <v>137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27" t="s">
        <v>216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218</v>
      </c>
      <c r="AL8" s="130"/>
      <c r="AM8" s="130"/>
      <c r="AN8" s="130"/>
      <c r="AO8" s="40" t="s">
        <v>11</v>
      </c>
      <c r="AP8" s="130" t="s">
        <v>219</v>
      </c>
      <c r="AQ8" s="130"/>
      <c r="AR8" s="130"/>
      <c r="AS8" s="131"/>
      <c r="AT8" s="237"/>
    </row>
    <row r="9" spans="1:51" ht="14.45" customHeight="1">
      <c r="A9" s="79" t="s">
        <v>82</v>
      </c>
      <c r="B9" s="80"/>
      <c r="C9" s="114" t="s">
        <v>140</v>
      </c>
      <c r="D9" s="115"/>
      <c r="E9" s="90" t="s">
        <v>149</v>
      </c>
      <c r="F9" s="91"/>
      <c r="G9" s="71">
        <v>505388132</v>
      </c>
      <c r="H9" s="71"/>
      <c r="I9" s="71"/>
      <c r="J9" s="71"/>
      <c r="K9" s="71"/>
      <c r="L9" s="71"/>
      <c r="M9" s="72" t="s">
        <v>154</v>
      </c>
      <c r="N9" s="71"/>
      <c r="O9" s="71"/>
      <c r="P9" s="68" t="s">
        <v>7</v>
      </c>
      <c r="Q9" s="69"/>
      <c r="R9" s="88" t="s">
        <v>221</v>
      </c>
      <c r="S9" s="88"/>
      <c r="T9" s="88"/>
      <c r="U9" s="88"/>
      <c r="V9" s="30" t="s">
        <v>8</v>
      </c>
      <c r="W9" s="87" t="s">
        <v>222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125</v>
      </c>
      <c r="AL9" s="126" t="s">
        <v>217</v>
      </c>
      <c r="AM9" s="126"/>
      <c r="AN9" s="126"/>
      <c r="AO9" s="126"/>
      <c r="AP9" s="126"/>
      <c r="AQ9" s="126"/>
      <c r="AR9" s="126"/>
      <c r="AS9" s="39" t="s">
        <v>126</v>
      </c>
      <c r="AT9" s="238">
        <v>29</v>
      </c>
    </row>
    <row r="10" spans="1:51" ht="18" customHeight="1">
      <c r="A10" s="79"/>
      <c r="B10" s="80"/>
      <c r="C10" s="117" t="s">
        <v>138</v>
      </c>
      <c r="D10" s="118"/>
      <c r="E10" s="119" t="s">
        <v>139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27" t="s">
        <v>223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 t="s">
        <v>218</v>
      </c>
      <c r="AL10" s="130"/>
      <c r="AM10" s="130"/>
      <c r="AN10" s="130"/>
      <c r="AO10" s="40" t="s">
        <v>127</v>
      </c>
      <c r="AP10" s="130" t="s">
        <v>220</v>
      </c>
      <c r="AQ10" s="130"/>
      <c r="AR10" s="130"/>
      <c r="AS10" s="131"/>
      <c r="AT10" s="238"/>
    </row>
    <row r="11" spans="1:51" ht="14.45" customHeight="1">
      <c r="A11" s="79" t="s">
        <v>83</v>
      </c>
      <c r="B11" s="80"/>
      <c r="C11" s="114" t="s">
        <v>150</v>
      </c>
      <c r="D11" s="115"/>
      <c r="E11" s="90" t="s">
        <v>151</v>
      </c>
      <c r="F11" s="91"/>
      <c r="G11" s="71">
        <v>520773538</v>
      </c>
      <c r="H11" s="71"/>
      <c r="I11" s="71"/>
      <c r="J11" s="71"/>
      <c r="K11" s="71"/>
      <c r="L11" s="71"/>
      <c r="M11" s="72" t="s">
        <v>230</v>
      </c>
      <c r="N11" s="71"/>
      <c r="O11" s="71"/>
      <c r="P11" s="68" t="s">
        <v>7</v>
      </c>
      <c r="Q11" s="69"/>
      <c r="R11" s="88" t="s">
        <v>228</v>
      </c>
      <c r="S11" s="88"/>
      <c r="T11" s="88"/>
      <c r="U11" s="88"/>
      <c r="V11" s="30" t="s">
        <v>8</v>
      </c>
      <c r="W11" s="87" t="s">
        <v>229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125</v>
      </c>
      <c r="AL11" s="126" t="s">
        <v>217</v>
      </c>
      <c r="AM11" s="126"/>
      <c r="AN11" s="126"/>
      <c r="AO11" s="126"/>
      <c r="AP11" s="126"/>
      <c r="AQ11" s="126"/>
      <c r="AR11" s="126"/>
      <c r="AS11" s="39" t="s">
        <v>126</v>
      </c>
      <c r="AT11" s="238">
        <v>43</v>
      </c>
    </row>
    <row r="12" spans="1:51" ht="18" customHeight="1">
      <c r="A12" s="79"/>
      <c r="B12" s="80"/>
      <c r="C12" s="117" t="s">
        <v>141</v>
      </c>
      <c r="D12" s="118"/>
      <c r="E12" s="119" t="s">
        <v>142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27" t="s">
        <v>227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29" t="s">
        <v>224</v>
      </c>
      <c r="AL12" s="130"/>
      <c r="AM12" s="130"/>
      <c r="AN12" s="130"/>
      <c r="AO12" s="40" t="s">
        <v>127</v>
      </c>
      <c r="AP12" s="130" t="s">
        <v>225</v>
      </c>
      <c r="AQ12" s="130"/>
      <c r="AR12" s="130"/>
      <c r="AS12" s="131"/>
      <c r="AT12" s="238"/>
    </row>
    <row r="13" spans="1:51" ht="15" customHeight="1">
      <c r="A13" s="79" t="s">
        <v>84</v>
      </c>
      <c r="B13" s="80"/>
      <c r="C13" s="114" t="s">
        <v>145</v>
      </c>
      <c r="D13" s="115"/>
      <c r="E13" s="90" t="s">
        <v>146</v>
      </c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70"/>
      <c r="S13" s="170"/>
      <c r="T13" s="170"/>
      <c r="U13" s="170"/>
      <c r="V13" s="27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41"/>
      <c r="AL13" s="163"/>
      <c r="AM13" s="163"/>
      <c r="AN13" s="163"/>
      <c r="AO13" s="163"/>
      <c r="AP13" s="163"/>
      <c r="AQ13" s="163"/>
      <c r="AR13" s="163"/>
      <c r="AS13" s="42"/>
      <c r="AT13" s="239"/>
    </row>
    <row r="14" spans="1:51" ht="18" customHeight="1">
      <c r="A14" s="79"/>
      <c r="B14" s="80"/>
      <c r="C14" s="117" t="s">
        <v>143</v>
      </c>
      <c r="D14" s="118"/>
      <c r="E14" s="119" t="s">
        <v>144</v>
      </c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3"/>
      <c r="AP14" s="168"/>
      <c r="AQ14" s="168"/>
      <c r="AR14" s="168"/>
      <c r="AS14" s="169"/>
      <c r="AT14" s="239"/>
    </row>
    <row r="15" spans="1:51" ht="15" customHeight="1">
      <c r="A15" s="124" t="s">
        <v>98</v>
      </c>
      <c r="B15" s="80"/>
      <c r="C15" s="114" t="s">
        <v>157</v>
      </c>
      <c r="D15" s="115"/>
      <c r="E15" s="90" t="s">
        <v>158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88" t="s">
        <v>159</v>
      </c>
      <c r="S15" s="88"/>
      <c r="T15" s="88"/>
      <c r="U15" s="88"/>
      <c r="V15" s="29" t="s">
        <v>8</v>
      </c>
      <c r="W15" s="87" t="s">
        <v>160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125</v>
      </c>
      <c r="AL15" s="126" t="s">
        <v>162</v>
      </c>
      <c r="AM15" s="126"/>
      <c r="AN15" s="126"/>
      <c r="AO15" s="126"/>
      <c r="AP15" s="126"/>
      <c r="AQ15" s="126"/>
      <c r="AR15" s="126"/>
      <c r="AS15" s="39" t="s">
        <v>126</v>
      </c>
      <c r="AT15" s="238">
        <v>43</v>
      </c>
    </row>
    <row r="16" spans="1:51" ht="18" customHeight="1">
      <c r="A16" s="79"/>
      <c r="B16" s="80"/>
      <c r="C16" s="117" t="s">
        <v>155</v>
      </c>
      <c r="D16" s="118"/>
      <c r="E16" s="119" t="s">
        <v>156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7" t="s">
        <v>161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163</v>
      </c>
      <c r="AL16" s="130"/>
      <c r="AM16" s="130"/>
      <c r="AN16" s="130"/>
      <c r="AO16" s="40" t="s">
        <v>127</v>
      </c>
      <c r="AP16" s="130" t="s">
        <v>164</v>
      </c>
      <c r="AQ16" s="130"/>
      <c r="AR16" s="130"/>
      <c r="AS16" s="131"/>
      <c r="AT16" s="238"/>
    </row>
    <row r="17" spans="1:46">
      <c r="A17" s="79" t="s">
        <v>0</v>
      </c>
      <c r="B17" s="80"/>
      <c r="C17" s="136" t="str">
        <f>IF(P16="","",P16)</f>
        <v>千葉県千葉市若葉区若松町４２０－１０１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9"/>
      <c r="B18" s="80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9" t="s">
        <v>1</v>
      </c>
      <c r="B19" s="80"/>
      <c r="C19" s="136" t="str">
        <f>IF(AL15="","",AL15&amp;"-"&amp;AK16&amp;"-"&amp;AP16)</f>
        <v>０９０-５５７４-５１２１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9"/>
      <c r="B20" s="80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9" t="s">
        <v>85</v>
      </c>
      <c r="B21" s="80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1"/>
      <c r="B22" s="82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2" t="s">
        <v>130</v>
      </c>
      <c r="B23" s="121" t="s">
        <v>86</v>
      </c>
      <c r="C23" s="137" t="s">
        <v>105</v>
      </c>
      <c r="D23" s="138"/>
      <c r="E23" s="139" t="s">
        <v>106</v>
      </c>
      <c r="F23" s="140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7" t="s">
        <v>99</v>
      </c>
      <c r="Q23" s="121"/>
      <c r="R23" s="121"/>
      <c r="S23" s="121"/>
      <c r="T23" s="20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80"/>
      <c r="C24" s="148" t="s">
        <v>103</v>
      </c>
      <c r="D24" s="149"/>
      <c r="E24" s="150" t="s">
        <v>104</v>
      </c>
      <c r="F24" s="151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09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35" t="s">
        <v>165</v>
      </c>
      <c r="C25" s="114" t="s">
        <v>203</v>
      </c>
      <c r="D25" s="115"/>
      <c r="E25" s="90" t="s">
        <v>204</v>
      </c>
      <c r="F25" s="91"/>
      <c r="G25" s="101">
        <v>6</v>
      </c>
      <c r="H25" s="97"/>
      <c r="I25" s="95" t="s">
        <v>205</v>
      </c>
      <c r="J25" s="96"/>
      <c r="K25" s="96"/>
      <c r="L25" s="97"/>
      <c r="M25" s="101">
        <v>516653397</v>
      </c>
      <c r="N25" s="96"/>
      <c r="O25" s="97"/>
      <c r="P25" s="101">
        <v>161</v>
      </c>
      <c r="Q25" s="96"/>
      <c r="R25" s="96"/>
      <c r="S25" s="96"/>
      <c r="T25" s="102"/>
      <c r="U25" s="1"/>
      <c r="V25" s="1"/>
      <c r="W25" s="1"/>
      <c r="X25" s="1"/>
      <c r="Y25" s="104">
        <v>14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7" t="s">
        <v>166</v>
      </c>
      <c r="D26" s="118"/>
      <c r="E26" s="119" t="s">
        <v>167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201</v>
      </c>
      <c r="D27" s="115"/>
      <c r="E27" s="90" t="s">
        <v>202</v>
      </c>
      <c r="F27" s="91"/>
      <c r="G27" s="101">
        <v>6</v>
      </c>
      <c r="H27" s="97"/>
      <c r="I27" s="95" t="s">
        <v>206</v>
      </c>
      <c r="J27" s="96"/>
      <c r="K27" s="96"/>
      <c r="L27" s="97"/>
      <c r="M27" s="101">
        <v>516769754</v>
      </c>
      <c r="N27" s="96"/>
      <c r="O27" s="97"/>
      <c r="P27" s="101">
        <v>151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7" t="s">
        <v>199</v>
      </c>
      <c r="D28" s="118"/>
      <c r="E28" s="119" t="s">
        <v>200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197</v>
      </c>
      <c r="D29" s="115"/>
      <c r="E29" s="90" t="s">
        <v>198</v>
      </c>
      <c r="F29" s="91"/>
      <c r="G29" s="101">
        <v>6</v>
      </c>
      <c r="H29" s="97"/>
      <c r="I29" s="95" t="s">
        <v>207</v>
      </c>
      <c r="J29" s="96"/>
      <c r="K29" s="96"/>
      <c r="L29" s="97"/>
      <c r="M29" s="101">
        <v>519828621</v>
      </c>
      <c r="N29" s="96"/>
      <c r="O29" s="97"/>
      <c r="P29" s="101">
        <v>156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7" t="s">
        <v>168</v>
      </c>
      <c r="D30" s="118"/>
      <c r="E30" s="119" t="s">
        <v>169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195</v>
      </c>
      <c r="D31" s="115"/>
      <c r="E31" s="90" t="s">
        <v>196</v>
      </c>
      <c r="F31" s="91"/>
      <c r="G31" s="101">
        <v>6</v>
      </c>
      <c r="H31" s="97"/>
      <c r="I31" s="95" t="s">
        <v>208</v>
      </c>
      <c r="J31" s="96"/>
      <c r="K31" s="96"/>
      <c r="L31" s="97"/>
      <c r="M31" s="101">
        <v>516769761</v>
      </c>
      <c r="N31" s="96"/>
      <c r="O31" s="97"/>
      <c r="P31" s="101">
        <v>157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7" t="s">
        <v>170</v>
      </c>
      <c r="D32" s="118"/>
      <c r="E32" s="119" t="s">
        <v>171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193</v>
      </c>
      <c r="D33" s="115"/>
      <c r="E33" s="90" t="s">
        <v>194</v>
      </c>
      <c r="F33" s="91"/>
      <c r="G33" s="101">
        <v>4</v>
      </c>
      <c r="H33" s="97"/>
      <c r="I33" s="95" t="s">
        <v>209</v>
      </c>
      <c r="J33" s="96"/>
      <c r="K33" s="96"/>
      <c r="L33" s="97"/>
      <c r="M33" s="101">
        <v>522007501</v>
      </c>
      <c r="N33" s="96"/>
      <c r="O33" s="97"/>
      <c r="P33" s="101">
        <v>163</v>
      </c>
      <c r="Q33" s="96"/>
      <c r="R33" s="96"/>
      <c r="S33" s="96"/>
      <c r="T33" s="102"/>
      <c r="U33" s="1"/>
      <c r="V33" s="1"/>
      <c r="W33" s="1"/>
      <c r="X33" s="1"/>
      <c r="Y33" s="201">
        <v>1</v>
      </c>
      <c r="Z33" s="202"/>
      <c r="AA33" s="202"/>
      <c r="AB33" s="202"/>
      <c r="AC33" s="202"/>
      <c r="AD33" s="202"/>
      <c r="AE33" s="202"/>
      <c r="AF33" s="202"/>
      <c r="AG33" s="2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41" t="s">
        <v>172</v>
      </c>
      <c r="D34" s="118"/>
      <c r="E34" s="119" t="s">
        <v>173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04"/>
      <c r="Z34" s="205"/>
      <c r="AA34" s="205"/>
      <c r="AB34" s="205"/>
      <c r="AC34" s="205"/>
      <c r="AD34" s="205"/>
      <c r="AE34" s="205"/>
      <c r="AF34" s="205"/>
      <c r="AG34" s="20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145</v>
      </c>
      <c r="D35" s="115"/>
      <c r="E35" s="90" t="s">
        <v>192</v>
      </c>
      <c r="F35" s="91"/>
      <c r="G35" s="101">
        <v>6</v>
      </c>
      <c r="H35" s="97"/>
      <c r="I35" s="95" t="s">
        <v>231</v>
      </c>
      <c r="J35" s="96"/>
      <c r="K35" s="96"/>
      <c r="L35" s="97"/>
      <c r="M35" s="101">
        <v>516858493</v>
      </c>
      <c r="N35" s="96"/>
      <c r="O35" s="97"/>
      <c r="P35" s="101">
        <v>161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7" t="s">
        <v>143</v>
      </c>
      <c r="D36" s="118"/>
      <c r="E36" s="119" t="s">
        <v>174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190</v>
      </c>
      <c r="D37" s="115"/>
      <c r="E37" s="90" t="s">
        <v>191</v>
      </c>
      <c r="F37" s="91"/>
      <c r="G37" s="101">
        <v>6</v>
      </c>
      <c r="H37" s="97"/>
      <c r="I37" s="95" t="s">
        <v>210</v>
      </c>
      <c r="J37" s="96"/>
      <c r="K37" s="96"/>
      <c r="L37" s="97"/>
      <c r="M37" s="101">
        <v>516849262</v>
      </c>
      <c r="N37" s="96"/>
      <c r="O37" s="97"/>
      <c r="P37" s="101">
        <v>156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7" t="s">
        <v>175</v>
      </c>
      <c r="D38" s="118"/>
      <c r="E38" s="119" t="s">
        <v>176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157</v>
      </c>
      <c r="D39" s="115"/>
      <c r="E39" s="90" t="s">
        <v>189</v>
      </c>
      <c r="F39" s="91"/>
      <c r="G39" s="101">
        <v>6</v>
      </c>
      <c r="H39" s="97"/>
      <c r="I39" s="95" t="s">
        <v>208</v>
      </c>
      <c r="J39" s="96"/>
      <c r="K39" s="96"/>
      <c r="L39" s="97"/>
      <c r="M39" s="101">
        <v>519044199</v>
      </c>
      <c r="N39" s="96"/>
      <c r="O39" s="97"/>
      <c r="P39" s="101">
        <v>160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7" t="s">
        <v>155</v>
      </c>
      <c r="D40" s="118"/>
      <c r="E40" s="119" t="s">
        <v>177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187</v>
      </c>
      <c r="D41" s="115"/>
      <c r="E41" s="90" t="s">
        <v>188</v>
      </c>
      <c r="F41" s="91"/>
      <c r="G41" s="101">
        <v>6</v>
      </c>
      <c r="H41" s="97"/>
      <c r="I41" s="95" t="s">
        <v>211</v>
      </c>
      <c r="J41" s="96"/>
      <c r="K41" s="96"/>
      <c r="L41" s="97"/>
      <c r="M41" s="101">
        <v>519824050</v>
      </c>
      <c r="N41" s="96"/>
      <c r="O41" s="97"/>
      <c r="P41" s="101">
        <v>150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7" t="s">
        <v>178</v>
      </c>
      <c r="D42" s="118"/>
      <c r="E42" s="119" t="s">
        <v>179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185</v>
      </c>
      <c r="D43" s="115"/>
      <c r="E43" s="90" t="s">
        <v>186</v>
      </c>
      <c r="F43" s="91"/>
      <c r="G43" s="101">
        <v>4</v>
      </c>
      <c r="H43" s="97"/>
      <c r="I43" s="95" t="s">
        <v>212</v>
      </c>
      <c r="J43" s="96"/>
      <c r="K43" s="96"/>
      <c r="L43" s="97"/>
      <c r="M43" s="101">
        <v>519390753</v>
      </c>
      <c r="N43" s="96"/>
      <c r="O43" s="97"/>
      <c r="P43" s="101">
        <v>142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7" t="s">
        <v>170</v>
      </c>
      <c r="D44" s="118"/>
      <c r="E44" s="119" t="s">
        <v>180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183</v>
      </c>
      <c r="D45" s="115"/>
      <c r="E45" s="90" t="s">
        <v>184</v>
      </c>
      <c r="F45" s="91"/>
      <c r="G45" s="101">
        <v>4</v>
      </c>
      <c r="H45" s="97"/>
      <c r="I45" s="95" t="s">
        <v>213</v>
      </c>
      <c r="J45" s="96"/>
      <c r="K45" s="96"/>
      <c r="L45" s="97"/>
      <c r="M45" s="101">
        <v>519816451</v>
      </c>
      <c r="N45" s="96"/>
      <c r="O45" s="97"/>
      <c r="P45" s="101">
        <v>140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7" t="s">
        <v>181</v>
      </c>
      <c r="D46" s="118"/>
      <c r="E46" s="119" t="s">
        <v>182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/>
      <c r="C47" s="157"/>
      <c r="D47" s="115"/>
      <c r="E47" s="115"/>
      <c r="F47" s="91"/>
      <c r="G47" s="101"/>
      <c r="H47" s="97"/>
      <c r="I47" s="101"/>
      <c r="J47" s="96"/>
      <c r="K47" s="96"/>
      <c r="L47" s="97"/>
      <c r="M47" s="101"/>
      <c r="N47" s="96"/>
      <c r="O47" s="97"/>
      <c r="P47" s="101"/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8"/>
      <c r="D48" s="159"/>
      <c r="E48" s="159"/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9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9">
        <v>14</v>
      </c>
      <c r="B51" s="221"/>
      <c r="C51" s="223"/>
      <c r="D51" s="224"/>
      <c r="E51" s="224"/>
      <c r="F51" s="225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1"/>
      <c r="B52" s="233"/>
      <c r="C52" s="234"/>
      <c r="D52" s="235"/>
      <c r="E52" s="235"/>
      <c r="F52" s="236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226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40">
        <f>LEN(A55)</f>
        <v>56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女子</v>
      </c>
      <c r="I5" s="9">
        <f>入力!Y25</f>
        <v>14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22004</v>
      </c>
      <c r="B7" s="13" t="str">
        <f>IF(入力!C3="","",入力!C3)</f>
        <v>みつわ台クラブ</v>
      </c>
      <c r="C7" s="13" t="str">
        <f>IF(入力!C2="","",入力!C2)</f>
        <v>ミツワダイクラブ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都賀</v>
      </c>
      <c r="T7" s="13"/>
      <c r="U7" s="13">
        <f>IF(入力!C4="","",入力!C4)</f>
        <v>430852586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佐川</v>
      </c>
      <c r="D16" s="13" t="str">
        <f>IF(入力!E8="","",入力!E8)</f>
        <v>延夫</v>
      </c>
      <c r="E16" s="13" t="str">
        <f>IF(入力!C7="","",入力!C7)</f>
        <v>サガワ</v>
      </c>
      <c r="F16" s="13" t="str">
        <f>IF(入力!E7="","",入力!E7)</f>
        <v>ノブオ</v>
      </c>
      <c r="G16" s="13">
        <f>IF(入力!G7="","",入力!G7)</f>
        <v>508441821</v>
      </c>
      <c r="H16" s="13">
        <f>IF(入力!J7="","",入力!J7)</f>
        <v>9317</v>
      </c>
      <c r="I16" s="13" t="str">
        <f>IF(入力!M7="","",入力!M7)</f>
        <v>0200608</v>
      </c>
      <c r="J16" s="13"/>
      <c r="K16" s="13"/>
      <c r="L16" s="13">
        <f>IF(入力!AT7="","",入力!AT7)</f>
        <v>74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0002</v>
      </c>
      <c r="T16" s="13" t="str">
        <f>IF(入力!P8="","",入力!P8)</f>
        <v>千葉市稲毛区山王町１０９－６</v>
      </c>
      <c r="U16" s="13" t="str">
        <f>IF(入力!AL7="","",入力!AL7)</f>
        <v>０４３</v>
      </c>
      <c r="V16" s="13" t="str">
        <f>IF(入力!AK8="","",入力!AK8)</f>
        <v>４２１</v>
      </c>
      <c r="W16" s="13" t="str">
        <f>IF(入力!AP8="","",入力!AP8)</f>
        <v>３８８９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唐木</v>
      </c>
      <c r="D17" s="13" t="str">
        <f>IF(入力!E10="","",入力!E10)</f>
        <v>沙彩</v>
      </c>
      <c r="E17" s="13" t="str">
        <f>IF(入力!C9="","",入力!C9)</f>
        <v>カラキ</v>
      </c>
      <c r="F17" s="13" t="str">
        <f>IF(入力!E9="","",入力!E9)</f>
        <v>サアヤ</v>
      </c>
      <c r="G17" s="13">
        <f>IF(入力!G9="","",入力!G9)</f>
        <v>505388132</v>
      </c>
      <c r="H17" s="13" t="str">
        <f>IF(入力!J9="","",入力!J9)</f>
        <v/>
      </c>
      <c r="I17" s="13" t="str">
        <f>IF(入力!M9="","",入力!M9)</f>
        <v>0399372</v>
      </c>
      <c r="J17" s="13"/>
      <c r="K17" s="13"/>
      <c r="L17" s="13">
        <f>IF(入力!AT9="","",入力!AT9)</f>
        <v>29</v>
      </c>
      <c r="M17" s="13"/>
      <c r="N17" s="13"/>
      <c r="O17" s="13"/>
      <c r="P17" s="13"/>
      <c r="Q17" s="13"/>
      <c r="R17" s="13" t="str">
        <f>IF(入力!R9="","",入力!R9)</f>
        <v>２６４</v>
      </c>
      <c r="S17" s="13" t="str">
        <f>IF(入力!W9="","",入力!W9)</f>
        <v>００３６</v>
      </c>
      <c r="T17" s="13" t="str">
        <f>IF(入力!P10="","",入力!P10)</f>
        <v>千葉市若葉区殿台町２３３－２</v>
      </c>
      <c r="U17" s="13" t="str">
        <f>IF(入力!AL9="","",入力!AL9)</f>
        <v>０４３</v>
      </c>
      <c r="V17" s="13" t="str">
        <f>IF(入力!AK10="","",入力!AK10)</f>
        <v>４２１</v>
      </c>
      <c r="W17" s="13" t="str">
        <f>IF(入力!AP10="","",入力!AP10)</f>
        <v>３８８９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根井</v>
      </c>
      <c r="D20" s="13" t="str">
        <f>IF(入力!E12="","",入力!E12)</f>
        <v>さとみ</v>
      </c>
      <c r="E20" s="13" t="str">
        <f>IF(入力!C11="","",入力!C11)</f>
        <v>ネイ</v>
      </c>
      <c r="F20" s="13" t="str">
        <f>IF(入力!E11="","",入力!E11)</f>
        <v>サトミ</v>
      </c>
      <c r="G20" s="13">
        <f>IF(入力!G11="","",入力!G11)</f>
        <v>520773538</v>
      </c>
      <c r="H20" s="13" t="str">
        <f>IF(入力!J11="","",入力!J11)</f>
        <v/>
      </c>
      <c r="I20" s="13" t="str">
        <f>IF(入力!M11="","",入力!M11)</f>
        <v>0448886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263</v>
      </c>
      <c r="S20" s="13" t="str">
        <f>IF(入力!W11="","",入力!W11)</f>
        <v>0003</v>
      </c>
      <c r="T20" s="13" t="str">
        <f>IF(入力!P12="","",入力!P12)</f>
        <v>千葉市稲毛区小深町９０－２２９</v>
      </c>
      <c r="U20" s="13" t="str">
        <f>IF(入力!AL11="","",入力!AL11)</f>
        <v>０４３</v>
      </c>
      <c r="V20" s="13" t="str">
        <f>IF(入力!AK12="","",入力!AK12)</f>
        <v>３５６</v>
      </c>
      <c r="W20" s="13" t="str">
        <f>IF(入力!AP12="","",入力!AP12)</f>
        <v>８０６８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木戸</v>
      </c>
      <c r="D22" s="13" t="str">
        <f>IF(入力!E16="","",入力!E16)</f>
        <v>綾乃</v>
      </c>
      <c r="E22" s="13" t="str">
        <f>IF(入力!C15="","",入力!C15)</f>
        <v>キド</v>
      </c>
      <c r="F22" s="13" t="str">
        <f>IF(入力!E15="","",入力!E15)</f>
        <v>アヤノ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２６４</v>
      </c>
      <c r="S22" s="13" t="str">
        <f>IF(入力!W15="","",入力!W15)</f>
        <v>0021</v>
      </c>
      <c r="T22" s="13" t="str">
        <f>IF(入力!P16="","",入力!P16)</f>
        <v>千葉県千葉市若葉区若松町４２０－１０１</v>
      </c>
      <c r="U22" s="13" t="str">
        <f>IF(入力!AL15="","",入力!AL15)</f>
        <v>０９０</v>
      </c>
      <c r="V22" s="13" t="str">
        <f>IF(入力!AK16="","",入力!AK16)</f>
        <v>５５７４</v>
      </c>
      <c r="W22" s="13" t="str">
        <f>IF(入力!AP16="","",入力!AP16)</f>
        <v>５１２１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佐藤</v>
      </c>
      <c r="D23" s="13" t="str">
        <f>IF(入力!$E$14="","",入力!$E$14)</f>
        <v>舞</v>
      </c>
      <c r="E23" s="13" t="str">
        <f>IF(入力!$C$13="","",入力!$C$13)</f>
        <v>サトウ</v>
      </c>
      <c r="F23" s="13" t="str">
        <f>IF(入力!$E$13="","",入力!$E$13)</f>
        <v>マイ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岩橋</v>
      </c>
      <c r="D24" s="54" t="str">
        <f>VLOOKUP($B$51,$A$53:$F$352,4)</f>
        <v>倖香音</v>
      </c>
      <c r="E24" s="54" t="str">
        <f>VLOOKUP($B$51,$A$53:$F$352,5)</f>
        <v>イワハシ</v>
      </c>
      <c r="F24" s="54" t="str">
        <f>VLOOKUP($B$51,$A$53:$F$352,6)</f>
        <v>ココネ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岩橋</v>
      </c>
      <c r="D53" s="13" t="str">
        <f>IF(入力!E26="","",入力!E26)</f>
        <v>倖香音</v>
      </c>
      <c r="E53" s="13" t="str">
        <f>IF(入力!C25="","",入力!C25)</f>
        <v>イワハシ</v>
      </c>
      <c r="F53" s="13" t="str">
        <f>IF(入力!E25="","",入力!E25)</f>
        <v>ココネ</v>
      </c>
      <c r="G53" s="13">
        <f>IF(入力!M25="","",入力!M25)</f>
        <v>516653397</v>
      </c>
      <c r="H53" s="13" t="str">
        <f>IF(入力!I25="","",入力!I25)</f>
        <v>千葉市立山王小学校</v>
      </c>
      <c r="I53" s="13">
        <f>IF(入力!G25="","",入力!G25)</f>
        <v>6</v>
      </c>
      <c r="J53" s="13">
        <f>IF(入力!P25="","",入力!P25)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渡邊</v>
      </c>
      <c r="D54" s="13" t="str">
        <f>IF(入力!E28="","",入力!E28)</f>
        <v>雛乃</v>
      </c>
      <c r="E54" s="13" t="str">
        <f>IF(入力!C27="","",入力!C27)</f>
        <v>ワタナベ</v>
      </c>
      <c r="F54" s="13" t="str">
        <f>IF(入力!E27="","",入力!E27)</f>
        <v>ヒナノ</v>
      </c>
      <c r="G54" s="13">
        <f>IF(入力!M27="","",入力!M27)</f>
        <v>516769754</v>
      </c>
      <c r="H54" s="13" t="str">
        <f>IF(入力!I27="","",入力!I27)</f>
        <v>千葉市立星久喜小学校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花本</v>
      </c>
      <c r="D55" s="13" t="str">
        <f>IF(入力!E30="","",入力!E30)</f>
        <v>優音</v>
      </c>
      <c r="E55" s="13" t="str">
        <f>IF(入力!C29="","",入力!C29)</f>
        <v>ハナモト</v>
      </c>
      <c r="F55" s="13" t="str">
        <f>IF(入力!E29="","",入力!E29)</f>
        <v>ユウネ</v>
      </c>
      <c r="G55" s="13">
        <f>IF(入力!M29="","",入力!M29)</f>
        <v>519828621</v>
      </c>
      <c r="H55" s="13" t="str">
        <f>IF(入力!I29="","",入力!I29)</f>
        <v>千葉市立大椎小学校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近藤</v>
      </c>
      <c r="D56" s="13" t="str">
        <f>IF(入力!E32="","",入力!E32)</f>
        <v>櫻</v>
      </c>
      <c r="E56" s="13" t="str">
        <f>IF(入力!C31="","",入力!C31)</f>
        <v>コンドウ</v>
      </c>
      <c r="F56" s="13" t="str">
        <f>IF(入力!E31="","",入力!E31)</f>
        <v>サクラ</v>
      </c>
      <c r="G56" s="13">
        <f>IF(入力!M31="","",入力!M31)</f>
        <v>516769761</v>
      </c>
      <c r="H56" s="13" t="str">
        <f>IF(入力!I31="","",入力!I31)</f>
        <v>千葉市立若松小学校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BUYANDELGER</v>
      </c>
      <c r="D57" s="13" t="str">
        <f>IF(入力!E34="","",入力!E34)</f>
        <v>NANDIN</v>
      </c>
      <c r="E57" s="13" t="str">
        <f>IF(入力!C33="","",入力!C33)</f>
        <v>ブヤンデルゲル</v>
      </c>
      <c r="F57" s="13" t="str">
        <f>IF(入力!E33="","",入力!E33)</f>
        <v>ナンディン</v>
      </c>
      <c r="G57" s="13">
        <f>IF(入力!M33="","",入力!M33)</f>
        <v>522007501</v>
      </c>
      <c r="H57" s="13" t="str">
        <f>IF(入力!I33="","",入力!I33)</f>
        <v>千葉市立都賀の台小学校</v>
      </c>
      <c r="I57" s="13">
        <f>IF(入力!G33="","",入力!G33)</f>
        <v>4</v>
      </c>
      <c r="J57" s="13">
        <f>IF(入力!P33="","",入力!P33)</f>
        <v>163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佐藤</v>
      </c>
      <c r="D58" s="13" t="str">
        <f>IF(入力!E36="","",入力!E36)</f>
        <v>杏奈</v>
      </c>
      <c r="E58" s="13" t="str">
        <f>IF(入力!C35="","",入力!C35)</f>
        <v>サトウ</v>
      </c>
      <c r="F58" s="13" t="str">
        <f>IF(入力!E35="","",入力!E35)</f>
        <v>アンナ</v>
      </c>
      <c r="G58" s="13">
        <f>IF(入力!M35="","",入力!M35)</f>
        <v>516858493</v>
      </c>
      <c r="H58" s="13" t="str">
        <f>IF(入力!I35="","",入力!I35)</f>
        <v>千葉市立みつわ台北小学校</v>
      </c>
      <c r="I58" s="13">
        <f>IF(入力!G35="","",入力!G35)</f>
        <v>6</v>
      </c>
      <c r="J58" s="13">
        <f>IF(入力!P35="","",入力!P35)</f>
        <v>161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間山</v>
      </c>
      <c r="D59" s="13" t="str">
        <f>IF(入力!E38="","",入力!E38)</f>
        <v>紗有</v>
      </c>
      <c r="E59" s="13" t="str">
        <f>IF(入力!C37="","",入力!C37)</f>
        <v>マヤマ</v>
      </c>
      <c r="F59" s="13" t="str">
        <f>IF(入力!E37="","",入力!E37)</f>
        <v>サユ</v>
      </c>
      <c r="G59" s="13">
        <f>IF(入力!M37="","",入力!M37)</f>
        <v>516849262</v>
      </c>
      <c r="H59" s="13" t="str">
        <f>IF(入力!I37="","",入力!I37)</f>
        <v>千葉市立北貝塚小学校</v>
      </c>
      <c r="I59" s="13">
        <f>IF(入力!G37="","",入力!G37)</f>
        <v>6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木戸</v>
      </c>
      <c r="D60" s="13" t="str">
        <f>IF(入力!E40="","",入力!E40)</f>
        <v>花咲</v>
      </c>
      <c r="E60" s="13" t="str">
        <f>IF(入力!C39="","",入力!C39)</f>
        <v>キド</v>
      </c>
      <c r="F60" s="13" t="str">
        <f>IF(入力!E39="","",入力!E39)</f>
        <v>カエ</v>
      </c>
      <c r="G60" s="13">
        <f>IF(入力!M39="","",入力!M39)</f>
        <v>519044199</v>
      </c>
      <c r="H60" s="13" t="str">
        <f>IF(入力!I39="","",入力!I39)</f>
        <v>千葉市立若松小学校</v>
      </c>
      <c r="I60" s="13">
        <f>IF(入力!G39="","",入力!G39)</f>
        <v>6</v>
      </c>
      <c r="J60" s="13">
        <f>IF(入力!P39="","",入力!P39)</f>
        <v>160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松浦</v>
      </c>
      <c r="D61" s="13" t="str">
        <f>IF(入力!E42="","",入力!E42)</f>
        <v>花季</v>
      </c>
      <c r="E61" s="13" t="str">
        <f>IF(入力!C41="","",入力!C41)</f>
        <v>マツウラ</v>
      </c>
      <c r="F61" s="13" t="str">
        <f>IF(入力!E41="","",入力!E41)</f>
        <v>ハル</v>
      </c>
      <c r="G61" s="13">
        <f>IF(入力!M41="","",入力!M41)</f>
        <v>519824050</v>
      </c>
      <c r="H61" s="13" t="str">
        <f>IF(入力!I41="","",入力!I41)</f>
        <v>千葉市立桜木小学校</v>
      </c>
      <c r="I61" s="13">
        <f>IF(入力!G41="","",入力!G41)</f>
        <v>6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近藤</v>
      </c>
      <c r="D62" s="13" t="str">
        <f>IF(入力!E44="","",入力!E44)</f>
        <v>楓</v>
      </c>
      <c r="E62" s="13" t="str">
        <f>IF(入力!C43="","",入力!C43)</f>
        <v>コンドウ</v>
      </c>
      <c r="F62" s="13" t="str">
        <f>IF(入力!E43="","",入力!E43)</f>
        <v>カエデ</v>
      </c>
      <c r="G62" s="13">
        <f>IF(入力!M43="","",入力!M43)</f>
        <v>519390753</v>
      </c>
      <c r="H62" s="13" t="str">
        <f>IF(入力!I43="","",入力!I43)</f>
        <v>千葉市立若松小学校</v>
      </c>
      <c r="I62" s="13">
        <f>IF(入力!G43="","",入力!G43)</f>
        <v>4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松本</v>
      </c>
      <c r="D63" s="13" t="str">
        <f>IF(入力!E46="","",入力!E46)</f>
        <v>華歩</v>
      </c>
      <c r="E63" s="13" t="str">
        <f>IF(入力!C45="","",入力!C45)</f>
        <v>マツモト</v>
      </c>
      <c r="F63" s="13" t="str">
        <f>IF(入力!E45="","",入力!E45)</f>
        <v>カホ</v>
      </c>
      <c r="G63" s="13">
        <f>IF(入力!M45="","",入力!M45)</f>
        <v>519816451</v>
      </c>
      <c r="H63" s="13" t="str">
        <f>IF(入力!I45="","",入力!I45)</f>
        <v>千葉市立若松小学校</v>
      </c>
      <c r="I63" s="13">
        <f>IF(入力!G45="","",入力!G45)</f>
        <v>4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2022-09-26T10:15:43Z</cp:lastPrinted>
  <dcterms:created xsi:type="dcterms:W3CDTF">2014-04-05T09:56:00Z</dcterms:created>
  <dcterms:modified xsi:type="dcterms:W3CDTF">2022-09-26T10:30:47Z</dcterms:modified>
</cp:coreProperties>
</file>