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20730" windowHeight="915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A58" i="7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8" i="7"/>
  <c r="V18" i="7"/>
  <c r="U18" i="7"/>
  <c r="T18" i="7"/>
  <c r="S18" i="7"/>
  <c r="R18" i="7"/>
  <c r="L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7" i="8"/>
  <c r="C21" i="8"/>
  <c r="C19" i="8"/>
  <c r="AY4" i="8"/>
  <c r="AX4" i="8"/>
  <c r="AW4" i="8"/>
  <c r="E24" i="7" l="1"/>
  <c r="F24" i="7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D24" i="7"/>
  <c r="C24" i="7"/>
</calcChain>
</file>

<file path=xl/sharedStrings.xml><?xml version="1.0" encoding="utf-8"?>
<sst xmlns="http://schemas.openxmlformats.org/spreadsheetml/2006/main" count="334" uniqueCount="255">
  <si>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</si>
  <si>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</si>
  <si>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ミツワダイクラブ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</si>
  <si>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</si>
  <si>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</si>
  <si>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</si>
  <si>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</si>
  <si>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</si>
  <si>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</si>
  <si>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</si>
  <si>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</si>
  <si>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</si>
  <si>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</si>
  <si>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</si>
  <si>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</si>
  <si>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</si>
  <si>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</si>
  <si>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</si>
  <si>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</si>
  <si>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</si>
  <si>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</si>
  <si>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総武本線</t>
  </si>
  <si>
    <t>都賀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</si>
  <si>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</si>
  <si>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</si>
  <si>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</si>
  <si>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</si>
  <si>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</si>
  <si>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</si>
  <si>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</si>
  <si>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</si>
  <si>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</si>
  <si>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</si>
  <si>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</si>
  <si>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サガワ</t>
  </si>
  <si>
    <t>ノブオ</t>
  </si>
  <si>
    <t>〒</t>
  </si>
  <si>
    <t>２６３</t>
  </si>
  <si>
    <t>―</t>
  </si>
  <si>
    <t>０００２</t>
  </si>
  <si>
    <t>（</t>
  </si>
  <si>
    <t>０４３</t>
  </si>
  <si>
    <t>）</t>
  </si>
  <si>
    <t>佐川</t>
  </si>
  <si>
    <t>延夫</t>
  </si>
  <si>
    <t>千葉県千葉市稲毛区山王町１０９－６</t>
  </si>
  <si>
    <t>４２１</t>
  </si>
  <si>
    <t>３８８９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</si>
  <si>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1</t>
    </r>
  </si>
  <si>
    <t>クラモト</t>
  </si>
  <si>
    <t>ワタル</t>
  </si>
  <si>
    <t>２６２</t>
  </si>
  <si>
    <t>００３２</t>
  </si>
  <si>
    <t>０９０</t>
  </si>
  <si>
    <t>倉本</t>
  </si>
  <si>
    <t>亘</t>
  </si>
  <si>
    <t>千葉県千葉市花見川区幕張町４－１８５４－１０</t>
  </si>
  <si>
    <t>２４７４</t>
  </si>
  <si>
    <t>２１４１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</si>
  <si>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2</t>
    </r>
  </si>
  <si>
    <t>アユミ</t>
  </si>
  <si>
    <t>鮎美</t>
  </si>
  <si>
    <r>
      <rPr>
        <sz val="11"/>
        <color indexed="8"/>
        <rFont val="ＭＳ Ｐゴシック"/>
        <family val="3"/>
        <charset val="128"/>
      </rPr>
      <t>マネージャー</t>
    </r>
  </si>
  <si>
    <t>サトウ</t>
  </si>
  <si>
    <t>マイ</t>
  </si>
  <si>
    <t>２６４</t>
  </si>
  <si>
    <t>佐藤</t>
  </si>
  <si>
    <t>舞</t>
  </si>
  <si>
    <t>千葉県千葉市若葉区みつわ台４－６－９海宝ファミリオⅡ－５</t>
  </si>
  <si>
    <t>７８１５</t>
  </si>
  <si>
    <t>０６７９</t>
  </si>
  <si>
    <r>
      <rPr>
        <sz val="11"/>
        <color indexed="8"/>
        <rFont val="ＭＳ Ｐゴシック"/>
        <family val="3"/>
        <charset val="128"/>
      </rPr>
      <t>帯同員</t>
    </r>
  </si>
  <si>
    <t>スズキ</t>
  </si>
  <si>
    <t>エミ</t>
  </si>
  <si>
    <t>鈴木</t>
  </si>
  <si>
    <t>江美</t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</si>
  <si>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</si>
  <si>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t>ヤマウラ</t>
  </si>
  <si>
    <t>カオリ</t>
  </si>
  <si>
    <t>２８４</t>
  </si>
  <si>
    <t>０００５</t>
  </si>
  <si>
    <t>０８０</t>
  </si>
  <si>
    <t>山浦</t>
  </si>
  <si>
    <t>かおり</t>
  </si>
  <si>
    <t>千葉県四街道市四街道１５３３－７１</t>
  </si>
  <si>
    <t>３００１</t>
  </si>
  <si>
    <t>７６６６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</si>
  <si>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</si>
  <si>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</si>
  <si>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</si>
  <si>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</si>
  <si>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</si>
  <si>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</si>
  <si>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</si>
  <si>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</si>
  <si>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</si>
  <si>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</si>
  <si>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</si>
  <si>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</si>
  <si>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</si>
  <si>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</si>
  <si>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</si>
  <si>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スギモト</t>
  </si>
  <si>
    <t>マナ</t>
  </si>
  <si>
    <t>成田市立橋賀台小学校</t>
  </si>
  <si>
    <t>杉本</t>
  </si>
  <si>
    <t>真菜</t>
  </si>
  <si>
    <t>ハセガワ</t>
  </si>
  <si>
    <t>ミライ</t>
  </si>
  <si>
    <t>千葉市立寒川小学校</t>
  </si>
  <si>
    <t>長谷川</t>
  </si>
  <si>
    <t>望来</t>
  </si>
  <si>
    <t>ミズキ</t>
  </si>
  <si>
    <t>四街道市立四街道小学校</t>
  </si>
  <si>
    <t>瑞季</t>
  </si>
  <si>
    <t>ホシノ</t>
  </si>
  <si>
    <t>ユズハ</t>
  </si>
  <si>
    <t>千葉市立草野小学校</t>
  </si>
  <si>
    <t>星野</t>
  </si>
  <si>
    <t>柚花</t>
  </si>
  <si>
    <t>キャプテン</t>
  </si>
  <si>
    <t>ストウ</t>
  </si>
  <si>
    <t>サヤ</t>
  </si>
  <si>
    <t>千葉市立山王小学校</t>
  </si>
  <si>
    <t>須藤</t>
  </si>
  <si>
    <t>咲弥</t>
  </si>
  <si>
    <t>メイ</t>
  </si>
  <si>
    <t>芽彩</t>
  </si>
  <si>
    <t>ヒサマツ</t>
  </si>
  <si>
    <t>アイリ</t>
  </si>
  <si>
    <t>千葉市立あやめ台小学校</t>
  </si>
  <si>
    <t>久松</t>
  </si>
  <si>
    <t>あいり</t>
  </si>
  <si>
    <t>クボタ</t>
  </si>
  <si>
    <t>ナミ</t>
  </si>
  <si>
    <t>山武市立山武北小学校</t>
  </si>
  <si>
    <t>久保田</t>
  </si>
  <si>
    <t>夏海</t>
  </si>
  <si>
    <t>マツモト</t>
  </si>
  <si>
    <t>ルネ</t>
  </si>
  <si>
    <t>千葉市立都小学校</t>
  </si>
  <si>
    <t>松本</t>
  </si>
  <si>
    <t>留寧</t>
  </si>
  <si>
    <t>ソウマ</t>
  </si>
  <si>
    <t>ラン</t>
  </si>
  <si>
    <t>相馬</t>
  </si>
  <si>
    <t>蘭</t>
  </si>
  <si>
    <t>バスバスベアトリス</t>
  </si>
  <si>
    <t>リエ</t>
  </si>
  <si>
    <t>四街道市立吉岡小学校</t>
  </si>
  <si>
    <t xml:space="preserve">BASBASBEATRICE    </t>
  </si>
  <si>
    <t>RIE</t>
  </si>
  <si>
    <t>ウチヤマ</t>
  </si>
  <si>
    <t>ナナ</t>
  </si>
  <si>
    <t>千葉市立小谷小学校</t>
  </si>
  <si>
    <t>内山</t>
  </si>
  <si>
    <t>那菜</t>
  </si>
  <si>
    <t>セキ</t>
  </si>
  <si>
    <t>ハナエ</t>
  </si>
  <si>
    <t>千葉市立扇田小学校</t>
  </si>
  <si>
    <t>関</t>
  </si>
  <si>
    <t>英恵</t>
  </si>
  <si>
    <t>カコ</t>
  </si>
  <si>
    <t>千葉市立泉谷小学校</t>
  </si>
  <si>
    <t>佳子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</si>
  <si>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</si>
  <si>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</si>
  <si>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私たちの目標は全国大会優勝です！チームワークではどこにも負けません！全員でつなぎ！頂点を目指します！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</si>
  <si>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</si>
  <si>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</si>
  <si>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</si>
  <si>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</si>
  <si>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</si>
  <si>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</si>
  <si>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</si>
  <si>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</si>
  <si>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</si>
  <si>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</si>
  <si>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</si>
  <si>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</si>
  <si>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</si>
  <si>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</si>
  <si>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</si>
  <si>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</si>
  <si>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</si>
  <si>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</si>
  <si>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</si>
  <si>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</si>
  <si>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</si>
  <si>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</si>
  <si>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</si>
  <si>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</si>
  <si>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</si>
  <si>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</si>
  <si>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</si>
  <si>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</si>
  <si>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</si>
  <si>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</si>
  <si>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</si>
  <si>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</si>
  <si>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</si>
  <si>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</si>
  <si>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</si>
  <si>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</si>
  <si>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</si>
  <si>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</si>
  <si>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</si>
  <si>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</si>
  <si>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</si>
  <si>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</si>
  <si>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</si>
  <si>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</si>
  <si>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</si>
  <si>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</si>
  <si>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</si>
  <si>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</si>
  <si>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</si>
  <si>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</si>
  <si>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</si>
  <si>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</si>
  <si>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</si>
  <si>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</si>
  <si>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</si>
  <si>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</si>
  <si>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</si>
  <si>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</si>
  <si>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</si>
  <si>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</si>
  <si>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</si>
  <si>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</si>
  <si>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</si>
  <si>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</si>
  <si>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</si>
  <si>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</si>
  <si>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</si>
  <si>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</si>
  <si>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</si>
  <si>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JVA000162029</t>
    <phoneticPr fontId="26"/>
  </si>
  <si>
    <t>JVA011720294</t>
    <phoneticPr fontId="26"/>
  </si>
  <si>
    <t>JVA001129946</t>
    <phoneticPr fontId="26"/>
  </si>
  <si>
    <t>JVA020272678</t>
    <phoneticPr fontId="26"/>
  </si>
  <si>
    <t>JVA019187723</t>
    <phoneticPr fontId="26"/>
  </si>
  <si>
    <t>JVA019918372</t>
    <phoneticPr fontId="26"/>
  </si>
  <si>
    <t>JVA018504392</t>
    <phoneticPr fontId="26"/>
  </si>
  <si>
    <t>JVA021794575</t>
    <phoneticPr fontId="26"/>
  </si>
  <si>
    <t>JVA022463258</t>
    <phoneticPr fontId="26"/>
  </si>
  <si>
    <t>JVA022334879</t>
    <phoneticPr fontId="26"/>
  </si>
  <si>
    <t>JVA020043315</t>
    <phoneticPr fontId="26"/>
  </si>
  <si>
    <t>JVA020049690</t>
    <phoneticPr fontId="26"/>
  </si>
  <si>
    <t>JVA019280677</t>
    <phoneticPr fontId="26"/>
  </si>
  <si>
    <t>JVA021461118</t>
    <phoneticPr fontId="26"/>
  </si>
  <si>
    <t>JVA022867056</t>
    <phoneticPr fontId="26"/>
  </si>
  <si>
    <t>JVA023519299</t>
    <phoneticPr fontId="26"/>
  </si>
  <si>
    <t>JVA021303166</t>
    <phoneticPr fontId="26"/>
  </si>
  <si>
    <t>JVA021307881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</si>
</sst>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rgb="FF000000"/>
      <name val="游ゴシック"/>
      <charset val="128"/>
    </font>
    <font>
      <sz val="16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游ゴシック"/>
      <charset val="128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ＭＳ Ｐゴシック"/>
      <family val="3"/>
      <charset val="128"/>
    </font>
    <font>
      <sz val="8"/>
      <color rgb="FF000000"/>
      <name val="游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family val="3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Calibri"/>
      <family val="2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6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6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6" fillId="0" borderId="0" xfId="0" applyFont="1">
      <alignment vertical="center"/>
    </xf>
    <xf numFmtId="176" fontId="16" fillId="0" borderId="48" xfId="0" applyNumberFormat="1" applyFont="1" applyBorder="1">
      <alignment vertical="center"/>
    </xf>
    <xf numFmtId="0" fontId="19" fillId="5" borderId="48" xfId="0" applyFont="1" applyFill="1" applyBorder="1">
      <alignment vertical="center"/>
    </xf>
    <xf numFmtId="176" fontId="16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0" fontId="16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8" xfId="0" applyFill="1" applyBorder="1">
      <alignment vertical="center"/>
    </xf>
    <xf numFmtId="0" fontId="16" fillId="0" borderId="57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5" borderId="57" xfId="0" applyFont="1" applyFill="1" applyBorder="1" applyAlignment="1">
      <alignment horizontal="left" vertical="center"/>
    </xf>
    <xf numFmtId="0" fontId="16" fillId="5" borderId="31" xfId="0" applyFont="1" applyFill="1" applyBorder="1" applyAlignment="1">
      <alignment horizontal="left" vertical="center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3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177" fontId="2" fillId="0" borderId="76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77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5" xfId="0" applyNumberFormat="1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7" fillId="0" borderId="5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0" borderId="62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49" fontId="16" fillId="0" borderId="30" xfId="0" applyNumberFormat="1" applyFont="1" applyBorder="1" applyAlignment="1" applyProtection="1">
      <alignment horizontal="center"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71" xfId="0" applyFont="1" applyFill="1" applyBorder="1" applyAlignment="1">
      <alignment horizontal="center" vertical="center"/>
    </xf>
    <xf numFmtId="49" fontId="16" fillId="5" borderId="30" xfId="0" applyNumberFormat="1" applyFont="1" applyFill="1" applyBorder="1" applyAlignment="1" applyProtection="1">
      <alignment horizontal="center" vertical="center"/>
      <protection locked="0"/>
    </xf>
    <xf numFmtId="49" fontId="16" fillId="5" borderId="31" xfId="0" applyNumberFormat="1" applyFont="1" applyFill="1" applyBorder="1" applyAlignment="1" applyProtection="1">
      <alignment horizontal="center" vertical="center"/>
      <protection locked="0"/>
    </xf>
    <xf numFmtId="49" fontId="16" fillId="5" borderId="29" xfId="0" applyNumberFormat="1" applyFont="1" applyFill="1" applyBorder="1" applyAlignment="1" applyProtection="1">
      <alignment horizontal="center" vertical="center"/>
      <protection locked="0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49" fontId="16" fillId="0" borderId="57" xfId="0" applyNumberFormat="1" applyFont="1" applyBorder="1" applyAlignment="1" applyProtection="1">
      <alignment horizontal="left" vertical="center"/>
      <protection locked="0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0" fontId="16" fillId="5" borderId="48" xfId="0" applyFont="1" applyFill="1" applyBorder="1" applyAlignment="1">
      <alignment horizontal="center" vertical="center"/>
    </xf>
    <xf numFmtId="0" fontId="16" fillId="5" borderId="57" xfId="0" applyFont="1" applyFill="1" applyBorder="1" applyAlignment="1">
      <alignment horizontal="center" vertical="center"/>
    </xf>
    <xf numFmtId="49" fontId="16" fillId="5" borderId="48" xfId="0" applyNumberFormat="1" applyFont="1" applyFill="1" applyBorder="1" applyAlignment="1" applyProtection="1">
      <alignment horizontal="center" vertical="center"/>
      <protection locked="0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8" xfId="0" applyFont="1" applyFill="1" applyBorder="1" applyAlignment="1">
      <alignment horizontal="center" vertical="center" shrinkToFit="1"/>
    </xf>
    <xf numFmtId="0" fontId="2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7654290" y="6156960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7654290" y="7978775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794510" y="4964430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2806700" y="4964430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2629535" y="1511300"/>
          <a:ext cx="5264785" cy="415607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8"/>
  <sheetViews>
    <sheetView showGridLines="0" tabSelected="1" view="pageBreakPreview" topLeftCell="A33" zoomScaleNormal="100" zoomScaleSheetLayoutView="100" workbookViewId="0">
      <selection activeCell="P51" sqref="P51:T52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45" width="1.625" customWidth="1"/>
    <col min="46" max="46" width="5.875" style="23" customWidth="1"/>
    <col min="47" max="47" width="20.125" style="23" customWidth="1"/>
    <col min="48" max="48" width="9.25" style="23" customWidth="1"/>
    <col min="49" max="49" width="12" style="23" customWidth="1"/>
    <col min="50" max="50" width="12.125" style="23" customWidth="1"/>
    <col min="51" max="51" width="11.375" style="23" customWidth="1"/>
    <col min="52" max="52" width="6.625" style="23" customWidth="1"/>
    <col min="53" max="16384" width="9" style="23"/>
  </cols>
  <sheetData>
    <row r="1" spans="1:51" ht="31.5">
      <c r="A1" s="201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</row>
    <row r="2" spans="1:51" ht="14.45" customHeight="1">
      <c r="A2" s="203" t="s">
        <v>1</v>
      </c>
      <c r="B2" s="204"/>
      <c r="C2" s="205" t="s">
        <v>2</v>
      </c>
      <c r="D2" s="206"/>
      <c r="E2" s="206"/>
      <c r="F2" s="206"/>
      <c r="G2" s="206"/>
      <c r="H2" s="206"/>
      <c r="I2" s="207"/>
      <c r="J2" s="208" t="s">
        <v>3</v>
      </c>
      <c r="K2" s="209"/>
      <c r="L2" s="209"/>
      <c r="M2" s="209"/>
      <c r="N2" s="209"/>
      <c r="O2" s="210"/>
      <c r="P2" s="208" t="s">
        <v>4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94" t="s">
        <v>5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208"/>
      <c r="AT2" s="42"/>
      <c r="AV2" s="43" t="s">
        <v>6</v>
      </c>
      <c r="AW2" t="s">
        <v>7</v>
      </c>
      <c r="AX2" t="s">
        <v>8</v>
      </c>
    </row>
    <row r="3" spans="1:51" ht="24" customHeight="1">
      <c r="A3" s="211" t="s">
        <v>9</v>
      </c>
      <c r="B3" s="212"/>
      <c r="C3" s="213" t="s">
        <v>10</v>
      </c>
      <c r="D3" s="214"/>
      <c r="E3" s="214"/>
      <c r="F3" s="214"/>
      <c r="G3" s="214"/>
      <c r="H3" s="214"/>
      <c r="I3" s="215"/>
      <c r="J3" s="216" t="s">
        <v>11</v>
      </c>
      <c r="K3" s="217"/>
      <c r="L3" s="217"/>
      <c r="M3" s="217"/>
      <c r="N3" s="217"/>
      <c r="O3" s="218"/>
      <c r="P3" s="219" t="s">
        <v>12</v>
      </c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1" t="s">
        <v>13</v>
      </c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2"/>
      <c r="AT3" s="44"/>
      <c r="AV3" s="43" t="s">
        <v>11</v>
      </c>
      <c r="AW3" t="s">
        <v>14</v>
      </c>
      <c r="AX3" t="s">
        <v>13</v>
      </c>
      <c r="AY3" t="s">
        <v>15</v>
      </c>
    </row>
    <row r="4" spans="1:51" ht="20.100000000000001" customHeight="1">
      <c r="A4" s="182" t="s">
        <v>16</v>
      </c>
      <c r="B4" s="183"/>
      <c r="C4" s="184">
        <v>430852586</v>
      </c>
      <c r="D4" s="185"/>
      <c r="E4" s="185"/>
      <c r="F4" s="185"/>
      <c r="G4" s="185"/>
      <c r="H4" s="185"/>
      <c r="I4" s="186"/>
      <c r="J4" s="187" t="s">
        <v>17</v>
      </c>
      <c r="K4" s="188"/>
      <c r="L4" s="188"/>
      <c r="M4" s="188"/>
      <c r="N4" s="188"/>
      <c r="O4" s="189"/>
      <c r="P4" s="190" t="s">
        <v>18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9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91" t="s">
        <v>20</v>
      </c>
      <c r="B5" s="192"/>
      <c r="C5" s="193"/>
      <c r="D5" s="194"/>
      <c r="E5" s="194"/>
      <c r="F5" s="194"/>
      <c r="G5" s="194"/>
      <c r="H5" s="194"/>
      <c r="I5" s="195"/>
      <c r="J5" s="196">
        <v>22004</v>
      </c>
      <c r="K5" s="196"/>
      <c r="L5" s="196"/>
      <c r="M5" s="196"/>
      <c r="N5" s="196"/>
      <c r="O5" s="196"/>
      <c r="P5" s="197" t="s">
        <v>21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22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44"/>
      <c r="AV5" s="43" t="s">
        <v>23</v>
      </c>
      <c r="AW5" t="s">
        <v>24</v>
      </c>
    </row>
    <row r="6" spans="1:51" ht="22.5" customHeight="1">
      <c r="A6" s="55" t="s">
        <v>25</v>
      </c>
      <c r="B6" s="54"/>
      <c r="C6" s="174" t="s">
        <v>26</v>
      </c>
      <c r="D6" s="175"/>
      <c r="E6" s="176" t="s">
        <v>27</v>
      </c>
      <c r="F6" s="177"/>
      <c r="G6" s="178" t="s">
        <v>28</v>
      </c>
      <c r="H6" s="178"/>
      <c r="I6" s="178"/>
      <c r="J6" s="178" t="s">
        <v>29</v>
      </c>
      <c r="K6" s="178"/>
      <c r="L6" s="178"/>
      <c r="M6" s="178" t="s">
        <v>30</v>
      </c>
      <c r="N6" s="178"/>
      <c r="O6" s="178"/>
      <c r="P6" s="179" t="s">
        <v>31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32</v>
      </c>
      <c r="AL6" s="181"/>
      <c r="AM6" s="181"/>
      <c r="AN6" s="181"/>
      <c r="AO6" s="181"/>
      <c r="AP6" s="181"/>
      <c r="AQ6" s="181"/>
      <c r="AR6" s="181"/>
      <c r="AS6" s="181"/>
      <c r="AT6" s="45" t="s">
        <v>33</v>
      </c>
    </row>
    <row r="7" spans="1:51" ht="13.5" customHeight="1">
      <c r="A7" s="55"/>
      <c r="B7" s="54"/>
      <c r="C7" s="135" t="s">
        <v>34</v>
      </c>
      <c r="D7" s="118"/>
      <c r="E7" s="136" t="s">
        <v>35</v>
      </c>
      <c r="F7" s="120"/>
      <c r="G7" s="56" t="s">
        <v>237</v>
      </c>
      <c r="H7" s="56"/>
      <c r="I7" s="56"/>
      <c r="J7" s="56"/>
      <c r="K7" s="56"/>
      <c r="L7" s="56"/>
      <c r="M7" s="56">
        <v>200608</v>
      </c>
      <c r="N7" s="56"/>
      <c r="O7" s="56"/>
      <c r="P7" s="163" t="s">
        <v>36</v>
      </c>
      <c r="Q7" s="164"/>
      <c r="R7" s="165" t="s">
        <v>37</v>
      </c>
      <c r="S7" s="165"/>
      <c r="T7" s="165"/>
      <c r="U7" s="165"/>
      <c r="V7" s="33" t="s">
        <v>38</v>
      </c>
      <c r="W7" s="166" t="s">
        <v>39</v>
      </c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40" t="s">
        <v>40</v>
      </c>
      <c r="AL7" s="168" t="s">
        <v>41</v>
      </c>
      <c r="AM7" s="168"/>
      <c r="AN7" s="168"/>
      <c r="AO7" s="168"/>
      <c r="AP7" s="168"/>
      <c r="AQ7" s="168"/>
      <c r="AR7" s="168"/>
      <c r="AS7" s="46" t="s">
        <v>42</v>
      </c>
      <c r="AT7" s="85">
        <v>77</v>
      </c>
    </row>
    <row r="8" spans="1:51" ht="18" customHeight="1">
      <c r="A8" s="55"/>
      <c r="B8" s="54"/>
      <c r="C8" s="137" t="s">
        <v>43</v>
      </c>
      <c r="D8" s="122"/>
      <c r="E8" s="138" t="s">
        <v>44</v>
      </c>
      <c r="F8" s="124"/>
      <c r="G8" s="56"/>
      <c r="H8" s="56"/>
      <c r="I8" s="56"/>
      <c r="J8" s="56"/>
      <c r="K8" s="56"/>
      <c r="L8" s="56"/>
      <c r="M8" s="56"/>
      <c r="N8" s="56"/>
      <c r="O8" s="56"/>
      <c r="P8" s="142" t="s">
        <v>45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5" t="s">
        <v>46</v>
      </c>
      <c r="AL8" s="146"/>
      <c r="AM8" s="146"/>
      <c r="AN8" s="146"/>
      <c r="AO8" s="47" t="s">
        <v>38</v>
      </c>
      <c r="AP8" s="146" t="s">
        <v>47</v>
      </c>
      <c r="AQ8" s="146"/>
      <c r="AR8" s="146"/>
      <c r="AS8" s="147"/>
      <c r="AT8" s="85"/>
    </row>
    <row r="9" spans="1:51" ht="14.45" customHeight="1">
      <c r="A9" s="53" t="s">
        <v>48</v>
      </c>
      <c r="B9" s="54"/>
      <c r="C9" s="135" t="s">
        <v>49</v>
      </c>
      <c r="D9" s="118"/>
      <c r="E9" s="136" t="s">
        <v>50</v>
      </c>
      <c r="F9" s="120"/>
      <c r="G9" s="56" t="s">
        <v>238</v>
      </c>
      <c r="H9" s="56"/>
      <c r="I9" s="56"/>
      <c r="J9" s="56"/>
      <c r="K9" s="56"/>
      <c r="L9" s="56"/>
      <c r="M9" s="56">
        <v>536783</v>
      </c>
      <c r="N9" s="56"/>
      <c r="O9" s="56"/>
      <c r="P9" s="163" t="s">
        <v>36</v>
      </c>
      <c r="Q9" s="164"/>
      <c r="R9" s="165" t="s">
        <v>51</v>
      </c>
      <c r="S9" s="165"/>
      <c r="T9" s="165"/>
      <c r="U9" s="165"/>
      <c r="V9" s="33" t="s">
        <v>38</v>
      </c>
      <c r="W9" s="166" t="s">
        <v>52</v>
      </c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7"/>
      <c r="AK9" s="40" t="s">
        <v>40</v>
      </c>
      <c r="AL9" s="168" t="s">
        <v>53</v>
      </c>
      <c r="AM9" s="168"/>
      <c r="AN9" s="168"/>
      <c r="AO9" s="168"/>
      <c r="AP9" s="168"/>
      <c r="AQ9" s="168"/>
      <c r="AR9" s="168"/>
      <c r="AS9" s="46" t="s">
        <v>42</v>
      </c>
      <c r="AT9" s="86">
        <v>41</v>
      </c>
    </row>
    <row r="10" spans="1:51" ht="18" customHeight="1">
      <c r="A10" s="55"/>
      <c r="B10" s="54"/>
      <c r="C10" s="137" t="s">
        <v>54</v>
      </c>
      <c r="D10" s="122"/>
      <c r="E10" s="138" t="s">
        <v>55</v>
      </c>
      <c r="F10" s="124"/>
      <c r="G10" s="56"/>
      <c r="H10" s="56"/>
      <c r="I10" s="56"/>
      <c r="J10" s="56"/>
      <c r="K10" s="56"/>
      <c r="L10" s="56"/>
      <c r="M10" s="56"/>
      <c r="N10" s="56"/>
      <c r="O10" s="56"/>
      <c r="P10" s="142" t="s">
        <v>56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145" t="s">
        <v>57</v>
      </c>
      <c r="AL10" s="146"/>
      <c r="AM10" s="146"/>
      <c r="AN10" s="146"/>
      <c r="AO10" s="47" t="s">
        <v>38</v>
      </c>
      <c r="AP10" s="146" t="s">
        <v>58</v>
      </c>
      <c r="AQ10" s="146"/>
      <c r="AR10" s="146"/>
      <c r="AS10" s="147"/>
      <c r="AT10" s="86"/>
    </row>
    <row r="11" spans="1:51" ht="14.45" customHeight="1">
      <c r="A11" s="53" t="s">
        <v>59</v>
      </c>
      <c r="B11" s="54"/>
      <c r="C11" s="117" t="s">
        <v>49</v>
      </c>
      <c r="D11" s="118"/>
      <c r="E11" s="119" t="s">
        <v>60</v>
      </c>
      <c r="F11" s="120"/>
      <c r="G11" s="56" t="s">
        <v>239</v>
      </c>
      <c r="H11" s="56"/>
      <c r="I11" s="56"/>
      <c r="J11" s="56"/>
      <c r="K11" s="56"/>
      <c r="L11" s="56"/>
      <c r="M11" s="56"/>
      <c r="N11" s="56"/>
      <c r="O11" s="56"/>
      <c r="P11" s="163" t="s">
        <v>36</v>
      </c>
      <c r="Q11" s="164"/>
      <c r="R11" s="172" t="s">
        <v>51</v>
      </c>
      <c r="S11" s="165"/>
      <c r="T11" s="165"/>
      <c r="U11" s="165"/>
      <c r="V11" s="33" t="s">
        <v>38</v>
      </c>
      <c r="W11" s="166" t="s">
        <v>39</v>
      </c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7"/>
      <c r="AK11" s="40" t="s">
        <v>40</v>
      </c>
      <c r="AL11" s="173" t="s">
        <v>53</v>
      </c>
      <c r="AM11" s="168"/>
      <c r="AN11" s="168"/>
      <c r="AO11" s="168"/>
      <c r="AP11" s="168"/>
      <c r="AQ11" s="168"/>
      <c r="AR11" s="168"/>
      <c r="AS11" s="46" t="s">
        <v>42</v>
      </c>
      <c r="AT11" s="86">
        <v>41</v>
      </c>
    </row>
    <row r="12" spans="1:51" ht="18" customHeight="1">
      <c r="A12" s="55"/>
      <c r="B12" s="54"/>
      <c r="C12" s="121" t="s">
        <v>54</v>
      </c>
      <c r="D12" s="122"/>
      <c r="E12" s="123" t="s">
        <v>61</v>
      </c>
      <c r="F12" s="124"/>
      <c r="G12" s="56"/>
      <c r="H12" s="56"/>
      <c r="I12" s="56"/>
      <c r="J12" s="56"/>
      <c r="K12" s="56"/>
      <c r="L12" s="56"/>
      <c r="M12" s="56"/>
      <c r="N12" s="56"/>
      <c r="O12" s="56"/>
      <c r="P12" s="142" t="s">
        <v>56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45" t="s">
        <v>57</v>
      </c>
      <c r="AL12" s="146"/>
      <c r="AM12" s="146"/>
      <c r="AN12" s="146"/>
      <c r="AO12" s="47" t="s">
        <v>38</v>
      </c>
      <c r="AP12" s="146" t="s">
        <v>58</v>
      </c>
      <c r="AQ12" s="146"/>
      <c r="AR12" s="146"/>
      <c r="AS12" s="147"/>
      <c r="AT12" s="86"/>
    </row>
    <row r="13" spans="1:51" ht="14.45" customHeight="1">
      <c r="A13" s="55" t="s">
        <v>62</v>
      </c>
      <c r="B13" s="54"/>
      <c r="C13" s="135" t="s">
        <v>63</v>
      </c>
      <c r="D13" s="118"/>
      <c r="E13" s="136" t="s">
        <v>64</v>
      </c>
      <c r="F13" s="120"/>
      <c r="G13" s="56" t="s">
        <v>240</v>
      </c>
      <c r="H13" s="56"/>
      <c r="I13" s="56"/>
      <c r="J13" s="56"/>
      <c r="K13" s="56"/>
      <c r="L13" s="56"/>
      <c r="M13" s="56">
        <v>528872</v>
      </c>
      <c r="N13" s="56"/>
      <c r="O13" s="56"/>
      <c r="P13" s="163" t="s">
        <v>36</v>
      </c>
      <c r="Q13" s="164"/>
      <c r="R13" s="165" t="s">
        <v>65</v>
      </c>
      <c r="S13" s="165"/>
      <c r="T13" s="165"/>
      <c r="U13" s="165"/>
      <c r="V13" s="33" t="s">
        <v>38</v>
      </c>
      <c r="W13" s="166" t="s">
        <v>52</v>
      </c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7"/>
      <c r="AK13" s="40" t="s">
        <v>40</v>
      </c>
      <c r="AL13" s="168" t="s">
        <v>53</v>
      </c>
      <c r="AM13" s="168"/>
      <c r="AN13" s="168"/>
      <c r="AO13" s="168"/>
      <c r="AP13" s="168"/>
      <c r="AQ13" s="168"/>
      <c r="AR13" s="168"/>
      <c r="AS13" s="46" t="s">
        <v>42</v>
      </c>
      <c r="AT13" s="86">
        <v>46</v>
      </c>
    </row>
    <row r="14" spans="1:51" ht="18" customHeight="1">
      <c r="A14" s="55"/>
      <c r="B14" s="54"/>
      <c r="C14" s="137" t="s">
        <v>66</v>
      </c>
      <c r="D14" s="122"/>
      <c r="E14" s="138" t="s">
        <v>67</v>
      </c>
      <c r="F14" s="124"/>
      <c r="G14" s="56"/>
      <c r="H14" s="56"/>
      <c r="I14" s="56"/>
      <c r="J14" s="56"/>
      <c r="K14" s="56"/>
      <c r="L14" s="56"/>
      <c r="M14" s="56"/>
      <c r="N14" s="56"/>
      <c r="O14" s="56"/>
      <c r="P14" s="142" t="s">
        <v>68</v>
      </c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 t="s">
        <v>69</v>
      </c>
      <c r="AL14" s="146"/>
      <c r="AM14" s="146"/>
      <c r="AN14" s="146"/>
      <c r="AO14" s="47" t="s">
        <v>38</v>
      </c>
      <c r="AP14" s="146" t="s">
        <v>70</v>
      </c>
      <c r="AQ14" s="146"/>
      <c r="AR14" s="146"/>
      <c r="AS14" s="147"/>
      <c r="AT14" s="86"/>
    </row>
    <row r="15" spans="1:51" ht="15" customHeight="1">
      <c r="A15" s="55" t="s">
        <v>71</v>
      </c>
      <c r="B15" s="54"/>
      <c r="C15" s="135" t="s">
        <v>72</v>
      </c>
      <c r="D15" s="118"/>
      <c r="E15" s="136" t="s">
        <v>73</v>
      </c>
      <c r="F15" s="120"/>
      <c r="G15" s="73"/>
      <c r="H15" s="73"/>
      <c r="I15" s="73"/>
      <c r="J15" s="73"/>
      <c r="K15" s="73"/>
      <c r="L15" s="73"/>
      <c r="M15" s="73"/>
      <c r="N15" s="73"/>
      <c r="O15" s="73"/>
      <c r="P15" s="24"/>
      <c r="Q15" s="34"/>
      <c r="R15" s="169"/>
      <c r="S15" s="169"/>
      <c r="T15" s="169"/>
      <c r="U15" s="169"/>
      <c r="V15" s="35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70"/>
      <c r="AK15" s="41"/>
      <c r="AL15" s="171"/>
      <c r="AM15" s="171"/>
      <c r="AN15" s="171"/>
      <c r="AO15" s="171"/>
      <c r="AP15" s="171"/>
      <c r="AQ15" s="171"/>
      <c r="AR15" s="171"/>
      <c r="AS15" s="48"/>
      <c r="AT15" s="87"/>
    </row>
    <row r="16" spans="1:51" ht="18" customHeight="1">
      <c r="A16" s="55"/>
      <c r="B16" s="54"/>
      <c r="C16" s="137" t="s">
        <v>74</v>
      </c>
      <c r="D16" s="122"/>
      <c r="E16" s="138" t="s">
        <v>75</v>
      </c>
      <c r="F16" s="124"/>
      <c r="G16" s="73"/>
      <c r="H16" s="73"/>
      <c r="I16" s="73"/>
      <c r="J16" s="73"/>
      <c r="K16" s="73"/>
      <c r="L16" s="73"/>
      <c r="M16" s="73"/>
      <c r="N16" s="73"/>
      <c r="O16" s="73"/>
      <c r="P16" s="157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160"/>
      <c r="AL16" s="161"/>
      <c r="AM16" s="161"/>
      <c r="AN16" s="161"/>
      <c r="AO16" s="49"/>
      <c r="AP16" s="161"/>
      <c r="AQ16" s="161"/>
      <c r="AR16" s="161"/>
      <c r="AS16" s="162"/>
      <c r="AT16" s="87"/>
    </row>
    <row r="17" spans="1:46" ht="15" customHeight="1">
      <c r="A17" s="74" t="s">
        <v>76</v>
      </c>
      <c r="B17" s="54"/>
      <c r="C17" s="135" t="s">
        <v>77</v>
      </c>
      <c r="D17" s="118"/>
      <c r="E17" s="136" t="s">
        <v>78</v>
      </c>
      <c r="F17" s="120"/>
      <c r="G17" s="73"/>
      <c r="H17" s="73"/>
      <c r="I17" s="73"/>
      <c r="J17" s="73"/>
      <c r="K17" s="73"/>
      <c r="L17" s="73"/>
      <c r="M17" s="73"/>
      <c r="N17" s="73"/>
      <c r="O17" s="73"/>
      <c r="P17" s="163" t="s">
        <v>36</v>
      </c>
      <c r="Q17" s="164"/>
      <c r="R17" s="165" t="s">
        <v>79</v>
      </c>
      <c r="S17" s="165"/>
      <c r="T17" s="165"/>
      <c r="U17" s="165"/>
      <c r="V17" s="33" t="s">
        <v>38</v>
      </c>
      <c r="W17" s="166" t="s">
        <v>80</v>
      </c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7"/>
      <c r="AK17" s="40" t="s">
        <v>40</v>
      </c>
      <c r="AL17" s="168" t="s">
        <v>81</v>
      </c>
      <c r="AM17" s="168"/>
      <c r="AN17" s="168"/>
      <c r="AO17" s="168"/>
      <c r="AP17" s="168"/>
      <c r="AQ17" s="168"/>
      <c r="AR17" s="168"/>
      <c r="AS17" s="46" t="s">
        <v>42</v>
      </c>
      <c r="AT17" s="86">
        <v>42</v>
      </c>
    </row>
    <row r="18" spans="1:46" ht="18" customHeight="1">
      <c r="A18" s="55"/>
      <c r="B18" s="54"/>
      <c r="C18" s="137" t="s">
        <v>82</v>
      </c>
      <c r="D18" s="122"/>
      <c r="E18" s="138" t="s">
        <v>83</v>
      </c>
      <c r="F18" s="124"/>
      <c r="G18" s="73"/>
      <c r="H18" s="73"/>
      <c r="I18" s="73"/>
      <c r="J18" s="73"/>
      <c r="K18" s="73"/>
      <c r="L18" s="73"/>
      <c r="M18" s="73"/>
      <c r="N18" s="73"/>
      <c r="O18" s="73"/>
      <c r="P18" s="142" t="s">
        <v>84</v>
      </c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4"/>
      <c r="AK18" s="145" t="s">
        <v>85</v>
      </c>
      <c r="AL18" s="146"/>
      <c r="AM18" s="146"/>
      <c r="AN18" s="146"/>
      <c r="AO18" s="47" t="s">
        <v>38</v>
      </c>
      <c r="AP18" s="146" t="s">
        <v>86</v>
      </c>
      <c r="AQ18" s="146"/>
      <c r="AR18" s="146"/>
      <c r="AS18" s="147"/>
      <c r="AT18" s="86"/>
    </row>
    <row r="19" spans="1:46">
      <c r="A19" s="55" t="s">
        <v>87</v>
      </c>
      <c r="B19" s="54"/>
      <c r="C19" s="156" t="str">
        <f>IF(P18="","",P18)</f>
        <v>千葉県四街道市四街道１５３３－７１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25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50"/>
    </row>
    <row r="20" spans="1:46">
      <c r="A20" s="55"/>
      <c r="B20" s="54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45" customHeight="1">
      <c r="A21" s="55" t="s">
        <v>88</v>
      </c>
      <c r="B21" s="54"/>
      <c r="C21" s="156" t="str">
        <f>IF(AL17="","",AL17&amp;"-"&amp;AK18&amp;"-"&amp;AP18)</f>
        <v>０８０-３００１-７６６６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45" customHeight="1">
      <c r="A22" s="55"/>
      <c r="B22" s="54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2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51"/>
    </row>
    <row r="23" spans="1:46" ht="14.45" customHeight="1">
      <c r="A23" s="55" t="s">
        <v>89</v>
      </c>
      <c r="B23" s="54"/>
      <c r="C23" s="77"/>
      <c r="D23" s="78"/>
      <c r="E23" s="78"/>
      <c r="F23" s="78"/>
      <c r="G23" s="78"/>
      <c r="H23" s="78"/>
      <c r="I23" s="27"/>
      <c r="J23" s="27"/>
      <c r="K23" s="27"/>
      <c r="L23" s="27"/>
      <c r="M23" s="27"/>
      <c r="N23" s="27"/>
      <c r="O23" s="28"/>
      <c r="P23" s="2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51"/>
    </row>
    <row r="24" spans="1:46" ht="14.45" customHeight="1">
      <c r="A24" s="75"/>
      <c r="B24" s="76"/>
      <c r="C24" s="79"/>
      <c r="D24" s="80"/>
      <c r="E24" s="80"/>
      <c r="F24" s="80"/>
      <c r="G24" s="80"/>
      <c r="H24" s="80"/>
      <c r="I24" s="29"/>
      <c r="J24" s="29"/>
      <c r="K24" s="29"/>
      <c r="L24" s="29"/>
      <c r="M24" s="29"/>
      <c r="N24" s="29"/>
      <c r="O24" s="30"/>
      <c r="P24" s="3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52"/>
    </row>
    <row r="25" spans="1:46" ht="14.1" customHeight="1">
      <c r="A25" s="111" t="s">
        <v>90</v>
      </c>
      <c r="B25" s="95" t="s">
        <v>91</v>
      </c>
      <c r="C25" s="148" t="s">
        <v>92</v>
      </c>
      <c r="D25" s="149"/>
      <c r="E25" s="150" t="s">
        <v>93</v>
      </c>
      <c r="F25" s="151"/>
      <c r="G25" s="95" t="s">
        <v>94</v>
      </c>
      <c r="H25" s="95"/>
      <c r="I25" s="95" t="s">
        <v>95</v>
      </c>
      <c r="J25" s="95"/>
      <c r="K25" s="95"/>
      <c r="L25" s="95"/>
      <c r="M25" s="95" t="s">
        <v>96</v>
      </c>
      <c r="N25" s="95"/>
      <c r="O25" s="95"/>
      <c r="P25" s="94" t="s">
        <v>97</v>
      </c>
      <c r="Q25" s="95"/>
      <c r="R25" s="95"/>
      <c r="S25" s="95"/>
      <c r="T25" s="96"/>
      <c r="U25" s="39"/>
      <c r="V25" s="39"/>
      <c r="W25" s="39"/>
      <c r="X25" s="3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14.1" customHeight="1">
      <c r="A26" s="112"/>
      <c r="B26" s="54"/>
      <c r="C26" s="152" t="s">
        <v>98</v>
      </c>
      <c r="D26" s="153"/>
      <c r="E26" s="154" t="s">
        <v>99</v>
      </c>
      <c r="F26" s="155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97"/>
      <c r="U26" s="23"/>
      <c r="V26" s="23"/>
      <c r="W26" s="23"/>
      <c r="X26" s="23"/>
      <c r="Y26" s="139" t="s">
        <v>100</v>
      </c>
      <c r="Z26" s="140"/>
      <c r="AA26" s="140"/>
      <c r="AB26" s="140"/>
      <c r="AC26" s="140"/>
      <c r="AD26" s="140"/>
      <c r="AE26" s="140"/>
      <c r="AF26" s="140"/>
      <c r="AG26" s="141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5.95" customHeight="1">
      <c r="A27" s="113">
        <v>1</v>
      </c>
      <c r="B27" s="116" t="s">
        <v>101</v>
      </c>
      <c r="C27" s="135" t="s">
        <v>102</v>
      </c>
      <c r="D27" s="118"/>
      <c r="E27" s="136" t="s">
        <v>103</v>
      </c>
      <c r="F27" s="120"/>
      <c r="G27" s="72">
        <v>6</v>
      </c>
      <c r="H27" s="59"/>
      <c r="I27" s="72" t="s">
        <v>104</v>
      </c>
      <c r="J27" s="58"/>
      <c r="K27" s="58"/>
      <c r="L27" s="59"/>
      <c r="M27" s="63" t="s">
        <v>241</v>
      </c>
      <c r="N27" s="58"/>
      <c r="O27" s="59"/>
      <c r="P27" s="63">
        <v>149</v>
      </c>
      <c r="Q27" s="58"/>
      <c r="R27" s="58"/>
      <c r="S27" s="58"/>
      <c r="T27" s="64"/>
      <c r="U27" s="23"/>
      <c r="V27" s="23"/>
      <c r="W27" s="23"/>
      <c r="X27" s="23"/>
      <c r="Y27" s="66">
        <v>18</v>
      </c>
      <c r="Z27" s="67"/>
      <c r="AA27" s="67"/>
      <c r="AB27" s="67"/>
      <c r="AC27" s="67"/>
      <c r="AD27" s="67"/>
      <c r="AE27" s="67"/>
      <c r="AF27" s="67"/>
      <c r="AG27" s="68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00000000000001" customHeight="1">
      <c r="A28" s="114"/>
      <c r="B28" s="99"/>
      <c r="C28" s="137" t="s">
        <v>105</v>
      </c>
      <c r="D28" s="122"/>
      <c r="E28" s="138" t="s">
        <v>106</v>
      </c>
      <c r="F28" s="124"/>
      <c r="G28" s="60"/>
      <c r="H28" s="62"/>
      <c r="I28" s="60"/>
      <c r="J28" s="61"/>
      <c r="K28" s="61"/>
      <c r="L28" s="62"/>
      <c r="M28" s="60"/>
      <c r="N28" s="61"/>
      <c r="O28" s="62"/>
      <c r="P28" s="60"/>
      <c r="Q28" s="61"/>
      <c r="R28" s="61"/>
      <c r="S28" s="61"/>
      <c r="T28" s="65"/>
      <c r="U28" s="23"/>
      <c r="V28" s="23"/>
      <c r="W28" s="23"/>
      <c r="X28" s="23"/>
      <c r="Y28" s="69"/>
      <c r="Z28" s="70"/>
      <c r="AA28" s="70"/>
      <c r="AB28" s="70"/>
      <c r="AC28" s="70"/>
      <c r="AD28" s="70"/>
      <c r="AE28" s="70"/>
      <c r="AF28" s="70"/>
      <c r="AG28" s="71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5.95" customHeight="1">
      <c r="A29" s="113">
        <v>2</v>
      </c>
      <c r="B29" s="98">
        <v>2</v>
      </c>
      <c r="C29" s="135" t="s">
        <v>107</v>
      </c>
      <c r="D29" s="118"/>
      <c r="E29" s="136" t="s">
        <v>108</v>
      </c>
      <c r="F29" s="120"/>
      <c r="G29" s="72">
        <v>6</v>
      </c>
      <c r="H29" s="59"/>
      <c r="I29" s="72" t="s">
        <v>109</v>
      </c>
      <c r="J29" s="58"/>
      <c r="K29" s="58"/>
      <c r="L29" s="59"/>
      <c r="M29" s="63" t="s">
        <v>242</v>
      </c>
      <c r="N29" s="58"/>
      <c r="O29" s="59"/>
      <c r="P29" s="63">
        <v>150</v>
      </c>
      <c r="Q29" s="58"/>
      <c r="R29" s="58"/>
      <c r="S29" s="58"/>
      <c r="T29" s="64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00000000000001" customHeight="1">
      <c r="A30" s="114"/>
      <c r="B30" s="99"/>
      <c r="C30" s="137" t="s">
        <v>110</v>
      </c>
      <c r="D30" s="122"/>
      <c r="E30" s="138" t="s">
        <v>111</v>
      </c>
      <c r="F30" s="124"/>
      <c r="G30" s="60"/>
      <c r="H30" s="62"/>
      <c r="I30" s="60"/>
      <c r="J30" s="61"/>
      <c r="K30" s="61"/>
      <c r="L30" s="62"/>
      <c r="M30" s="60"/>
      <c r="N30" s="61"/>
      <c r="O30" s="62"/>
      <c r="P30" s="60"/>
      <c r="Q30" s="61"/>
      <c r="R30" s="61"/>
      <c r="S30" s="61"/>
      <c r="T30" s="65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5.95" customHeight="1">
      <c r="A31" s="113">
        <v>3</v>
      </c>
      <c r="B31" s="98">
        <v>3</v>
      </c>
      <c r="C31" s="135" t="s">
        <v>77</v>
      </c>
      <c r="D31" s="118"/>
      <c r="E31" s="136" t="s">
        <v>112</v>
      </c>
      <c r="F31" s="120"/>
      <c r="G31" s="72">
        <v>6</v>
      </c>
      <c r="H31" s="59"/>
      <c r="I31" s="72" t="s">
        <v>113</v>
      </c>
      <c r="J31" s="58"/>
      <c r="K31" s="58"/>
      <c r="L31" s="59"/>
      <c r="M31" s="63" t="s">
        <v>243</v>
      </c>
      <c r="N31" s="58"/>
      <c r="O31" s="59"/>
      <c r="P31" s="63">
        <v>158</v>
      </c>
      <c r="Q31" s="58"/>
      <c r="R31" s="58"/>
      <c r="S31" s="58"/>
      <c r="T31" s="64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00000000000001" customHeight="1">
      <c r="A32" s="114"/>
      <c r="B32" s="99"/>
      <c r="C32" s="137" t="s">
        <v>82</v>
      </c>
      <c r="D32" s="122"/>
      <c r="E32" s="138" t="s">
        <v>114</v>
      </c>
      <c r="F32" s="124"/>
      <c r="G32" s="60"/>
      <c r="H32" s="62"/>
      <c r="I32" s="60"/>
      <c r="J32" s="61"/>
      <c r="K32" s="61"/>
      <c r="L32" s="62"/>
      <c r="M32" s="60"/>
      <c r="N32" s="61"/>
      <c r="O32" s="62"/>
      <c r="P32" s="60"/>
      <c r="Q32" s="61"/>
      <c r="R32" s="61"/>
      <c r="S32" s="61"/>
      <c r="T32" s="65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5.95" customHeight="1">
      <c r="A33" s="113">
        <v>4</v>
      </c>
      <c r="B33" s="98">
        <v>4</v>
      </c>
      <c r="C33" s="135" t="s">
        <v>115</v>
      </c>
      <c r="D33" s="118"/>
      <c r="E33" s="136" t="s">
        <v>116</v>
      </c>
      <c r="F33" s="120"/>
      <c r="G33" s="72">
        <v>6</v>
      </c>
      <c r="H33" s="59"/>
      <c r="I33" s="72" t="s">
        <v>117</v>
      </c>
      <c r="J33" s="58"/>
      <c r="K33" s="58"/>
      <c r="L33" s="59"/>
      <c r="M33" s="63" t="s">
        <v>244</v>
      </c>
      <c r="N33" s="58"/>
      <c r="O33" s="59"/>
      <c r="P33" s="63">
        <v>156</v>
      </c>
      <c r="Q33" s="58"/>
      <c r="R33" s="58"/>
      <c r="S33" s="58"/>
      <c r="T33" s="64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00000000000001" customHeight="1">
      <c r="A34" s="114"/>
      <c r="B34" s="99"/>
      <c r="C34" s="137" t="s">
        <v>118</v>
      </c>
      <c r="D34" s="122"/>
      <c r="E34" s="138" t="s">
        <v>119</v>
      </c>
      <c r="F34" s="124"/>
      <c r="G34" s="60"/>
      <c r="H34" s="62"/>
      <c r="I34" s="60"/>
      <c r="J34" s="61"/>
      <c r="K34" s="61"/>
      <c r="L34" s="62"/>
      <c r="M34" s="60"/>
      <c r="N34" s="61"/>
      <c r="O34" s="62"/>
      <c r="P34" s="60"/>
      <c r="Q34" s="61"/>
      <c r="R34" s="61"/>
      <c r="S34" s="61"/>
      <c r="T34" s="65"/>
      <c r="U34" s="23"/>
      <c r="V34" s="23"/>
      <c r="W34" s="23"/>
      <c r="X34" s="23"/>
      <c r="Y34" s="139" t="s">
        <v>120</v>
      </c>
      <c r="Z34" s="140"/>
      <c r="AA34" s="140"/>
      <c r="AB34" s="140"/>
      <c r="AC34" s="140"/>
      <c r="AD34" s="140"/>
      <c r="AE34" s="140"/>
      <c r="AF34" s="140"/>
      <c r="AG34" s="141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5.95" customHeight="1">
      <c r="A35" s="113">
        <v>5</v>
      </c>
      <c r="B35" s="98">
        <v>5</v>
      </c>
      <c r="C35" s="135" t="s">
        <v>121</v>
      </c>
      <c r="D35" s="118"/>
      <c r="E35" s="136" t="s">
        <v>122</v>
      </c>
      <c r="F35" s="120"/>
      <c r="G35" s="72">
        <v>6</v>
      </c>
      <c r="H35" s="59"/>
      <c r="I35" s="72" t="s">
        <v>123</v>
      </c>
      <c r="J35" s="58"/>
      <c r="K35" s="58"/>
      <c r="L35" s="59"/>
      <c r="M35" s="63" t="s">
        <v>245</v>
      </c>
      <c r="N35" s="58"/>
      <c r="O35" s="59"/>
      <c r="P35" s="63">
        <v>154</v>
      </c>
      <c r="Q35" s="58"/>
      <c r="R35" s="58"/>
      <c r="S35" s="58"/>
      <c r="T35" s="64"/>
      <c r="U35" s="23"/>
      <c r="V35" s="23"/>
      <c r="W35" s="23"/>
      <c r="X35" s="23"/>
      <c r="Y35" s="92">
        <v>1</v>
      </c>
      <c r="Z35" s="58"/>
      <c r="AA35" s="58"/>
      <c r="AB35" s="58"/>
      <c r="AC35" s="58"/>
      <c r="AD35" s="58"/>
      <c r="AE35" s="58"/>
      <c r="AF35" s="58"/>
      <c r="AG35" s="64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00000000000001" customHeight="1">
      <c r="A36" s="114"/>
      <c r="B36" s="99"/>
      <c r="C36" s="137" t="s">
        <v>124</v>
      </c>
      <c r="D36" s="122"/>
      <c r="E36" s="138" t="s">
        <v>125</v>
      </c>
      <c r="F36" s="124"/>
      <c r="G36" s="60"/>
      <c r="H36" s="62"/>
      <c r="I36" s="60"/>
      <c r="J36" s="61"/>
      <c r="K36" s="61"/>
      <c r="L36" s="62"/>
      <c r="M36" s="60"/>
      <c r="N36" s="61"/>
      <c r="O36" s="62"/>
      <c r="P36" s="60"/>
      <c r="Q36" s="61"/>
      <c r="R36" s="61"/>
      <c r="S36" s="61"/>
      <c r="T36" s="65"/>
      <c r="U36" s="23"/>
      <c r="V36" s="23"/>
      <c r="W36" s="23"/>
      <c r="X36" s="23"/>
      <c r="Y36" s="93"/>
      <c r="Z36" s="90"/>
      <c r="AA36" s="90"/>
      <c r="AB36" s="90"/>
      <c r="AC36" s="90"/>
      <c r="AD36" s="90"/>
      <c r="AE36" s="90"/>
      <c r="AF36" s="90"/>
      <c r="AG36" s="91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5.95" customHeight="1">
      <c r="A37" s="113">
        <v>6</v>
      </c>
      <c r="B37" s="98">
        <v>6</v>
      </c>
      <c r="C37" s="135" t="s">
        <v>72</v>
      </c>
      <c r="D37" s="118"/>
      <c r="E37" s="136" t="s">
        <v>126</v>
      </c>
      <c r="F37" s="120"/>
      <c r="G37" s="72">
        <v>6</v>
      </c>
      <c r="H37" s="59"/>
      <c r="I37" s="72" t="s">
        <v>104</v>
      </c>
      <c r="J37" s="58"/>
      <c r="K37" s="58"/>
      <c r="L37" s="59"/>
      <c r="M37" s="63" t="s">
        <v>246</v>
      </c>
      <c r="N37" s="58"/>
      <c r="O37" s="59"/>
      <c r="P37" s="63">
        <v>152</v>
      </c>
      <c r="Q37" s="58"/>
      <c r="R37" s="58"/>
      <c r="S37" s="58"/>
      <c r="T37" s="64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00000000000001" customHeight="1">
      <c r="A38" s="114"/>
      <c r="B38" s="99"/>
      <c r="C38" s="137" t="s">
        <v>74</v>
      </c>
      <c r="D38" s="122"/>
      <c r="E38" s="138" t="s">
        <v>127</v>
      </c>
      <c r="F38" s="124"/>
      <c r="G38" s="60"/>
      <c r="H38" s="62"/>
      <c r="I38" s="60"/>
      <c r="J38" s="61"/>
      <c r="K38" s="61"/>
      <c r="L38" s="62"/>
      <c r="M38" s="60"/>
      <c r="N38" s="61"/>
      <c r="O38" s="62"/>
      <c r="P38" s="60"/>
      <c r="Q38" s="61"/>
      <c r="R38" s="61"/>
      <c r="S38" s="61"/>
      <c r="T38" s="65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5.95" customHeight="1">
      <c r="A39" s="113">
        <v>7</v>
      </c>
      <c r="B39" s="98">
        <v>7</v>
      </c>
      <c r="C39" s="117" t="s">
        <v>128</v>
      </c>
      <c r="D39" s="118"/>
      <c r="E39" s="119" t="s">
        <v>129</v>
      </c>
      <c r="F39" s="120"/>
      <c r="G39" s="57">
        <v>6</v>
      </c>
      <c r="H39" s="59"/>
      <c r="I39" s="57" t="s">
        <v>130</v>
      </c>
      <c r="J39" s="58"/>
      <c r="K39" s="58"/>
      <c r="L39" s="59"/>
      <c r="M39" s="63" t="s">
        <v>247</v>
      </c>
      <c r="N39" s="58"/>
      <c r="O39" s="59"/>
      <c r="P39" s="63">
        <v>150</v>
      </c>
      <c r="Q39" s="58"/>
      <c r="R39" s="58"/>
      <c r="S39" s="58"/>
      <c r="T39" s="64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00000000000001" customHeight="1">
      <c r="A40" s="114"/>
      <c r="B40" s="99"/>
      <c r="C40" s="137" t="s">
        <v>131</v>
      </c>
      <c r="D40" s="122"/>
      <c r="E40" s="123" t="s">
        <v>132</v>
      </c>
      <c r="F40" s="124"/>
      <c r="G40" s="60"/>
      <c r="H40" s="62"/>
      <c r="I40" s="60"/>
      <c r="J40" s="61"/>
      <c r="K40" s="61"/>
      <c r="L40" s="62"/>
      <c r="M40" s="60"/>
      <c r="N40" s="61"/>
      <c r="O40" s="62"/>
      <c r="P40" s="60"/>
      <c r="Q40" s="61"/>
      <c r="R40" s="61"/>
      <c r="S40" s="61"/>
      <c r="T40" s="65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5.95" customHeight="1">
      <c r="A41" s="113">
        <v>8</v>
      </c>
      <c r="B41" s="98">
        <v>8</v>
      </c>
      <c r="C41" s="135" t="s">
        <v>133</v>
      </c>
      <c r="D41" s="118"/>
      <c r="E41" s="136" t="s">
        <v>134</v>
      </c>
      <c r="F41" s="120"/>
      <c r="G41" s="72">
        <v>5</v>
      </c>
      <c r="H41" s="59"/>
      <c r="I41" s="72" t="s">
        <v>135</v>
      </c>
      <c r="J41" s="58"/>
      <c r="K41" s="58"/>
      <c r="L41" s="59"/>
      <c r="M41" s="63" t="s">
        <v>248</v>
      </c>
      <c r="N41" s="58"/>
      <c r="O41" s="59"/>
      <c r="P41" s="63">
        <v>131</v>
      </c>
      <c r="Q41" s="58"/>
      <c r="R41" s="58"/>
      <c r="S41" s="58"/>
      <c r="T41" s="64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00000000000001" customHeight="1">
      <c r="A42" s="114"/>
      <c r="B42" s="99"/>
      <c r="C42" s="137" t="s">
        <v>136</v>
      </c>
      <c r="D42" s="122"/>
      <c r="E42" s="138" t="s">
        <v>137</v>
      </c>
      <c r="F42" s="124"/>
      <c r="G42" s="60"/>
      <c r="H42" s="62"/>
      <c r="I42" s="60"/>
      <c r="J42" s="61"/>
      <c r="K42" s="61"/>
      <c r="L42" s="62"/>
      <c r="M42" s="60"/>
      <c r="N42" s="61"/>
      <c r="O42" s="62"/>
      <c r="P42" s="60"/>
      <c r="Q42" s="61"/>
      <c r="R42" s="61"/>
      <c r="S42" s="61"/>
      <c r="T42" s="65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5.95" customHeight="1">
      <c r="A43" s="113">
        <v>9</v>
      </c>
      <c r="B43" s="98">
        <v>9</v>
      </c>
      <c r="C43" s="117" t="s">
        <v>138</v>
      </c>
      <c r="D43" s="118"/>
      <c r="E43" s="119" t="s">
        <v>139</v>
      </c>
      <c r="F43" s="120"/>
      <c r="G43" s="72">
        <v>5</v>
      </c>
      <c r="H43" s="59"/>
      <c r="I43" s="72" t="s">
        <v>140</v>
      </c>
      <c r="J43" s="58"/>
      <c r="K43" s="58"/>
      <c r="L43" s="59"/>
      <c r="M43" s="63" t="s">
        <v>249</v>
      </c>
      <c r="N43" s="58"/>
      <c r="O43" s="59"/>
      <c r="P43" s="63">
        <v>153</v>
      </c>
      <c r="Q43" s="58"/>
      <c r="R43" s="58"/>
      <c r="S43" s="58"/>
      <c r="T43" s="64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00000000000001" customHeight="1">
      <c r="A44" s="114"/>
      <c r="B44" s="99"/>
      <c r="C44" s="121" t="s">
        <v>141</v>
      </c>
      <c r="D44" s="122"/>
      <c r="E44" s="123" t="s">
        <v>142</v>
      </c>
      <c r="F44" s="124"/>
      <c r="G44" s="60"/>
      <c r="H44" s="62"/>
      <c r="I44" s="60"/>
      <c r="J44" s="61"/>
      <c r="K44" s="61"/>
      <c r="L44" s="62"/>
      <c r="M44" s="60"/>
      <c r="N44" s="61"/>
      <c r="O44" s="62"/>
      <c r="P44" s="60"/>
      <c r="Q44" s="61"/>
      <c r="R44" s="61"/>
      <c r="S44" s="61"/>
      <c r="T44" s="65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5.95" customHeight="1">
      <c r="A45" s="113">
        <v>10</v>
      </c>
      <c r="B45" s="98">
        <v>10</v>
      </c>
      <c r="C45" s="117" t="s">
        <v>143</v>
      </c>
      <c r="D45" s="118"/>
      <c r="E45" s="119" t="s">
        <v>144</v>
      </c>
      <c r="F45" s="120"/>
      <c r="G45" s="72">
        <v>5</v>
      </c>
      <c r="H45" s="59"/>
      <c r="I45" s="57" t="s">
        <v>135</v>
      </c>
      <c r="J45" s="58"/>
      <c r="K45" s="58"/>
      <c r="L45" s="59"/>
      <c r="M45" s="63" t="s">
        <v>250</v>
      </c>
      <c r="N45" s="58"/>
      <c r="O45" s="59"/>
      <c r="P45" s="63">
        <v>159</v>
      </c>
      <c r="Q45" s="58"/>
      <c r="R45" s="58"/>
      <c r="S45" s="58"/>
      <c r="T45" s="64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00000000000001" customHeight="1">
      <c r="A46" s="114"/>
      <c r="B46" s="99"/>
      <c r="C46" s="121" t="s">
        <v>145</v>
      </c>
      <c r="D46" s="122"/>
      <c r="E46" s="123" t="s">
        <v>146</v>
      </c>
      <c r="F46" s="124"/>
      <c r="G46" s="60"/>
      <c r="H46" s="62"/>
      <c r="I46" s="60"/>
      <c r="J46" s="61"/>
      <c r="K46" s="61"/>
      <c r="L46" s="62"/>
      <c r="M46" s="60"/>
      <c r="N46" s="61"/>
      <c r="O46" s="62"/>
      <c r="P46" s="60"/>
      <c r="Q46" s="61"/>
      <c r="R46" s="61"/>
      <c r="S46" s="61"/>
      <c r="T46" s="65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5.95" customHeight="1">
      <c r="A47" s="113">
        <v>11</v>
      </c>
      <c r="B47" s="98">
        <v>11</v>
      </c>
      <c r="C47" s="117" t="s">
        <v>147</v>
      </c>
      <c r="D47" s="118"/>
      <c r="E47" s="119" t="s">
        <v>148</v>
      </c>
      <c r="F47" s="120"/>
      <c r="G47" s="72">
        <v>5</v>
      </c>
      <c r="H47" s="59"/>
      <c r="I47" s="57" t="s">
        <v>149</v>
      </c>
      <c r="J47" s="58"/>
      <c r="K47" s="58"/>
      <c r="L47" s="59"/>
      <c r="M47" s="63" t="s">
        <v>251</v>
      </c>
      <c r="N47" s="58"/>
      <c r="O47" s="59"/>
      <c r="P47" s="63">
        <v>149</v>
      </c>
      <c r="Q47" s="58"/>
      <c r="R47" s="58"/>
      <c r="S47" s="58"/>
      <c r="T47" s="64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00000000000001" customHeight="1">
      <c r="A48" s="114"/>
      <c r="B48" s="99"/>
      <c r="C48" s="121" t="s">
        <v>150</v>
      </c>
      <c r="D48" s="122"/>
      <c r="E48" s="123" t="s">
        <v>151</v>
      </c>
      <c r="F48" s="124"/>
      <c r="G48" s="60"/>
      <c r="H48" s="62"/>
      <c r="I48" s="60"/>
      <c r="J48" s="61"/>
      <c r="K48" s="61"/>
      <c r="L48" s="62"/>
      <c r="M48" s="60"/>
      <c r="N48" s="61"/>
      <c r="O48" s="62"/>
      <c r="P48" s="60"/>
      <c r="Q48" s="61"/>
      <c r="R48" s="61"/>
      <c r="S48" s="61"/>
      <c r="T48" s="65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5.95" customHeight="1">
      <c r="A49" s="113">
        <v>12</v>
      </c>
      <c r="B49" s="98">
        <v>12</v>
      </c>
      <c r="C49" s="117" t="s">
        <v>152</v>
      </c>
      <c r="D49" s="118"/>
      <c r="E49" s="119" t="s">
        <v>153</v>
      </c>
      <c r="F49" s="120"/>
      <c r="G49" s="72">
        <v>5</v>
      </c>
      <c r="H49" s="59"/>
      <c r="I49" s="57" t="s">
        <v>154</v>
      </c>
      <c r="J49" s="58"/>
      <c r="K49" s="58"/>
      <c r="L49" s="59"/>
      <c r="M49" s="63" t="s">
        <v>252</v>
      </c>
      <c r="N49" s="58"/>
      <c r="O49" s="59"/>
      <c r="P49" s="63">
        <v>143</v>
      </c>
      <c r="Q49" s="58"/>
      <c r="R49" s="58"/>
      <c r="S49" s="58"/>
      <c r="T49" s="64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00000000000001" customHeight="1">
      <c r="A50" s="115"/>
      <c r="B50" s="100"/>
      <c r="C50" s="131" t="s">
        <v>155</v>
      </c>
      <c r="D50" s="132"/>
      <c r="E50" s="133" t="s">
        <v>156</v>
      </c>
      <c r="F50" s="134"/>
      <c r="G50" s="60"/>
      <c r="H50" s="62"/>
      <c r="I50" s="81"/>
      <c r="J50" s="82"/>
      <c r="K50" s="82"/>
      <c r="L50" s="84"/>
      <c r="M50" s="81"/>
      <c r="N50" s="82"/>
      <c r="O50" s="84"/>
      <c r="P50" s="81"/>
      <c r="Q50" s="82"/>
      <c r="R50" s="82"/>
      <c r="S50" s="82"/>
      <c r="T50" s="8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5.95" customHeight="1">
      <c r="A51" s="55">
        <v>13</v>
      </c>
      <c r="B51" s="98">
        <v>13</v>
      </c>
      <c r="C51" s="117" t="s">
        <v>157</v>
      </c>
      <c r="D51" s="118"/>
      <c r="E51" s="119" t="s">
        <v>158</v>
      </c>
      <c r="F51" s="120"/>
      <c r="G51" s="72">
        <v>5</v>
      </c>
      <c r="H51" s="59"/>
      <c r="I51" s="57" t="s">
        <v>159</v>
      </c>
      <c r="J51" s="58"/>
      <c r="K51" s="58"/>
      <c r="L51" s="59"/>
      <c r="M51" s="63" t="s">
        <v>253</v>
      </c>
      <c r="N51" s="58"/>
      <c r="O51" s="59"/>
      <c r="P51" s="63">
        <v>133</v>
      </c>
      <c r="Q51" s="58"/>
      <c r="R51" s="58"/>
      <c r="S51" s="58"/>
      <c r="T51" s="64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00000000000001" customHeight="1">
      <c r="A52" s="55"/>
      <c r="B52" s="99"/>
      <c r="C52" s="121" t="s">
        <v>160</v>
      </c>
      <c r="D52" s="122"/>
      <c r="E52" s="123" t="s">
        <v>161</v>
      </c>
      <c r="F52" s="124"/>
      <c r="G52" s="60"/>
      <c r="H52" s="62"/>
      <c r="I52" s="60"/>
      <c r="J52" s="61"/>
      <c r="K52" s="61"/>
      <c r="L52" s="62"/>
      <c r="M52" s="60"/>
      <c r="N52" s="61"/>
      <c r="O52" s="62"/>
      <c r="P52" s="60"/>
      <c r="Q52" s="61"/>
      <c r="R52" s="61"/>
      <c r="S52" s="61"/>
      <c r="T52" s="65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5.95" customHeight="1">
      <c r="A53" s="55">
        <v>14</v>
      </c>
      <c r="B53" s="98">
        <v>14</v>
      </c>
      <c r="C53" s="117" t="s">
        <v>138</v>
      </c>
      <c r="D53" s="118"/>
      <c r="E53" s="119" t="s">
        <v>162</v>
      </c>
      <c r="F53" s="120"/>
      <c r="G53" s="72">
        <v>5</v>
      </c>
      <c r="H53" s="59"/>
      <c r="I53" s="57" t="s">
        <v>163</v>
      </c>
      <c r="J53" s="58"/>
      <c r="K53" s="58"/>
      <c r="L53" s="59"/>
      <c r="M53" s="63" t="s">
        <v>254</v>
      </c>
      <c r="N53" s="58"/>
      <c r="O53" s="59"/>
      <c r="P53" s="63">
        <v>141</v>
      </c>
      <c r="Q53" s="58"/>
      <c r="R53" s="58"/>
      <c r="S53" s="58"/>
      <c r="T53" s="64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20.100000000000001" customHeight="1">
      <c r="A54" s="75"/>
      <c r="B54" s="130"/>
      <c r="C54" s="125" t="s">
        <v>141</v>
      </c>
      <c r="D54" s="126"/>
      <c r="E54" s="127" t="s">
        <v>164</v>
      </c>
      <c r="F54" s="128"/>
      <c r="G54" s="88"/>
      <c r="H54" s="89"/>
      <c r="I54" s="88"/>
      <c r="J54" s="90"/>
      <c r="K54" s="90"/>
      <c r="L54" s="89"/>
      <c r="M54" s="88"/>
      <c r="N54" s="90"/>
      <c r="O54" s="89"/>
      <c r="P54" s="88"/>
      <c r="Q54" s="90"/>
      <c r="R54" s="90"/>
      <c r="S54" s="90"/>
      <c r="T54" s="91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ht="18" customHeight="1">
      <c r="A56" s="129" t="s">
        <v>165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6"/>
      <c r="U56" s="32"/>
      <c r="V56" s="101" t="s">
        <v>166</v>
      </c>
      <c r="W56" s="102"/>
      <c r="X56" s="102"/>
      <c r="Y56" s="102"/>
      <c r="Z56" s="102"/>
      <c r="AA56" s="102"/>
      <c r="AB56" s="102"/>
      <c r="AC56" s="102"/>
      <c r="AD56" s="102"/>
      <c r="AE56" s="102"/>
      <c r="AF56" s="103"/>
      <c r="AG56" s="104"/>
      <c r="AH56" s="104"/>
      <c r="AI56" s="104"/>
      <c r="AJ56" s="104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87.95" customHeight="1">
      <c r="A57" s="105" t="s">
        <v>167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7"/>
      <c r="U57" s="32"/>
      <c r="V57" s="108">
        <f>LEN(A57)</f>
        <v>50</v>
      </c>
      <c r="W57" s="109"/>
      <c r="X57" s="109"/>
      <c r="Y57" s="109"/>
      <c r="Z57" s="109"/>
      <c r="AA57" s="109"/>
      <c r="AB57" s="109"/>
      <c r="AC57" s="109"/>
      <c r="AD57" s="109"/>
      <c r="AE57" s="109"/>
      <c r="AF57" s="110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</sheetData>
  <sheetProtection sheet="1" objects="1" scenarios="1"/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19:O20"/>
    <mergeCell ref="C21:O22"/>
    <mergeCell ref="G25:H26"/>
    <mergeCell ref="I25:L26"/>
    <mergeCell ref="M25:O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P31:T32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7:D47"/>
    <mergeCell ref="E47:F47"/>
    <mergeCell ref="C48:D48"/>
    <mergeCell ref="E48:F48"/>
    <mergeCell ref="C49:D49"/>
    <mergeCell ref="E49:F49"/>
    <mergeCell ref="C50:D50"/>
    <mergeCell ref="E50:F5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B53:B54"/>
    <mergeCell ref="B47:B48"/>
    <mergeCell ref="B49:B50"/>
    <mergeCell ref="B51:B52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AT7:AT8"/>
    <mergeCell ref="AT9:AT10"/>
    <mergeCell ref="AT11:AT12"/>
    <mergeCell ref="AT13:AT14"/>
    <mergeCell ref="AT15:AT16"/>
    <mergeCell ref="AT17:AT18"/>
    <mergeCell ref="M51:O52"/>
    <mergeCell ref="P51:T52"/>
    <mergeCell ref="G53:H54"/>
    <mergeCell ref="I53:L54"/>
    <mergeCell ref="M53:O54"/>
    <mergeCell ref="P53:T54"/>
    <mergeCell ref="G51:H52"/>
    <mergeCell ref="I51:L52"/>
    <mergeCell ref="G47:H48"/>
    <mergeCell ref="I47:L48"/>
    <mergeCell ref="M47:O48"/>
    <mergeCell ref="P47:T48"/>
    <mergeCell ref="Y35:AG36"/>
    <mergeCell ref="P25:T26"/>
    <mergeCell ref="P37:T38"/>
    <mergeCell ref="P39:T40"/>
    <mergeCell ref="P35:T36"/>
    <mergeCell ref="P29:T30"/>
    <mergeCell ref="P49:T50"/>
    <mergeCell ref="P27:T28"/>
    <mergeCell ref="P33:T34"/>
    <mergeCell ref="P41:T42"/>
    <mergeCell ref="P43:T44"/>
    <mergeCell ref="G49:H50"/>
    <mergeCell ref="I49:L50"/>
    <mergeCell ref="M49:O50"/>
    <mergeCell ref="M27:O28"/>
    <mergeCell ref="G29:H30"/>
    <mergeCell ref="I29:L30"/>
    <mergeCell ref="G27:H28"/>
    <mergeCell ref="I27:L28"/>
    <mergeCell ref="I31:L32"/>
    <mergeCell ref="M31:O32"/>
    <mergeCell ref="G37:H38"/>
    <mergeCell ref="I37:L38"/>
    <mergeCell ref="M37:O38"/>
    <mergeCell ref="G39:H40"/>
    <mergeCell ref="I39:L40"/>
    <mergeCell ref="G45:H46"/>
    <mergeCell ref="G43:H44"/>
    <mergeCell ref="G41:H42"/>
    <mergeCell ref="I41:L42"/>
    <mergeCell ref="Y27:AG28"/>
    <mergeCell ref="M43:O44"/>
    <mergeCell ref="I43:L44"/>
    <mergeCell ref="M39:O40"/>
    <mergeCell ref="M41:O42"/>
    <mergeCell ref="I33:L34"/>
    <mergeCell ref="M33:O34"/>
    <mergeCell ref="M29:O30"/>
    <mergeCell ref="A13:B14"/>
    <mergeCell ref="A15:B16"/>
    <mergeCell ref="G35:H36"/>
    <mergeCell ref="I35:L36"/>
    <mergeCell ref="M35:O36"/>
    <mergeCell ref="G17:O18"/>
    <mergeCell ref="G13:I14"/>
    <mergeCell ref="J13:L14"/>
    <mergeCell ref="M13:O14"/>
    <mergeCell ref="A19:B20"/>
    <mergeCell ref="A21:B22"/>
    <mergeCell ref="G33:H34"/>
    <mergeCell ref="G31:H32"/>
    <mergeCell ref="A17:B18"/>
    <mergeCell ref="A23:B24"/>
    <mergeCell ref="C23:D24"/>
    <mergeCell ref="A9:B10"/>
    <mergeCell ref="A6:B8"/>
    <mergeCell ref="A11:B12"/>
    <mergeCell ref="G11:I12"/>
    <mergeCell ref="J11:L12"/>
    <mergeCell ref="M11:O12"/>
    <mergeCell ref="I45:L46"/>
    <mergeCell ref="M45:O46"/>
    <mergeCell ref="P45:T46"/>
    <mergeCell ref="E23:F24"/>
    <mergeCell ref="G23:H24"/>
    <mergeCell ref="G15:O16"/>
    <mergeCell ref="B35:B36"/>
    <mergeCell ref="B37:B38"/>
    <mergeCell ref="B39:B40"/>
    <mergeCell ref="B41:B42"/>
    <mergeCell ref="B43:B44"/>
    <mergeCell ref="B45:B46"/>
    <mergeCell ref="B29:B30"/>
    <mergeCell ref="B31:B32"/>
    <mergeCell ref="B33:B34"/>
    <mergeCell ref="C46:D46"/>
    <mergeCell ref="E46:F46"/>
    <mergeCell ref="C36:D36"/>
  </mergeCells>
  <phoneticPr fontId="26"/>
  <conditionalFormatting sqref="C5:I5">
    <cfRule type="expression" dxfId="1" priority="1" stopIfTrue="1">
      <formula>$J$3="男女混合"</formula>
    </cfRule>
  </conditionalFormatting>
  <conditionalFormatting sqref="A57:T57">
    <cfRule type="expression" dxfId="0" priority="2" stopIfTrue="1">
      <formula>$V$57&gt;120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5:AG36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/>
    <dataValidation allowBlank="1" showInputMessage="1" showErrorMessage="1" prompt="数字だけを入力してください。" sqref="Y27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/>
    <dataValidation allowBlank="1" showInputMessage="1" showErrorMessage="1" prompt="申し込み責任者の右側の自宅住所、電話番号欄に入力してください。" sqref="C19:O22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4506668294322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233" t="s">
        <v>168</v>
      </c>
      <c r="B1" s="233"/>
      <c r="D1" s="2" t="s">
        <v>169</v>
      </c>
      <c r="E1" s="3" t="s">
        <v>170</v>
      </c>
      <c r="F1" s="4" t="s">
        <v>171</v>
      </c>
      <c r="G1" s="2" t="s">
        <v>169</v>
      </c>
      <c r="H1" s="3" t="s">
        <v>172</v>
      </c>
      <c r="I1" s="4" t="s">
        <v>173</v>
      </c>
      <c r="J1" s="2" t="s">
        <v>169</v>
      </c>
      <c r="K1" s="3" t="s">
        <v>172</v>
      </c>
      <c r="L1" s="4" t="s">
        <v>173</v>
      </c>
      <c r="M1" s="2" t="s">
        <v>169</v>
      </c>
      <c r="N1" s="3" t="s">
        <v>172</v>
      </c>
      <c r="O1" s="4" t="s">
        <v>173</v>
      </c>
      <c r="P1" s="2" t="s">
        <v>169</v>
      </c>
      <c r="Q1" s="3" t="s">
        <v>172</v>
      </c>
      <c r="R1" s="4" t="s">
        <v>173</v>
      </c>
      <c r="S1" s="2" t="s">
        <v>169</v>
      </c>
      <c r="T1" s="3" t="s">
        <v>172</v>
      </c>
      <c r="U1" s="4" t="s">
        <v>173</v>
      </c>
      <c r="V1" s="2" t="s">
        <v>169</v>
      </c>
      <c r="W1" s="3" t="s">
        <v>172</v>
      </c>
      <c r="X1" s="4" t="s">
        <v>173</v>
      </c>
      <c r="Y1" s="2" t="s">
        <v>169</v>
      </c>
      <c r="Z1" s="3" t="s">
        <v>172</v>
      </c>
      <c r="AA1" s="4" t="s">
        <v>173</v>
      </c>
      <c r="AB1" s="2" t="s">
        <v>169</v>
      </c>
      <c r="AC1" s="3" t="s">
        <v>172</v>
      </c>
      <c r="AD1" s="4" t="s">
        <v>173</v>
      </c>
      <c r="AE1" s="2" t="s">
        <v>169</v>
      </c>
      <c r="AF1" s="3" t="s">
        <v>172</v>
      </c>
      <c r="AG1" s="4" t="s">
        <v>173</v>
      </c>
      <c r="AH1" s="2" t="s">
        <v>169</v>
      </c>
      <c r="AI1" s="3" t="s">
        <v>172</v>
      </c>
      <c r="AJ1" s="4" t="s">
        <v>173</v>
      </c>
    </row>
    <row r="2" spans="1:41">
      <c r="A2" s="233"/>
      <c r="B2" s="233"/>
      <c r="C2" s="5"/>
      <c r="D2" s="6">
        <v>1</v>
      </c>
      <c r="E2" s="7" t="s">
        <v>174</v>
      </c>
      <c r="F2" s="8">
        <v>42443</v>
      </c>
      <c r="G2" s="6">
        <v>1.01</v>
      </c>
      <c r="H2" s="7" t="s">
        <v>174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23" t="s">
        <v>175</v>
      </c>
      <c r="B4" s="224"/>
      <c r="C4" s="224"/>
      <c r="D4" s="224"/>
      <c r="E4" s="224"/>
      <c r="F4" s="224"/>
      <c r="G4" s="225"/>
      <c r="H4" s="3" t="s">
        <v>176</v>
      </c>
      <c r="I4" s="3" t="s">
        <v>100</v>
      </c>
      <c r="J4" s="226" t="s">
        <v>177</v>
      </c>
      <c r="K4" s="224"/>
      <c r="L4" s="224"/>
      <c r="M4" s="224"/>
      <c r="N4" s="224"/>
      <c r="O4" s="224"/>
      <c r="P4" s="224"/>
      <c r="Q4" s="225"/>
    </row>
    <row r="5" spans="1:41" ht="72" customHeight="1">
      <c r="A5" s="227"/>
      <c r="B5" s="228"/>
      <c r="C5" s="228"/>
      <c r="D5" s="228"/>
      <c r="E5" s="228"/>
      <c r="F5" s="228"/>
      <c r="G5" s="229"/>
      <c r="H5" s="7" t="str">
        <f>IF(入力!J3="","",入力!J3)</f>
        <v>女子</v>
      </c>
      <c r="I5" s="7">
        <f>入力!Y27</f>
        <v>18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2" t="s">
        <v>178</v>
      </c>
      <c r="B6" s="3" t="s">
        <v>9</v>
      </c>
      <c r="C6" s="3" t="s">
        <v>179</v>
      </c>
      <c r="D6" s="3" t="s">
        <v>180</v>
      </c>
      <c r="E6" s="3" t="s">
        <v>176</v>
      </c>
      <c r="F6" s="3" t="s">
        <v>181</v>
      </c>
      <c r="G6" s="3" t="s">
        <v>182</v>
      </c>
      <c r="H6" s="3" t="s">
        <v>183</v>
      </c>
      <c r="I6" s="3" t="s">
        <v>184</v>
      </c>
      <c r="J6" s="3" t="s">
        <v>185</v>
      </c>
      <c r="K6" s="3" t="s">
        <v>186</v>
      </c>
      <c r="L6" s="3" t="s">
        <v>187</v>
      </c>
      <c r="M6" s="3" t="s">
        <v>188</v>
      </c>
      <c r="N6" s="3" t="s">
        <v>189</v>
      </c>
      <c r="O6" s="3" t="s">
        <v>190</v>
      </c>
      <c r="P6" s="3" t="s">
        <v>191</v>
      </c>
      <c r="Q6" s="3" t="s">
        <v>192</v>
      </c>
      <c r="R6" s="3" t="s">
        <v>193</v>
      </c>
      <c r="S6" s="3" t="s">
        <v>194</v>
      </c>
      <c r="T6" s="3" t="s">
        <v>195</v>
      </c>
      <c r="U6" s="3" t="s">
        <v>196</v>
      </c>
      <c r="V6" s="3" t="s">
        <v>196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22004</v>
      </c>
      <c r="B7" s="11" t="str">
        <f>IF(入力!C3="","",入力!C3)</f>
        <v>みつわ台クラブ</v>
      </c>
      <c r="C7" s="11" t="str">
        <f>IF(入力!C2="","",入力!C2)</f>
        <v>ミツワダイクラブ</v>
      </c>
      <c r="D7" s="11" t="str">
        <f>IF(入力!AE3="","",入力!AE3)</f>
        <v>北東支部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総武本線</v>
      </c>
      <c r="S7" s="11" t="str">
        <f>IF(入力!AE5="","",入力!AE5)</f>
        <v>都賀</v>
      </c>
      <c r="T7" s="11"/>
      <c r="U7" s="11">
        <f>IF(入力!C4="","",入力!C4)</f>
        <v>430852586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197</v>
      </c>
      <c r="B15" s="3" t="s">
        <v>198</v>
      </c>
      <c r="C15" s="3" t="s">
        <v>199</v>
      </c>
      <c r="D15" s="3" t="s">
        <v>200</v>
      </c>
      <c r="E15" s="3" t="s">
        <v>201</v>
      </c>
      <c r="F15" s="3" t="s">
        <v>202</v>
      </c>
      <c r="G15" s="3" t="s">
        <v>203</v>
      </c>
      <c r="H15" s="3" t="s">
        <v>204</v>
      </c>
      <c r="I15" s="3" t="s">
        <v>205</v>
      </c>
      <c r="J15" s="3" t="s">
        <v>206</v>
      </c>
      <c r="K15" s="3" t="s">
        <v>207</v>
      </c>
      <c r="L15" s="3" t="s">
        <v>33</v>
      </c>
      <c r="M15" s="3" t="s">
        <v>208</v>
      </c>
      <c r="N15" s="3" t="s">
        <v>209</v>
      </c>
      <c r="O15" s="3" t="s">
        <v>210</v>
      </c>
      <c r="P15" s="3" t="s">
        <v>211</v>
      </c>
      <c r="Q15" s="3" t="s">
        <v>212</v>
      </c>
      <c r="R15" s="3" t="s">
        <v>181</v>
      </c>
      <c r="S15" s="3" t="s">
        <v>182</v>
      </c>
      <c r="T15" s="3" t="s">
        <v>213</v>
      </c>
      <c r="U15" s="3" t="s">
        <v>214</v>
      </c>
      <c r="V15" s="3" t="s">
        <v>215</v>
      </c>
      <c r="W15" s="3" t="s">
        <v>216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217</v>
      </c>
      <c r="C16" s="11" t="str">
        <f>IF(入力!C8="","",入力!C8)</f>
        <v>佐川</v>
      </c>
      <c r="D16" s="11" t="str">
        <f>IF(入力!E8="","",入力!E8)</f>
        <v>延夫</v>
      </c>
      <c r="E16" s="11" t="str">
        <f>IF(入力!C7="","",入力!C7)</f>
        <v>サガワ</v>
      </c>
      <c r="F16" s="11" t="str">
        <f>IF(入力!E7="","",入力!E7)</f>
        <v>ノブオ</v>
      </c>
      <c r="G16" s="11" t="str">
        <f>IF(入力!G7="","",入力!G7)</f>
        <v>JVA000162029</v>
      </c>
      <c r="H16" s="11" t="str">
        <f>IF(入力!J7="","",入力!J7)</f>
        <v/>
      </c>
      <c r="I16" s="11">
        <f>IF(入力!M7="","",入力!M7)</f>
        <v>200608</v>
      </c>
      <c r="J16" s="11"/>
      <c r="K16" s="11"/>
      <c r="L16" s="11">
        <f>IF(入力!AT7="","",入力!AT7)</f>
        <v>77</v>
      </c>
      <c r="M16" s="11"/>
      <c r="N16" s="11"/>
      <c r="O16" s="11"/>
      <c r="P16" s="11"/>
      <c r="Q16" s="11"/>
      <c r="R16" s="11" t="str">
        <f>IF(入力!R7="","",入力!R7)</f>
        <v>２６３</v>
      </c>
      <c r="S16" s="11" t="str">
        <f>IF(入力!W7="","",入力!W7)</f>
        <v>０００２</v>
      </c>
      <c r="T16" s="11" t="str">
        <f>IF(入力!P8="","",入力!P8)</f>
        <v>千葉県千葉市稲毛区山王町１０９－６</v>
      </c>
      <c r="U16" s="11" t="str">
        <f>IF(入力!AL7="","",入力!AL7)</f>
        <v>０４３</v>
      </c>
      <c r="V16" s="11" t="str">
        <f>IF(入力!AK8="","",入力!AK8)</f>
        <v>４２１</v>
      </c>
      <c r="W16" s="11" t="str">
        <f>IF(入力!AP8="","",入力!AP8)</f>
        <v>３８８９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218</v>
      </c>
      <c r="C17" s="11" t="str">
        <f>IF(入力!C10="","",入力!C10)</f>
        <v>倉本</v>
      </c>
      <c r="D17" s="11" t="str">
        <f>IF(入力!E10="","",入力!E10)</f>
        <v>亘</v>
      </c>
      <c r="E17" s="11" t="str">
        <f>IF(入力!C9="","",入力!C9)</f>
        <v>クラモト</v>
      </c>
      <c r="F17" s="11" t="str">
        <f>IF(入力!E9="","",入力!E9)</f>
        <v>ワタル</v>
      </c>
      <c r="G17" s="11" t="str">
        <f>IF(入力!G9="","",入力!G9)</f>
        <v>JVA011720294</v>
      </c>
      <c r="H17" s="11" t="str">
        <f>IF(入力!J9="","",入力!J9)</f>
        <v/>
      </c>
      <c r="I17" s="11">
        <f>IF(入力!M9="","",入力!M9)</f>
        <v>536783</v>
      </c>
      <c r="J17" s="11"/>
      <c r="K17" s="11"/>
      <c r="L17" s="11">
        <f>IF(入力!AT9="","",入力!AT9)</f>
        <v>41</v>
      </c>
      <c r="M17" s="11"/>
      <c r="N17" s="11"/>
      <c r="O17" s="11"/>
      <c r="P17" s="11"/>
      <c r="Q17" s="11"/>
      <c r="R17" s="11" t="str">
        <f>IF(入力!R9="","",入力!R9)</f>
        <v>２６２</v>
      </c>
      <c r="S17" s="11" t="str">
        <f>IF(入力!W9="","",入力!W9)</f>
        <v>００３２</v>
      </c>
      <c r="T17" s="11" t="str">
        <f>IF(入力!P10="","",入力!P10)</f>
        <v>千葉県千葉市花見川区幕張町４－１８５４－１０</v>
      </c>
      <c r="U17" s="11" t="str">
        <f>IF(入力!AL9="","",入力!AL9)</f>
        <v>０９０</v>
      </c>
      <c r="V17" s="11" t="str">
        <f>IF(入力!AK10="","",入力!AK10)</f>
        <v>２４７４</v>
      </c>
      <c r="W17" s="11" t="str">
        <f>IF(入力!AP10="","",入力!AP10)</f>
        <v>２１４１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219</v>
      </c>
      <c r="C18" s="11" t="str">
        <f>IF(入力!C12="","",入力!C12)</f>
        <v>倉本</v>
      </c>
      <c r="D18" s="11" t="str">
        <f>IF(入力!E12="","",入力!E12)</f>
        <v>鮎美</v>
      </c>
      <c r="E18" s="11" t="str">
        <f>IF(入力!C11="","",入力!C11)</f>
        <v>クラモト</v>
      </c>
      <c r="F18" s="11" t="str">
        <f>IF(入力!E11="","",入力!E11)</f>
        <v>アユミ</v>
      </c>
      <c r="G18" s="11" t="str">
        <f>IF(入力!G11="","",入力!G11)</f>
        <v>JVA001129946</v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>
        <f>IF(入力!AT11="","",入力!AT11)</f>
        <v>41</v>
      </c>
      <c r="M18" s="11"/>
      <c r="N18" s="11"/>
      <c r="O18" s="11"/>
      <c r="P18" s="11"/>
      <c r="Q18" s="11"/>
      <c r="R18" s="11" t="str">
        <f>IF(入力!R11="","",入力!R11)</f>
        <v>２６２</v>
      </c>
      <c r="S18" s="11" t="str">
        <f>IF(入力!W11="","",入力!W11)</f>
        <v>０００２</v>
      </c>
      <c r="T18" s="11" t="str">
        <f>IF(入力!P12="","",入力!P12)</f>
        <v>千葉県千葉市花見川区幕張町４－１８５４－１０</v>
      </c>
      <c r="U18" s="11" t="str">
        <f>IF(入力!AL11="","",入力!AL11)</f>
        <v>０９０</v>
      </c>
      <c r="V18" s="11" t="str">
        <f>IF(入力!AK12="","",入力!AK12)</f>
        <v>２４７４</v>
      </c>
      <c r="W18" s="11" t="str">
        <f>IF(入力!AP12="","",入力!AP12)</f>
        <v>２１４１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220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221</v>
      </c>
      <c r="C20" s="11" t="str">
        <f>IF(入力!C14="","",入力!C14)</f>
        <v>佐藤</v>
      </c>
      <c r="D20" s="11" t="str">
        <f>IF(入力!E14="","",入力!E14)</f>
        <v>舞</v>
      </c>
      <c r="E20" s="11" t="str">
        <f>IF(入力!C13="","",入力!C13)</f>
        <v>サトウ</v>
      </c>
      <c r="F20" s="11" t="str">
        <f>IF(入力!E13="","",入力!E13)</f>
        <v>マイ</v>
      </c>
      <c r="G20" s="11" t="str">
        <f>IF(入力!G13="","",入力!G13)</f>
        <v>JVA020272678</v>
      </c>
      <c r="H20" s="11" t="str">
        <f>IF(入力!J13="","",入力!J13)</f>
        <v/>
      </c>
      <c r="I20" s="11">
        <f>IF(入力!M13="","",入力!M13)</f>
        <v>528872</v>
      </c>
      <c r="J20" s="11"/>
      <c r="K20" s="11"/>
      <c r="L20" s="11">
        <f>IF(入力!AT13="","",入力!AT13)</f>
        <v>46</v>
      </c>
      <c r="M20" s="11"/>
      <c r="N20" s="11"/>
      <c r="O20" s="11"/>
      <c r="P20" s="11"/>
      <c r="Q20" s="11"/>
      <c r="R20" s="11" t="str">
        <f>IF(入力!R13="","",入力!R13)</f>
        <v>２６４</v>
      </c>
      <c r="S20" s="11" t="str">
        <f>IF(入力!W13="","",入力!W13)</f>
        <v>００３２</v>
      </c>
      <c r="T20" s="11" t="str">
        <f>IF(入力!P14="","",入力!P14)</f>
        <v>千葉県千葉市若葉区みつわ台４－６－９海宝ファミリオⅡ－５</v>
      </c>
      <c r="U20" s="11" t="str">
        <f>IF(入力!AL13="","",入力!AL13)</f>
        <v>０９０</v>
      </c>
      <c r="V20" s="11" t="str">
        <f>IF(入力!AK14="","",入力!AK14)</f>
        <v>７８１５</v>
      </c>
      <c r="W20" s="11" t="str">
        <f>IF(入力!AP14="","",入力!AP14)</f>
        <v>０６７９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222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223</v>
      </c>
      <c r="C22" s="11" t="str">
        <f>IF(入力!C18="","",入力!C18)</f>
        <v>山浦</v>
      </c>
      <c r="D22" s="11" t="str">
        <f>IF(入力!E18="","",入力!E18)</f>
        <v>かおり</v>
      </c>
      <c r="E22" s="11" t="str">
        <f>IF(入力!C17="","",入力!C17)</f>
        <v>ヤマウラ</v>
      </c>
      <c r="F22" s="11" t="str">
        <f>IF(入力!E17="","",入力!E17)</f>
        <v>カオリ</v>
      </c>
      <c r="G22" s="11"/>
      <c r="H22" s="11"/>
      <c r="I22" s="11"/>
      <c r="J22" s="11"/>
      <c r="K22" s="11"/>
      <c r="L22" s="11">
        <f>IF(入力!AT17="","",入力!AT17)</f>
        <v>42</v>
      </c>
      <c r="M22" s="11"/>
      <c r="N22" s="11" t="str">
        <f>IF(入力!C23="","",入力!C23)</f>
        <v/>
      </c>
      <c r="O22" s="11" t="str">
        <f>IF(入力!E23="","",入力!E23)</f>
        <v/>
      </c>
      <c r="P22" s="11" t="str">
        <f>IF(入力!G23="","",入力!G23)</f>
        <v/>
      </c>
      <c r="Q22" s="11"/>
      <c r="R22" s="11" t="str">
        <f>IF(入力!R17="","",入力!R17)</f>
        <v>２８４</v>
      </c>
      <c r="S22" s="11" t="str">
        <f>IF(入力!W17="","",入力!W17)</f>
        <v>０００５</v>
      </c>
      <c r="T22" s="11" t="str">
        <f>IF(入力!P18="","",入力!P18)</f>
        <v>千葉県四街道市四街道１５３３－７１</v>
      </c>
      <c r="U22" s="11" t="str">
        <f>IF(入力!AL17="","",入力!AL17)</f>
        <v>０８０</v>
      </c>
      <c r="V22" s="11" t="str">
        <f>IF(入力!AK18="","",入力!AK18)</f>
        <v>３００１</v>
      </c>
      <c r="W22" s="11" t="str">
        <f>IF(入力!AP18="","",入力!AP18)</f>
        <v>７６６６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224</v>
      </c>
      <c r="C23" s="11" t="str">
        <f>IF(入力!$C$16="","",入力!$C$16)</f>
        <v>鈴木</v>
      </c>
      <c r="D23" s="11" t="str">
        <f>IF(入力!$E$16="","",入力!$E$16)</f>
        <v>江美</v>
      </c>
      <c r="E23" s="11" t="str">
        <f>IF(入力!$C$15="","",入力!$C$15)</f>
        <v>スズキ</v>
      </c>
      <c r="F23" s="11" t="str">
        <f>IF(入力!$E$15="","",入力!$E$15)</f>
        <v>エミ</v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120</v>
      </c>
      <c r="C24" s="14" t="str">
        <f>VLOOKUP($B$51,$A$53:$F$352,3)</f>
        <v>杉本</v>
      </c>
      <c r="D24" s="14" t="str">
        <f>VLOOKUP($B$51,$A$53:$F$352,4)</f>
        <v>真菜</v>
      </c>
      <c r="E24" s="14" t="str">
        <f>VLOOKUP($B$51,$A$53:$F$352,5)</f>
        <v>スギモト</v>
      </c>
      <c r="F24" s="14" t="str">
        <f>VLOOKUP($B$51,$A$53:$F$352,6)</f>
        <v>マナ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225</v>
      </c>
      <c r="B51" s="18">
        <f>IF(入力!Y35="","",入力!Y35)</f>
        <v>1</v>
      </c>
    </row>
    <row r="52" spans="1:41">
      <c r="A52" s="19" t="s">
        <v>226</v>
      </c>
      <c r="B52" s="20" t="s">
        <v>227</v>
      </c>
      <c r="C52" s="3" t="s">
        <v>228</v>
      </c>
      <c r="D52" s="3" t="s">
        <v>229</v>
      </c>
      <c r="E52" s="3" t="s">
        <v>230</v>
      </c>
      <c r="F52" s="3" t="s">
        <v>231</v>
      </c>
      <c r="G52" s="3" t="s">
        <v>203</v>
      </c>
      <c r="H52" s="3" t="s">
        <v>232</v>
      </c>
      <c r="I52" s="3" t="s">
        <v>233</v>
      </c>
      <c r="J52" s="3" t="s">
        <v>234</v>
      </c>
      <c r="K52" s="3" t="s">
        <v>235</v>
      </c>
      <c r="L52" s="3" t="s">
        <v>236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IF(入力!B27="","",入力!B27)</f>
        <v>①</v>
      </c>
      <c r="C53" s="11" t="str">
        <f>IF(入力!C28="","",入力!C28)</f>
        <v>杉本</v>
      </c>
      <c r="D53" s="11" t="str">
        <f>IF(入力!E28="","",入力!E28)</f>
        <v>真菜</v>
      </c>
      <c r="E53" s="11" t="str">
        <f>IF(入力!C27="","",入力!C27)</f>
        <v>スギモト</v>
      </c>
      <c r="F53" s="11" t="str">
        <f>IF(入力!E27="","",入力!E27)</f>
        <v>マナ</v>
      </c>
      <c r="G53" s="11" t="str">
        <f>IF(入力!M27="","",入力!M27)</f>
        <v>JVA019187723</v>
      </c>
      <c r="H53" s="11" t="str">
        <f>IF(入力!I27="","",入力!I27)</f>
        <v>成田市立橋賀台小学校</v>
      </c>
      <c r="I53" s="11">
        <f>IF(入力!G27="","",入力!G27)</f>
        <v>6</v>
      </c>
      <c r="J53" s="11">
        <f>IF(入力!P27="","",入力!P27)</f>
        <v>149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IF(入力!B29="","",入力!B29)</f>
        <v>2</v>
      </c>
      <c r="C54" s="11" t="str">
        <f>IF(入力!C30="","",入力!C30)</f>
        <v>長谷川</v>
      </c>
      <c r="D54" s="11" t="str">
        <f>IF(入力!E30="","",入力!E30)</f>
        <v>望来</v>
      </c>
      <c r="E54" s="11" t="str">
        <f>IF(入力!C29="","",入力!C29)</f>
        <v>ハセガワ</v>
      </c>
      <c r="F54" s="11" t="str">
        <f>IF(入力!E29="","",入力!E29)</f>
        <v>ミライ</v>
      </c>
      <c r="G54" s="11" t="str">
        <f>IF(入力!M29="","",入力!M29)</f>
        <v>JVA019918372</v>
      </c>
      <c r="H54" s="11" t="str">
        <f>IF(入力!I29="","",入力!I29)</f>
        <v>千葉市立寒川小学校</v>
      </c>
      <c r="I54" s="11">
        <f>IF(入力!G29="","",入力!G29)</f>
        <v>6</v>
      </c>
      <c r="J54" s="11">
        <f>IF(入力!P29="","",入力!P29)</f>
        <v>150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山浦</v>
      </c>
      <c r="D55" s="11" t="str">
        <f>IF(入力!E32="","",入力!E32)</f>
        <v>瑞季</v>
      </c>
      <c r="E55" s="11" t="str">
        <f>IF(入力!C31="","",入力!C31)</f>
        <v>ヤマウラ</v>
      </c>
      <c r="F55" s="11" t="str">
        <f>IF(入力!E31="","",入力!E31)</f>
        <v>ミズキ</v>
      </c>
      <c r="G55" s="11" t="str">
        <f>IF(入力!M31="","",入力!M31)</f>
        <v>JVA018504392</v>
      </c>
      <c r="H55" s="11" t="str">
        <f>IF(入力!I31="","",入力!I31)</f>
        <v>四街道市立四街道小学校</v>
      </c>
      <c r="I55" s="11">
        <f>IF(入力!G31="","",入力!G31)</f>
        <v>6</v>
      </c>
      <c r="J55" s="11">
        <f>IF(入力!P31="","",入力!P31)</f>
        <v>158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IF(入力!B33="","",入力!B33)</f>
        <v>4</v>
      </c>
      <c r="C56" s="11" t="str">
        <f>IF(入力!C34="","",入力!C34)</f>
        <v>星野</v>
      </c>
      <c r="D56" s="11" t="str">
        <f>IF(入力!E34="","",入力!E34)</f>
        <v>柚花</v>
      </c>
      <c r="E56" s="11" t="str">
        <f>IF(入力!C33="","",入力!C33)</f>
        <v>ホシノ</v>
      </c>
      <c r="F56" s="11" t="str">
        <f>IF(入力!E33="","",入力!E33)</f>
        <v>ユズハ</v>
      </c>
      <c r="G56" s="11" t="str">
        <f>IF(入力!M33="","",入力!M33)</f>
        <v>JVA021794575</v>
      </c>
      <c r="H56" s="11" t="str">
        <f>IF(入力!I33="","",入力!I33)</f>
        <v>千葉市立草野小学校</v>
      </c>
      <c r="I56" s="11">
        <f>IF(入力!G33="","",入力!G33)</f>
        <v>6</v>
      </c>
      <c r="J56" s="11">
        <f>IF(入力!P33="","",入力!P33)</f>
        <v>156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IF(入力!B35="","",入力!B35)</f>
        <v>5</v>
      </c>
      <c r="C57" s="11" t="str">
        <f>IF(入力!C36="","",入力!C36)</f>
        <v>須藤</v>
      </c>
      <c r="D57" s="11" t="str">
        <f>IF(入力!E36="","",入力!E36)</f>
        <v>咲弥</v>
      </c>
      <c r="E57" s="11" t="str">
        <f>IF(入力!C35="","",入力!C35)</f>
        <v>ストウ</v>
      </c>
      <c r="F57" s="11" t="str">
        <f>IF(入力!E35="","",入力!E35)</f>
        <v>サヤ</v>
      </c>
      <c r="G57" s="11" t="str">
        <f>IF(入力!M35="","",入力!M35)</f>
        <v>JVA022463258</v>
      </c>
      <c r="H57" s="11" t="str">
        <f>IF(入力!I35="","",入力!I35)</f>
        <v>千葉市立山王小学校</v>
      </c>
      <c r="I57" s="11">
        <f>IF(入力!G35="","",入力!G35)</f>
        <v>6</v>
      </c>
      <c r="J57" s="11">
        <f>IF(入力!P35="","",入力!P35)</f>
        <v>154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IF(入力!B37="","",入力!B37)</f>
        <v>6</v>
      </c>
      <c r="C58" s="11" t="str">
        <f>IF(入力!C38="","",入力!C38)</f>
        <v>鈴木</v>
      </c>
      <c r="D58" s="11" t="str">
        <f>IF(入力!E38="","",入力!E38)</f>
        <v>芽彩</v>
      </c>
      <c r="E58" s="11" t="str">
        <f>IF(入力!C37="","",入力!C37)</f>
        <v>スズキ</v>
      </c>
      <c r="F58" s="11" t="str">
        <f>IF(入力!E37="","",入力!E37)</f>
        <v>メイ</v>
      </c>
      <c r="G58" s="11" t="str">
        <f>IF(入力!M37="","",入力!M37)</f>
        <v>JVA022334879</v>
      </c>
      <c r="H58" s="11" t="str">
        <f>IF(入力!I37="","",入力!I37)</f>
        <v>成田市立橋賀台小学校</v>
      </c>
      <c r="I58" s="11">
        <f>IF(入力!G37="","",入力!G37)</f>
        <v>6</v>
      </c>
      <c r="J58" s="11">
        <f>IF(入力!P37="","",入力!P37)</f>
        <v>152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IF(入力!B39="","",入力!B39)</f>
        <v>7</v>
      </c>
      <c r="C59" s="11" t="str">
        <f>IF(入力!C40="","",入力!C40)</f>
        <v>久松</v>
      </c>
      <c r="D59" s="11" t="str">
        <f>IF(入力!E40="","",入力!E40)</f>
        <v>あいり</v>
      </c>
      <c r="E59" s="11" t="str">
        <f>IF(入力!C39="","",入力!C39)</f>
        <v>ヒサマツ</v>
      </c>
      <c r="F59" s="11" t="str">
        <f>IF(入力!E39="","",入力!E39)</f>
        <v>アイリ</v>
      </c>
      <c r="G59" s="11" t="str">
        <f>IF(入力!M39="","",入力!M39)</f>
        <v>JVA020043315</v>
      </c>
      <c r="H59" s="11" t="str">
        <f>IF(入力!I39="","",入力!I39)</f>
        <v>千葉市立あやめ台小学校</v>
      </c>
      <c r="I59" s="11">
        <f>IF(入力!G39="","",入力!G39)</f>
        <v>6</v>
      </c>
      <c r="J59" s="11">
        <f>IF(入力!P39="","",入力!P39)</f>
        <v>150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IF(入力!B41="","",入力!B41)</f>
        <v>8</v>
      </c>
      <c r="C60" s="11" t="str">
        <f>IF(入力!C42="","",入力!C42)</f>
        <v>久保田</v>
      </c>
      <c r="D60" s="11" t="str">
        <f>IF(入力!E42="","",入力!E42)</f>
        <v>夏海</v>
      </c>
      <c r="E60" s="11" t="str">
        <f>IF(入力!C41="","",入力!C41)</f>
        <v>クボタ</v>
      </c>
      <c r="F60" s="11" t="str">
        <f>IF(入力!E41="","",入力!E41)</f>
        <v>ナミ</v>
      </c>
      <c r="G60" s="11" t="str">
        <f>IF(入力!M41="","",入力!M41)</f>
        <v>JVA020049690</v>
      </c>
      <c r="H60" s="11" t="str">
        <f>IF(入力!I41="","",入力!I41)</f>
        <v>山武市立山武北小学校</v>
      </c>
      <c r="I60" s="11">
        <f>IF(入力!G41="","",入力!G41)</f>
        <v>5</v>
      </c>
      <c r="J60" s="11">
        <f>IF(入力!P41="","",入力!P41)</f>
        <v>131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IF(入力!B43="","",入力!B43)</f>
        <v>9</v>
      </c>
      <c r="C61" s="11" t="str">
        <f>IF(入力!C44="","",入力!C44)</f>
        <v>松本</v>
      </c>
      <c r="D61" s="11" t="str">
        <f>IF(入力!E44="","",入力!E44)</f>
        <v>留寧</v>
      </c>
      <c r="E61" s="11" t="str">
        <f>IF(入力!C43="","",入力!C43)</f>
        <v>マツモト</v>
      </c>
      <c r="F61" s="11" t="str">
        <f>IF(入力!E43="","",入力!E43)</f>
        <v>ルネ</v>
      </c>
      <c r="G61" s="11" t="str">
        <f>IF(入力!M43="","",入力!M43)</f>
        <v>JVA019280677</v>
      </c>
      <c r="H61" s="11" t="str">
        <f>IF(入力!I43="","",入力!I43)</f>
        <v>千葉市立都小学校</v>
      </c>
      <c r="I61" s="11">
        <f>IF(入力!G43="","",入力!G43)</f>
        <v>5</v>
      </c>
      <c r="J61" s="11">
        <f>IF(入力!P43="","",入力!P43)</f>
        <v>153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相馬</v>
      </c>
      <c r="D62" s="11" t="str">
        <f>IF(入力!E46="","",入力!E46)</f>
        <v>蘭</v>
      </c>
      <c r="E62" s="11" t="str">
        <f>IF(入力!C45="","",入力!C45)</f>
        <v>ソウマ</v>
      </c>
      <c r="F62" s="11" t="str">
        <f>IF(入力!E45="","",入力!E45)</f>
        <v>ラン</v>
      </c>
      <c r="G62" s="11" t="str">
        <f>IF(入力!M45="","",入力!M45)</f>
        <v>JVA021461118</v>
      </c>
      <c r="H62" s="11" t="str">
        <f>IF(入力!I45="","",入力!I45)</f>
        <v>山武市立山武北小学校</v>
      </c>
      <c r="I62" s="11">
        <f>IF(入力!G45="","",入力!G45)</f>
        <v>5</v>
      </c>
      <c r="J62" s="11">
        <f>IF(入力!P45="","",入力!P45)</f>
        <v>159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IF(入力!B47="","",入力!B47)</f>
        <v>11</v>
      </c>
      <c r="C63" s="11" t="str">
        <f>IF(入力!C48="","",入力!C48)</f>
        <v xml:space="preserve">BASBASBEATRICE    </v>
      </c>
      <c r="D63" s="11" t="str">
        <f>IF(入力!E48="","",入力!E48)</f>
        <v>RIE</v>
      </c>
      <c r="E63" s="11" t="str">
        <f>IF(入力!C47="","",入力!C47)</f>
        <v>バスバスベアトリス</v>
      </c>
      <c r="F63" s="11" t="str">
        <f>IF(入力!E47="","",入力!E47)</f>
        <v>リエ</v>
      </c>
      <c r="G63" s="11" t="str">
        <f>IF(入力!M47="","",入力!M47)</f>
        <v>JVA022867056</v>
      </c>
      <c r="H63" s="11" t="str">
        <f>IF(入力!I47="","",入力!I47)</f>
        <v>四街道市立吉岡小学校</v>
      </c>
      <c r="I63" s="11">
        <f>IF(入力!G47="","",入力!G47)</f>
        <v>5</v>
      </c>
      <c r="J63" s="11">
        <f>IF(入力!P47="","",入力!P47)</f>
        <v>149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IF(入力!B49="","",入力!B49)</f>
        <v>12</v>
      </c>
      <c r="C64" s="11" t="str">
        <f>IF(入力!C50="","",入力!C50)</f>
        <v>内山</v>
      </c>
      <c r="D64" s="11" t="str">
        <f>IF(入力!E50="","",入力!E50)</f>
        <v>那菜</v>
      </c>
      <c r="E64" s="11" t="str">
        <f>IF(入力!C49="","",入力!C49)</f>
        <v>ウチヤマ</v>
      </c>
      <c r="F64" s="11" t="str">
        <f>IF(入力!E49="","",入力!E49)</f>
        <v>ナナ</v>
      </c>
      <c r="G64" s="11" t="str">
        <f>IF(入力!M49="","",入力!M49)</f>
        <v>JVA023519299</v>
      </c>
      <c r="H64" s="11" t="str">
        <f>IF(入力!I49="","",入力!I49)</f>
        <v>千葉市立小谷小学校</v>
      </c>
      <c r="I64" s="11">
        <f>IF(入力!G49="","",入力!G49)</f>
        <v>5</v>
      </c>
      <c r="J64" s="11">
        <f>IF(入力!P49="","",入力!P49)</f>
        <v>143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>
        <f>IF(入力!B51="","",入力!B51)</f>
        <v>13</v>
      </c>
      <c r="C65" s="11" t="str">
        <f>IF(入力!C52="","",入力!C52)</f>
        <v>関</v>
      </c>
      <c r="D65" s="11" t="str">
        <f>IF(入力!E52="","",入力!E52)</f>
        <v>英恵</v>
      </c>
      <c r="E65" s="11" t="str">
        <f>IF(入力!C51="","",入力!C51)</f>
        <v>セキ</v>
      </c>
      <c r="F65" s="11" t="str">
        <f>IF(入力!E51="","",入力!E51)</f>
        <v>ハナエ</v>
      </c>
      <c r="G65" s="11" t="str">
        <f>IF(入力!M51="","",入力!M51)</f>
        <v>JVA021303166</v>
      </c>
      <c r="H65" s="11" t="str">
        <f>IF(入力!I51="","",入力!I51)</f>
        <v>千葉市立扇田小学校</v>
      </c>
      <c r="I65" s="11">
        <f>IF(入力!G51="","",入力!G51)</f>
        <v>5</v>
      </c>
      <c r="J65" s="11">
        <f>IF(入力!P51="","",入力!P51)</f>
        <v>133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>
        <f>IF(入力!B53="","",入力!B53)</f>
        <v>14</v>
      </c>
      <c r="C66" s="11" t="str">
        <f>IF(入力!C54="","",入力!C54)</f>
        <v>松本</v>
      </c>
      <c r="D66" s="11" t="str">
        <f>IF(入力!E54="","",入力!E54)</f>
        <v>佳子</v>
      </c>
      <c r="E66" s="11" t="str">
        <f>IF(入力!C53="","",入力!C53)</f>
        <v>マツモト</v>
      </c>
      <c r="F66" s="11" t="str">
        <f>IF(入力!E53="","",入力!E53)</f>
        <v>カコ</v>
      </c>
      <c r="G66" s="11" t="str">
        <f>IF(入力!M53="","",入力!M53)</f>
        <v>JVA021307881</v>
      </c>
      <c r="H66" s="11" t="str">
        <f>IF(入力!I53="","",入力!I53)</f>
        <v>千葉市立泉谷小学校</v>
      </c>
      <c r="I66" s="11">
        <f>IF(入力!G53="","",入力!G53)</f>
        <v>5</v>
      </c>
      <c r="J66" s="11">
        <f>IF(入力!P53="","",入力!P53)</f>
        <v>141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sheetProtection sheet="1" objects="1" scenarios="1"/>
  <mergeCells count="5">
    <mergeCell ref="A4:G4"/>
    <mergeCell ref="J4:Q4"/>
    <mergeCell ref="A5:G5"/>
    <mergeCell ref="J5:Q5"/>
    <mergeCell ref="A1:B2"/>
  </mergeCells>
  <phoneticPr fontId="26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2016-05-09T15:17:00Z</cp:lastPrinted>
  <dcterms:created xsi:type="dcterms:W3CDTF">2014-04-05T09:56:00Z</dcterms:created>
  <dcterms:modified xsi:type="dcterms:W3CDTF">2026-04-16T08:17:19Z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