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M11" i="5"/>
  <c r="J11"/>
  <c r="G11"/>
  <c r="M9"/>
  <c r="J9"/>
  <c r="G9"/>
  <c r="M7"/>
  <c r="J7"/>
  <c r="G7"/>
  <c r="C4"/>
  <c r="J2"/>
  <c r="M11" i="4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2" l="1"/>
  <c r="C19" i="5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  <c r="C21" i="2"/>
  <c r="C21" i="4"/>
  <c r="C21" i="5"/>
  <c r="N22" i="7"/>
</calcChain>
</file>

<file path=xl/sharedStrings.xml><?xml version="1.0" encoding="utf-8"?>
<sst xmlns="http://schemas.openxmlformats.org/spreadsheetml/2006/main" count="445" uniqueCount="301">
  <si>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</si>
  <si>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</si>
  <si>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</si>
  <si>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</si>
  <si>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</si>
  <si>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</si>
  <si>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</si>
  <si>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</si>
  <si>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</si>
  <si>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</si>
  <si>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</si>
  <si>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</si>
  <si>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</si>
  <si>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</si>
  <si>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</si>
  <si>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</si>
  <si>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</si>
  <si>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</si>
  <si>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</si>
  <si>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</si>
  <si>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</si>
  <si>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</si>
  <si>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</si>
  <si>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</si>
  <si>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</si>
  <si>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</si>
  <si>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</si>
  <si>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</si>
  <si>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</si>
  <si>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</si>
  <si>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</si>
  <si>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</si>
  <si>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</si>
  <si>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</si>
  <si>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</si>
  <si>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</si>
  <si>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</si>
  <si>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</si>
  <si>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</si>
  <si>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</si>
  <si>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</si>
  <si>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</si>
  <si>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</si>
  <si>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</si>
  <si>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</si>
  <si>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</si>
  <si>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</si>
  <si>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</si>
  <si>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</si>
  <si>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</si>
  <si>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</si>
  <si>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</si>
  <si>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</si>
  <si>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</si>
  <si>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</si>
  <si>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</si>
  <si>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</si>
  <si>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</si>
  <si>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</si>
  <si>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</si>
  <si>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</si>
  <si>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</si>
  <si>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</si>
  <si>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</si>
  <si>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</si>
  <si>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</si>
  <si>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</si>
  <si>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</si>
  <si>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</si>
  <si>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</si>
  <si>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</si>
  <si>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</si>
  <si>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</si>
  <si>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</si>
  <si>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</si>
  <si>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</si>
  <si>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</si>
  <si>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</si>
  <si>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</si>
  <si>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</si>
  <si>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</si>
  <si>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</si>
  <si>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</si>
  <si>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</si>
  <si>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</si>
  <si>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</si>
  <si>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</si>
  <si>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</si>
  <si>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</si>
  <si>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</si>
  <si>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</si>
  <si>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</si>
  <si>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</si>
  <si>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</si>
  <si>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</si>
  <si>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</si>
  <si>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</si>
  <si>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</si>
  <si>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</si>
  <si>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</si>
  <si>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</si>
  <si>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</si>
  <si>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</si>
  <si>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</si>
  <si>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</si>
  <si>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</si>
  <si>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</si>
  <si>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</si>
  <si>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</si>
  <si>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</si>
  <si>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</si>
  <si>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</si>
  <si>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</si>
  <si>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</si>
  <si>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</si>
  <si>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</si>
  <si>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</si>
  <si>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</si>
  <si>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</si>
  <si>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</si>
  <si>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</si>
  <si>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</si>
  <si>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</si>
  <si>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</si>
  <si>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</si>
  <si>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</si>
  <si>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</si>
  <si>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</si>
  <si>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</si>
  <si>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</si>
  <si>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</si>
  <si>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</si>
  <si>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</si>
  <si>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</si>
  <si>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</si>
  <si>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</si>
  <si>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</si>
  <si>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</si>
  <si>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</si>
  <si>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</si>
  <si>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</si>
  <si>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</si>
  <si>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</si>
  <si>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</si>
  <si>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</si>
  <si>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</si>
  <si>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</si>
  <si>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</si>
  <si>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</si>
  <si>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</si>
  <si>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</si>
  <si>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</si>
  <si>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</si>
  <si>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</si>
  <si>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</si>
  <si>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</si>
  <si>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</si>
  <si>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</si>
  <si>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</si>
  <si>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</si>
  <si>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</si>
  <si>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</si>
  <si>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</si>
  <si>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</si>
  <si>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</si>
  <si>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</si>
  <si>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</si>
  <si>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</si>
  <si>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</si>
  <si>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</si>
  <si>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</si>
  <si>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</si>
  <si>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</si>
  <si>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</si>
  <si>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</si>
  <si>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</si>
  <si>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</si>
  <si>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</si>
  <si>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</si>
  <si>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</si>
  <si>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</si>
  <si>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</si>
  <si>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</si>
  <si>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</si>
  <si>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</si>
  <si>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</si>
  <si>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</si>
  <si>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</si>
  <si>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</si>
  <si>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</si>
  <si>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</si>
  <si>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</si>
  <si>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</si>
  <si>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</si>
  <si>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</si>
  <si>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</si>
  <si>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</si>
  <si>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</si>
  <si>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</si>
  <si>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</si>
  <si>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</si>
  <si>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千葉市</t>
    <rPh sb="0" eb="3">
      <t>チバシ</t>
    </rPh>
    <phoneticPr fontId="2"/>
  </si>
  <si>
    <t>ミツワダイクラブ</t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</si>
  <si>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</si>
  <si>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</si>
  <si>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</si>
  <si>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</si>
  <si>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</si>
  <si>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</si>
  <si>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</si>
  <si>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</si>
  <si>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</si>
  <si>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</si>
  <si>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クロキ</t>
    <phoneticPr fontId="2"/>
  </si>
  <si>
    <t>サチコ</t>
    <phoneticPr fontId="2"/>
  </si>
  <si>
    <t>カラキ</t>
    <phoneticPr fontId="2"/>
  </si>
  <si>
    <t>サアヤ</t>
    <phoneticPr fontId="2"/>
  </si>
  <si>
    <t>池澤</t>
    <rPh sb="0" eb="2">
      <t>イケザワ</t>
    </rPh>
    <phoneticPr fontId="2"/>
  </si>
  <si>
    <t>厚子</t>
    <rPh sb="0" eb="2">
      <t>アツコ</t>
    </rPh>
    <phoneticPr fontId="2"/>
  </si>
  <si>
    <t>イケザワ</t>
    <phoneticPr fontId="2"/>
  </si>
  <si>
    <t>アツコ</t>
    <phoneticPr fontId="2"/>
  </si>
  <si>
    <t>263</t>
    <phoneticPr fontId="2"/>
  </si>
  <si>
    <t>043</t>
    <phoneticPr fontId="2"/>
  </si>
  <si>
    <t>421</t>
    <phoneticPr fontId="2"/>
  </si>
  <si>
    <t>5517</t>
    <phoneticPr fontId="2"/>
  </si>
  <si>
    <t>3080</t>
    <phoneticPr fontId="2"/>
  </si>
  <si>
    <t>3889</t>
    <phoneticPr fontId="2"/>
  </si>
  <si>
    <t>8011</t>
    <phoneticPr fontId="2"/>
  </si>
  <si>
    <t>080</t>
    <phoneticPr fontId="2"/>
  </si>
  <si>
    <t>070</t>
    <phoneticPr fontId="2"/>
  </si>
  <si>
    <t>264</t>
    <phoneticPr fontId="2"/>
  </si>
  <si>
    <t>264</t>
    <phoneticPr fontId="2"/>
  </si>
  <si>
    <t>0020</t>
    <phoneticPr fontId="2"/>
  </si>
  <si>
    <t>0036</t>
    <phoneticPr fontId="2"/>
  </si>
  <si>
    <t>千葉県稲毛区山王町109-6</t>
    <rPh sb="0" eb="3">
      <t>チバケン</t>
    </rPh>
    <rPh sb="3" eb="6">
      <t>イナゲク</t>
    </rPh>
    <rPh sb="6" eb="8">
      <t>サンノウ</t>
    </rPh>
    <rPh sb="8" eb="9">
      <t>マチ</t>
    </rPh>
    <phoneticPr fontId="2"/>
  </si>
  <si>
    <t>千葉県若葉区桜木8-5-18</t>
    <rPh sb="0" eb="3">
      <t>チバケン</t>
    </rPh>
    <rPh sb="3" eb="6">
      <t>ワカバク</t>
    </rPh>
    <rPh sb="6" eb="7">
      <t>サクラ</t>
    </rPh>
    <rPh sb="7" eb="8">
      <t>キ</t>
    </rPh>
    <phoneticPr fontId="2"/>
  </si>
  <si>
    <t>千葉県若葉区殿台町233-2</t>
    <rPh sb="0" eb="3">
      <t>チバケン</t>
    </rPh>
    <rPh sb="3" eb="6">
      <t>ワカバク</t>
    </rPh>
    <rPh sb="6" eb="7">
      <t>トノ</t>
    </rPh>
    <rPh sb="7" eb="8">
      <t>ダイ</t>
    </rPh>
    <rPh sb="8" eb="9">
      <t>マチ</t>
    </rPh>
    <phoneticPr fontId="2"/>
  </si>
  <si>
    <t>0002</t>
    <phoneticPr fontId="2"/>
  </si>
  <si>
    <t>263</t>
    <phoneticPr fontId="2"/>
  </si>
  <si>
    <t>千葉県若葉区山王町109-6</t>
    <rPh sb="0" eb="3">
      <t>チバケン</t>
    </rPh>
    <rPh sb="3" eb="6">
      <t>ワカバク</t>
    </rPh>
    <rPh sb="6" eb="8">
      <t>サンノウ</t>
    </rPh>
    <rPh sb="8" eb="9">
      <t>マチ</t>
    </rPh>
    <phoneticPr fontId="2"/>
  </si>
  <si>
    <t>①</t>
    <phoneticPr fontId="2"/>
  </si>
  <si>
    <t>苅谷</t>
    <rPh sb="0" eb="2">
      <t>カリヤ</t>
    </rPh>
    <phoneticPr fontId="2"/>
  </si>
  <si>
    <t>長嶋</t>
    <rPh sb="0" eb="2">
      <t>ナガシマ</t>
    </rPh>
    <phoneticPr fontId="2"/>
  </si>
  <si>
    <t>相馬</t>
    <rPh sb="0" eb="2">
      <t>ソウマ</t>
    </rPh>
    <phoneticPr fontId="2"/>
  </si>
  <si>
    <t>西嶋</t>
    <rPh sb="0" eb="2">
      <t>ニシジマ</t>
    </rPh>
    <phoneticPr fontId="2"/>
  </si>
  <si>
    <t>南</t>
    <rPh sb="0" eb="1">
      <t>ミナミ</t>
    </rPh>
    <phoneticPr fontId="2"/>
  </si>
  <si>
    <t>福村</t>
    <rPh sb="0" eb="2">
      <t>フクムラ</t>
    </rPh>
    <phoneticPr fontId="2"/>
  </si>
  <si>
    <t>鎌下</t>
    <rPh sb="0" eb="1">
      <t>カマ</t>
    </rPh>
    <rPh sb="1" eb="2">
      <t>シタ</t>
    </rPh>
    <phoneticPr fontId="2"/>
  </si>
  <si>
    <t>結束</t>
    <rPh sb="0" eb="2">
      <t>ケッソク</t>
    </rPh>
    <phoneticPr fontId="2"/>
  </si>
  <si>
    <t>吾孫子</t>
    <rPh sb="0" eb="3">
      <t>アビコ</t>
    </rPh>
    <phoneticPr fontId="2"/>
  </si>
  <si>
    <t>宮園</t>
    <rPh sb="0" eb="2">
      <t>ミヤゾノ</t>
    </rPh>
    <phoneticPr fontId="2"/>
  </si>
  <si>
    <t>カリヤ</t>
    <phoneticPr fontId="2"/>
  </si>
  <si>
    <t>ナガシマ</t>
    <phoneticPr fontId="2"/>
  </si>
  <si>
    <t>ソウマ</t>
    <phoneticPr fontId="2"/>
  </si>
  <si>
    <t>ニシジマ</t>
    <phoneticPr fontId="2"/>
  </si>
  <si>
    <t>ミナミ</t>
    <phoneticPr fontId="2"/>
  </si>
  <si>
    <t>フクムラ</t>
    <phoneticPr fontId="2"/>
  </si>
  <si>
    <t>カマシタ</t>
    <phoneticPr fontId="2"/>
  </si>
  <si>
    <t>ケッソク</t>
    <phoneticPr fontId="2"/>
  </si>
  <si>
    <t>アビコ</t>
    <phoneticPr fontId="2"/>
  </si>
  <si>
    <t>イケザワ</t>
    <phoneticPr fontId="2"/>
  </si>
  <si>
    <t>ミヤゾノ</t>
    <phoneticPr fontId="2"/>
  </si>
  <si>
    <t>ナオ</t>
    <phoneticPr fontId="2"/>
  </si>
  <si>
    <t>フウカ</t>
    <phoneticPr fontId="2"/>
  </si>
  <si>
    <t>ユキノ</t>
    <phoneticPr fontId="2"/>
  </si>
  <si>
    <t>マシロ</t>
    <phoneticPr fontId="2"/>
  </si>
  <si>
    <t>マコト</t>
    <phoneticPr fontId="2"/>
  </si>
  <si>
    <t>コユミ</t>
    <phoneticPr fontId="2"/>
  </si>
  <si>
    <t>ナツキ</t>
    <phoneticPr fontId="2"/>
  </si>
  <si>
    <t>サク</t>
    <phoneticPr fontId="2"/>
  </si>
  <si>
    <t>モモカ</t>
    <phoneticPr fontId="2"/>
  </si>
  <si>
    <t>サキ</t>
    <phoneticPr fontId="2"/>
  </si>
  <si>
    <t>奈央</t>
    <rPh sb="0" eb="2">
      <t>ナオ</t>
    </rPh>
    <phoneticPr fontId="2"/>
  </si>
  <si>
    <t>楓花</t>
    <rPh sb="0" eb="2">
      <t>フウカ</t>
    </rPh>
    <phoneticPr fontId="2"/>
  </si>
  <si>
    <t>由妃乃</t>
    <rPh sb="0" eb="1">
      <t>ヨシ</t>
    </rPh>
    <rPh sb="1" eb="2">
      <t>ヒ</t>
    </rPh>
    <rPh sb="2" eb="3">
      <t>ノ</t>
    </rPh>
    <phoneticPr fontId="2"/>
  </si>
  <si>
    <t>舞代</t>
    <rPh sb="0" eb="1">
      <t>マイ</t>
    </rPh>
    <rPh sb="1" eb="2">
      <t>ヨ</t>
    </rPh>
    <phoneticPr fontId="2"/>
  </si>
  <si>
    <t>真琴</t>
    <rPh sb="0" eb="2">
      <t>マコト</t>
    </rPh>
    <phoneticPr fontId="2"/>
  </si>
  <si>
    <t>心優美</t>
    <rPh sb="0" eb="1">
      <t>ココロ</t>
    </rPh>
    <rPh sb="1" eb="2">
      <t>ユウ</t>
    </rPh>
    <rPh sb="2" eb="3">
      <t>ミ</t>
    </rPh>
    <phoneticPr fontId="2"/>
  </si>
  <si>
    <t>090</t>
    <phoneticPr fontId="2"/>
  </si>
  <si>
    <t>夏綺</t>
    <rPh sb="0" eb="1">
      <t>ナツ</t>
    </rPh>
    <phoneticPr fontId="2"/>
  </si>
  <si>
    <t>美南</t>
    <rPh sb="0" eb="2">
      <t>ミナミ</t>
    </rPh>
    <phoneticPr fontId="2"/>
  </si>
  <si>
    <t>咲</t>
    <rPh sb="0" eb="1">
      <t>サ</t>
    </rPh>
    <phoneticPr fontId="2"/>
  </si>
  <si>
    <t>百花</t>
    <rPh sb="0" eb="2">
      <t>モモカ</t>
    </rPh>
    <phoneticPr fontId="2"/>
  </si>
  <si>
    <t>ノゾミ</t>
    <phoneticPr fontId="2"/>
  </si>
  <si>
    <t>希美</t>
    <rPh sb="0" eb="2">
      <t>ノゾミ</t>
    </rPh>
    <phoneticPr fontId="2"/>
  </si>
  <si>
    <t>彩希</t>
    <rPh sb="0" eb="2">
      <t>サキ</t>
    </rPh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</si>
  <si>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</si>
  <si>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</si>
  <si>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</si>
  <si>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</si>
  <si>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カイズカ</t>
    </rPh>
    <rPh sb="7" eb="10">
      <t>ショウガッコウ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</si>
  <si>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</si>
  <si>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</si>
  <si>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</si>
  <si>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</si>
  <si>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印西市立原小学校</t>
    <rPh sb="0" eb="2">
      <t>インザイ</t>
    </rPh>
    <rPh sb="2" eb="3">
      <t>シ</t>
    </rPh>
    <rPh sb="3" eb="4">
      <t>リツ</t>
    </rPh>
    <rPh sb="4" eb="5">
      <t>ハラ</t>
    </rPh>
    <rPh sb="5" eb="8">
      <t>ショウガッコウ</t>
    </rPh>
    <phoneticPr fontId="2"/>
  </si>
  <si>
    <t>八千代市立勝田台小学校</t>
    <rPh sb="0" eb="4">
      <t>ヤチヨシ</t>
    </rPh>
    <rPh sb="4" eb="5">
      <t>リツ</t>
    </rPh>
    <rPh sb="5" eb="8">
      <t>カツタダイ</t>
    </rPh>
    <rPh sb="8" eb="11">
      <t>ショウガッコウ</t>
    </rPh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</si>
  <si>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</si>
  <si>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基本プレーをモットーに全力で全国を目指す。</t>
    <rPh sb="0" eb="2">
      <t>キホン</t>
    </rPh>
    <rPh sb="11" eb="13">
      <t>ゼンリョク</t>
    </rPh>
    <rPh sb="14" eb="16">
      <t>ゼンコク</t>
    </rPh>
    <rPh sb="17" eb="19">
      <t>メザ</t>
    </rPh>
    <phoneticPr fontId="2"/>
  </si>
  <si>
    <t>成田市立公津の杜小学校</t>
    <rPh sb="0" eb="3">
      <t>ナリタシ</t>
    </rPh>
    <rPh sb="3" eb="4">
      <t>リツ</t>
    </rPh>
    <rPh sb="4" eb="5">
      <t>コウ</t>
    </rPh>
    <rPh sb="5" eb="6">
      <t>ツ</t>
    </rPh>
    <rPh sb="7" eb="8">
      <t>モリ</t>
    </rPh>
    <rPh sb="8" eb="11">
      <t>ショウガッコウ</t>
    </rPh>
    <phoneticPr fontId="2"/>
  </si>
  <si>
    <t>3817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</si>
</sst>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3" zoomScaleNormal="100" workbookViewId="0">
      <selection activeCell="E49" sqref="E49:F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202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159</v>
      </c>
      <c r="K3" s="84"/>
      <c r="L3" s="84"/>
      <c r="M3" s="84"/>
      <c r="N3" s="84"/>
      <c r="O3" s="85"/>
      <c r="P3" s="206" t="s">
        <v>201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181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430852586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22004</v>
      </c>
      <c r="K5" s="145"/>
      <c r="L5" s="145"/>
      <c r="M5" s="145"/>
      <c r="N5" s="145"/>
      <c r="O5" s="145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508441821</v>
      </c>
      <c r="H7" s="92"/>
      <c r="I7" s="92"/>
      <c r="J7" s="92">
        <v>9317</v>
      </c>
      <c r="K7" s="92"/>
      <c r="L7" s="92"/>
      <c r="M7" s="92">
        <v>200608</v>
      </c>
      <c r="N7" s="92"/>
      <c r="O7" s="92"/>
      <c r="P7" s="89" t="s">
        <v>72</v>
      </c>
      <c r="Q7" s="90"/>
      <c r="R7" s="108" t="s">
        <v>238</v>
      </c>
      <c r="S7" s="108"/>
      <c r="T7" s="108"/>
      <c r="U7" s="108"/>
      <c r="V7" s="50" t="s">
        <v>73</v>
      </c>
      <c r="W7" s="107" t="s">
        <v>237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222</v>
      </c>
      <c r="AM7" s="146"/>
      <c r="AN7" s="146"/>
      <c r="AO7" s="146"/>
      <c r="AP7" s="146"/>
      <c r="AQ7" s="146"/>
      <c r="AR7" s="146"/>
      <c r="AS7" s="59" t="s">
        <v>75</v>
      </c>
      <c r="AT7" s="255">
        <v>68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234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223</v>
      </c>
      <c r="AL8" s="150"/>
      <c r="AM8" s="150"/>
      <c r="AN8" s="150"/>
      <c r="AO8" s="60" t="s">
        <v>76</v>
      </c>
      <c r="AP8" s="150" t="s">
        <v>226</v>
      </c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4" t="s">
        <v>213</v>
      </c>
      <c r="D9" s="135"/>
      <c r="E9" s="110" t="s">
        <v>214</v>
      </c>
      <c r="F9" s="111"/>
      <c r="G9" s="92">
        <v>510153207</v>
      </c>
      <c r="H9" s="92"/>
      <c r="I9" s="92"/>
      <c r="J9" s="92"/>
      <c r="K9" s="92"/>
      <c r="L9" s="92"/>
      <c r="M9" s="92">
        <v>381429</v>
      </c>
      <c r="N9" s="92"/>
      <c r="O9" s="92"/>
      <c r="P9" s="89" t="s">
        <v>72</v>
      </c>
      <c r="Q9" s="90"/>
      <c r="R9" s="108" t="s">
        <v>230</v>
      </c>
      <c r="S9" s="108"/>
      <c r="T9" s="108"/>
      <c r="U9" s="108"/>
      <c r="V9" s="50" t="s">
        <v>73</v>
      </c>
      <c r="W9" s="107" t="s">
        <v>232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229</v>
      </c>
      <c r="AM9" s="146"/>
      <c r="AN9" s="146"/>
      <c r="AO9" s="146"/>
      <c r="AP9" s="146"/>
      <c r="AQ9" s="146"/>
      <c r="AR9" s="146"/>
      <c r="AS9" s="59" t="s">
        <v>194</v>
      </c>
      <c r="AT9" s="256">
        <v>40</v>
      </c>
    </row>
    <row r="10" spans="1:51" ht="18" customHeight="1">
      <c r="A10" s="99"/>
      <c r="B10" s="100"/>
      <c r="C10" s="137" t="s">
        <v>209</v>
      </c>
      <c r="D10" s="138"/>
      <c r="E10" s="139" t="s">
        <v>210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235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3"/>
      <c r="AK10" s="149" t="s">
        <v>224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4" t="s">
        <v>215</v>
      </c>
      <c r="D11" s="135"/>
      <c r="E11" s="110" t="s">
        <v>216</v>
      </c>
      <c r="F11" s="111"/>
      <c r="G11" s="92">
        <v>505388132</v>
      </c>
      <c r="H11" s="92"/>
      <c r="I11" s="92"/>
      <c r="J11" s="92"/>
      <c r="K11" s="92"/>
      <c r="L11" s="92"/>
      <c r="M11" s="92">
        <v>399372</v>
      </c>
      <c r="N11" s="92"/>
      <c r="O11" s="92"/>
      <c r="P11" s="89" t="s">
        <v>72</v>
      </c>
      <c r="Q11" s="90"/>
      <c r="R11" s="108" t="s">
        <v>231</v>
      </c>
      <c r="S11" s="108"/>
      <c r="T11" s="108"/>
      <c r="U11" s="108"/>
      <c r="V11" s="50" t="s">
        <v>73</v>
      </c>
      <c r="W11" s="107" t="s">
        <v>233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228</v>
      </c>
      <c r="AM11" s="146"/>
      <c r="AN11" s="146"/>
      <c r="AO11" s="146"/>
      <c r="AP11" s="146"/>
      <c r="AQ11" s="146"/>
      <c r="AR11" s="146"/>
      <c r="AS11" s="59" t="s">
        <v>194</v>
      </c>
      <c r="AT11" s="256">
        <v>23</v>
      </c>
    </row>
    <row r="12" spans="1:51" ht="18" customHeight="1">
      <c r="A12" s="99"/>
      <c r="B12" s="100"/>
      <c r="C12" s="137" t="s">
        <v>211</v>
      </c>
      <c r="D12" s="138"/>
      <c r="E12" s="139" t="s">
        <v>212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3"/>
      <c r="AK12" s="149" t="s">
        <v>225</v>
      </c>
      <c r="AL12" s="150"/>
      <c r="AM12" s="150"/>
      <c r="AN12" s="150"/>
      <c r="AO12" s="60" t="s">
        <v>195</v>
      </c>
      <c r="AP12" s="150" t="s">
        <v>300</v>
      </c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34" t="s">
        <v>219</v>
      </c>
      <c r="D13" s="135"/>
      <c r="E13" s="110" t="s">
        <v>220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57"/>
    </row>
    <row r="14" spans="1:51" ht="18" customHeight="1">
      <c r="A14" s="99"/>
      <c r="B14" s="100"/>
      <c r="C14" s="137" t="s">
        <v>217</v>
      </c>
      <c r="D14" s="138"/>
      <c r="E14" s="139" t="s">
        <v>218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57"/>
    </row>
    <row r="15" spans="1:51" ht="15" customHeight="1">
      <c r="A15" s="144" t="s">
        <v>166</v>
      </c>
      <c r="B15" s="100"/>
      <c r="C15" s="134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237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222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68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239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3"/>
      <c r="AK16" s="149" t="s">
        <v>223</v>
      </c>
      <c r="AL16" s="150"/>
      <c r="AM16" s="150"/>
      <c r="AN16" s="150"/>
      <c r="AO16" s="60" t="s">
        <v>195</v>
      </c>
      <c r="AP16" s="150" t="s">
        <v>226</v>
      </c>
      <c r="AQ16" s="150"/>
      <c r="AR16" s="150"/>
      <c r="AS16" s="151"/>
      <c r="AT16" s="256"/>
    </row>
    <row r="17" spans="1:46">
      <c r="A17" s="99" t="s">
        <v>6</v>
      </c>
      <c r="B17" s="100"/>
      <c r="C17" s="156" t="str">
        <f>IF(P16="","",P16)</f>
        <v>千葉県若葉区山王町109-6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043-421-3889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278</v>
      </c>
      <c r="D21" s="78"/>
      <c r="E21" s="78">
        <v>4934</v>
      </c>
      <c r="F21" s="78"/>
      <c r="G21" s="78">
        <v>8005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5" t="s">
        <v>167</v>
      </c>
      <c r="Q23" s="141"/>
      <c r="R23" s="141"/>
      <c r="S23" s="141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240</v>
      </c>
      <c r="C25" s="134" t="s">
        <v>251</v>
      </c>
      <c r="D25" s="135"/>
      <c r="E25" s="110" t="s">
        <v>262</v>
      </c>
      <c r="F25" s="111"/>
      <c r="G25" s="115" t="s">
        <v>286</v>
      </c>
      <c r="H25" s="117"/>
      <c r="I25" s="115" t="s">
        <v>289</v>
      </c>
      <c r="J25" s="116"/>
      <c r="K25" s="116"/>
      <c r="L25" s="117"/>
      <c r="M25" s="121">
        <v>514512230</v>
      </c>
      <c r="N25" s="116"/>
      <c r="O25" s="117"/>
      <c r="P25" s="121">
        <v>140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241</v>
      </c>
      <c r="D26" s="138"/>
      <c r="E26" s="139" t="s">
        <v>272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252</v>
      </c>
      <c r="D27" s="135"/>
      <c r="E27" s="110" t="s">
        <v>263</v>
      </c>
      <c r="F27" s="111"/>
      <c r="G27" s="115" t="s">
        <v>287</v>
      </c>
      <c r="H27" s="117"/>
      <c r="I27" s="115" t="s">
        <v>297</v>
      </c>
      <c r="J27" s="116"/>
      <c r="K27" s="116"/>
      <c r="L27" s="117"/>
      <c r="M27" s="121">
        <v>512425056</v>
      </c>
      <c r="N27" s="116"/>
      <c r="O27" s="117"/>
      <c r="P27" s="121">
        <v>152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242</v>
      </c>
      <c r="D28" s="138"/>
      <c r="E28" s="139" t="s">
        <v>273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253</v>
      </c>
      <c r="D29" s="135"/>
      <c r="E29" s="110" t="s">
        <v>264</v>
      </c>
      <c r="F29" s="111"/>
      <c r="G29" s="115" t="s">
        <v>286</v>
      </c>
      <c r="H29" s="117"/>
      <c r="I29" s="115" t="s">
        <v>291</v>
      </c>
      <c r="J29" s="116"/>
      <c r="K29" s="116"/>
      <c r="L29" s="117"/>
      <c r="M29" s="121">
        <v>513142773</v>
      </c>
      <c r="N29" s="116"/>
      <c r="O29" s="117"/>
      <c r="P29" s="121">
        <v>148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274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254</v>
      </c>
      <c r="D31" s="135"/>
      <c r="E31" s="110" t="s">
        <v>265</v>
      </c>
      <c r="F31" s="111"/>
      <c r="G31" s="115" t="s">
        <v>286</v>
      </c>
      <c r="H31" s="117"/>
      <c r="I31" s="115" t="s">
        <v>290</v>
      </c>
      <c r="J31" s="116"/>
      <c r="K31" s="116"/>
      <c r="L31" s="117"/>
      <c r="M31" s="121">
        <v>5146639914</v>
      </c>
      <c r="N31" s="116"/>
      <c r="O31" s="117"/>
      <c r="P31" s="121">
        <v>140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244</v>
      </c>
      <c r="D32" s="138"/>
      <c r="E32" s="139" t="s">
        <v>275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35"/>
      <c r="E33" s="110" t="s">
        <v>266</v>
      </c>
      <c r="F33" s="111"/>
      <c r="G33" s="115" t="s">
        <v>287</v>
      </c>
      <c r="H33" s="117"/>
      <c r="I33" s="115" t="s">
        <v>296</v>
      </c>
      <c r="J33" s="116"/>
      <c r="K33" s="116"/>
      <c r="L33" s="117"/>
      <c r="M33" s="121">
        <v>514663931</v>
      </c>
      <c r="N33" s="116"/>
      <c r="O33" s="117"/>
      <c r="P33" s="121">
        <v>144</v>
      </c>
      <c r="Q33" s="116"/>
      <c r="R33" s="116"/>
      <c r="S33" s="116"/>
      <c r="T33" s="122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9" t="s">
        <v>276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256</v>
      </c>
      <c r="D35" s="135"/>
      <c r="E35" s="110" t="s">
        <v>267</v>
      </c>
      <c r="F35" s="111"/>
      <c r="G35" s="115" t="s">
        <v>287</v>
      </c>
      <c r="H35" s="117"/>
      <c r="I35" s="115" t="s">
        <v>295</v>
      </c>
      <c r="J35" s="116"/>
      <c r="K35" s="116"/>
      <c r="L35" s="117"/>
      <c r="M35" s="121">
        <v>513666572</v>
      </c>
      <c r="N35" s="116"/>
      <c r="O35" s="117"/>
      <c r="P35" s="121">
        <v>153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246</v>
      </c>
      <c r="D36" s="138"/>
      <c r="E36" s="139" t="s">
        <v>277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257</v>
      </c>
      <c r="D37" s="135"/>
      <c r="E37" s="110" t="s">
        <v>268</v>
      </c>
      <c r="F37" s="111"/>
      <c r="G37" s="115" t="s">
        <v>287</v>
      </c>
      <c r="H37" s="117"/>
      <c r="I37" s="115" t="s">
        <v>294</v>
      </c>
      <c r="J37" s="116"/>
      <c r="K37" s="116"/>
      <c r="L37" s="117"/>
      <c r="M37" s="121">
        <v>512358384</v>
      </c>
      <c r="N37" s="116"/>
      <c r="O37" s="117"/>
      <c r="P37" s="121">
        <v>144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247</v>
      </c>
      <c r="D38" s="138"/>
      <c r="E38" s="139" t="s">
        <v>279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258</v>
      </c>
      <c r="D39" s="135"/>
      <c r="E39" s="110" t="s">
        <v>255</v>
      </c>
      <c r="F39" s="111"/>
      <c r="G39" s="115" t="s">
        <v>287</v>
      </c>
      <c r="H39" s="117"/>
      <c r="I39" s="115" t="s">
        <v>299</v>
      </c>
      <c r="J39" s="116"/>
      <c r="K39" s="116"/>
      <c r="L39" s="117"/>
      <c r="M39" s="121">
        <v>513137613</v>
      </c>
      <c r="N39" s="116"/>
      <c r="O39" s="117"/>
      <c r="P39" s="121">
        <v>144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248</v>
      </c>
      <c r="D40" s="138"/>
      <c r="E40" s="139" t="s">
        <v>280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259</v>
      </c>
      <c r="D41" s="135"/>
      <c r="E41" s="110" t="s">
        <v>269</v>
      </c>
      <c r="F41" s="111"/>
      <c r="G41" s="115" t="s">
        <v>287</v>
      </c>
      <c r="H41" s="117"/>
      <c r="I41" s="115" t="s">
        <v>293</v>
      </c>
      <c r="J41" s="116"/>
      <c r="K41" s="116"/>
      <c r="L41" s="117"/>
      <c r="M41" s="121">
        <v>515536048</v>
      </c>
      <c r="N41" s="116"/>
      <c r="O41" s="117"/>
      <c r="P41" s="121">
        <v>137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249</v>
      </c>
      <c r="D42" s="138"/>
      <c r="E42" s="139" t="s">
        <v>281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260</v>
      </c>
      <c r="D43" s="135"/>
      <c r="E43" s="110" t="s">
        <v>270</v>
      </c>
      <c r="F43" s="111"/>
      <c r="G43" s="115" t="s">
        <v>287</v>
      </c>
      <c r="H43" s="117"/>
      <c r="I43" s="115" t="s">
        <v>292</v>
      </c>
      <c r="J43" s="116"/>
      <c r="K43" s="116"/>
      <c r="L43" s="117"/>
      <c r="M43" s="121">
        <v>513473689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217</v>
      </c>
      <c r="D44" s="138"/>
      <c r="E44" s="139" t="s">
        <v>282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253</v>
      </c>
      <c r="D45" s="135"/>
      <c r="E45" s="110" t="s">
        <v>283</v>
      </c>
      <c r="F45" s="111"/>
      <c r="G45" s="115" t="s">
        <v>288</v>
      </c>
      <c r="H45" s="117"/>
      <c r="I45" s="115" t="s">
        <v>291</v>
      </c>
      <c r="J45" s="116"/>
      <c r="K45" s="116"/>
      <c r="L45" s="117"/>
      <c r="M45" s="121">
        <v>513435507</v>
      </c>
      <c r="N45" s="116"/>
      <c r="O45" s="117"/>
      <c r="P45" s="121">
        <v>135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243</v>
      </c>
      <c r="D46" s="138"/>
      <c r="E46" s="139" t="s">
        <v>284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261</v>
      </c>
      <c r="D47" s="135"/>
      <c r="E47" s="110" t="s">
        <v>271</v>
      </c>
      <c r="F47" s="111"/>
      <c r="G47" s="115" t="s">
        <v>288</v>
      </c>
      <c r="H47" s="117"/>
      <c r="I47" s="115" t="s">
        <v>290</v>
      </c>
      <c r="J47" s="116"/>
      <c r="K47" s="116"/>
      <c r="L47" s="117"/>
      <c r="M47" s="121">
        <v>514255429</v>
      </c>
      <c r="N47" s="116"/>
      <c r="O47" s="117"/>
      <c r="P47" s="121">
        <v>147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33"/>
      <c r="C48" s="175" t="s">
        <v>250</v>
      </c>
      <c r="D48" s="176"/>
      <c r="E48" s="177" t="s">
        <v>285</v>
      </c>
      <c r="F48" s="178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8">
        <f>LEN(A55)</f>
        <v>21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7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430852586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佐川　延夫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508441821</v>
      </c>
      <c r="H7" s="263"/>
      <c r="I7" s="263"/>
      <c r="J7" s="263">
        <f>IF(入力!J7="","",入力!J7)</f>
        <v>9317</v>
      </c>
      <c r="K7" s="263"/>
      <c r="L7" s="263"/>
      <c r="M7" s="263">
        <f>IF(入力!M7="","",入力!M7)</f>
        <v>200608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黒木　幸子</v>
      </c>
      <c r="D9" s="274"/>
      <c r="E9" s="274"/>
      <c r="F9" s="274"/>
      <c r="G9" s="263">
        <f>IF(入力!G9="","",入力!G9)</f>
        <v>510153207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381429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唐木　沙彩</v>
      </c>
      <c r="D11" s="274"/>
      <c r="E11" s="274"/>
      <c r="F11" s="274"/>
      <c r="G11" s="263">
        <f>IF(入力!G11="","",入力!G11)</f>
        <v>505388132</v>
      </c>
      <c r="H11" s="263"/>
      <c r="I11" s="263"/>
      <c r="J11" s="263" t="str">
        <f>IF(入力!J11="","",入力!J11)</f>
        <v/>
      </c>
      <c r="K11" s="263"/>
      <c r="L11" s="263"/>
      <c r="M11" s="263">
        <f>IF(入力!M11="","",入力!M11)</f>
        <v>399372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池澤　厚子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佐川　延夫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1" t="s">
        <v>6</v>
      </c>
      <c r="B17" s="261"/>
      <c r="C17" s="264" t="str">
        <f>IF(入力!C17="","",入力!C17&amp;"　"&amp;入力!E17)</f>
        <v>千葉県若葉区山王町109-6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043-421-3889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090－4934－8005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苅谷　奈央</v>
      </c>
      <c r="D25" s="274"/>
      <c r="E25" s="274"/>
      <c r="F25" s="274"/>
      <c r="G25" s="261" t="str">
        <f>IF(入力!G25="","",入力!G25)</f>
        <v>６年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長嶋　楓花</v>
      </c>
      <c r="D27" s="274"/>
      <c r="E27" s="274"/>
      <c r="F27" s="274"/>
      <c r="G27" s="261" t="str">
        <f>IF(入力!G27="","",入力!G27)</f>
        <v>５年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相馬　由妃乃</v>
      </c>
      <c r="D29" s="274"/>
      <c r="E29" s="274"/>
      <c r="F29" s="274"/>
      <c r="G29" s="261" t="str">
        <f>IF(入力!G29="","",入力!G29)</f>
        <v>６年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西嶋　舞代</v>
      </c>
      <c r="D31" s="274"/>
      <c r="E31" s="274"/>
      <c r="F31" s="274"/>
      <c r="G31" s="261" t="str">
        <f>IF(入力!G31="","",入力!G31)</f>
        <v>６年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5146639914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南　真琴</v>
      </c>
      <c r="D33" s="274"/>
      <c r="E33" s="274"/>
      <c r="F33" s="274"/>
      <c r="G33" s="261" t="str">
        <f>IF(入力!G33="","",入力!G33)</f>
        <v>５年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福村　心優美</v>
      </c>
      <c r="D35" s="274"/>
      <c r="E35" s="274"/>
      <c r="F35" s="274"/>
      <c r="G35" s="261" t="str">
        <f>IF(入力!G35="","",入力!G35)</f>
        <v>５年</v>
      </c>
      <c r="H35" s="261" t="str">
        <f>IF(入力!H35="","",入力!H35)</f>
        <v/>
      </c>
      <c r="I35" s="261" t="str">
        <f>IF(入力!I35="","",入力!I35)</f>
        <v>印西市立原小学校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鎌下　夏綺</v>
      </c>
      <c r="D37" s="274"/>
      <c r="E37" s="274"/>
      <c r="F37" s="274"/>
      <c r="G37" s="261" t="str">
        <f>IF(入力!G37="","",入力!G37)</f>
        <v>５年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結束　美南</v>
      </c>
      <c r="D39" s="274"/>
      <c r="E39" s="274"/>
      <c r="F39" s="274"/>
      <c r="G39" s="261" t="str">
        <f>IF(入力!G39="","",入力!G39)</f>
        <v>５年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吾孫子　咲</v>
      </c>
      <c r="D41" s="274"/>
      <c r="E41" s="274"/>
      <c r="F41" s="274"/>
      <c r="G41" s="261" t="str">
        <f>IF(入力!G41="","",入力!G41)</f>
        <v>５年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池澤　百花</v>
      </c>
      <c r="D43" s="274"/>
      <c r="E43" s="274"/>
      <c r="F43" s="274"/>
      <c r="G43" s="261" t="str">
        <f>IF(入力!G43="","",入力!G43)</f>
        <v>５年</v>
      </c>
      <c r="H43" s="261" t="str">
        <f>IF(入力!H43="","",入力!H43)</f>
        <v/>
      </c>
      <c r="I43" s="261" t="str">
        <f>IF(入力!I43="","",入力!I43)</f>
        <v>千葉市立千草台小学校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513473689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相馬　希美</v>
      </c>
      <c r="D45" s="274"/>
      <c r="E45" s="274"/>
      <c r="F45" s="274"/>
      <c r="G45" s="261" t="str">
        <f>IF(入力!G45="","",入力!G45)</f>
        <v>４年</v>
      </c>
      <c r="H45" s="261" t="str">
        <f>IF(入力!H45="","",入力!H45)</f>
        <v/>
      </c>
      <c r="I45" s="261" t="str">
        <f>IF(入力!I45="","",入力!I45)</f>
        <v>千葉市立草野小学校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513435507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宮園　彩希</v>
      </c>
      <c r="D47" s="274"/>
      <c r="E47" s="274"/>
      <c r="F47" s="274"/>
      <c r="G47" s="261" t="str">
        <f>IF(入力!G47="","",入力!G47)</f>
        <v>４年</v>
      </c>
      <c r="H47" s="261" t="str">
        <f>IF(入力!H47="","",入力!H47)</f>
        <v/>
      </c>
      <c r="I47" s="261" t="str">
        <f>IF(入力!I47="","",入力!I47)</f>
        <v>千葉市立北貝塚小学校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514255429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2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7"/>
      <c r="AW1" s="297"/>
      <c r="AX1" s="4" t="s">
        <v>28</v>
      </c>
      <c r="AY1" s="5"/>
      <c r="AZ1" s="297"/>
      <c r="BA1" s="297"/>
      <c r="BB1" s="4" t="s">
        <v>29</v>
      </c>
      <c r="BC1" s="5"/>
      <c r="BD1" s="297"/>
      <c r="BE1" s="29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8" t="s">
        <v>65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09"/>
      <c r="E16" s="309"/>
      <c r="F16" s="309"/>
      <c r="G16" s="310"/>
      <c r="H16" s="335" t="s">
        <v>66</v>
      </c>
      <c r="I16" s="336"/>
      <c r="J16" s="336"/>
      <c r="K16" s="309" t="str">
        <f>IF(入力!C2="","",入力!C2)</f>
        <v>ミツワダイクラブ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0" t="s">
        <v>38</v>
      </c>
      <c r="AK16" s="301"/>
      <c r="AL16" s="301"/>
      <c r="AM16" s="302"/>
      <c r="AN16" s="329" t="str">
        <f>IF(入力!P3="","",入力!P3)</f>
        <v>千葉市</v>
      </c>
      <c r="AO16" s="330"/>
      <c r="AP16" s="330"/>
      <c r="AQ16" s="330"/>
      <c r="AR16" s="330"/>
      <c r="AS16" s="330"/>
      <c r="AT16" s="301" t="s">
        <v>68</v>
      </c>
      <c r="AU16" s="302"/>
      <c r="AV16" s="308" t="s">
        <v>39</v>
      </c>
      <c r="AW16" s="309"/>
      <c r="AX16" s="309"/>
      <c r="AY16" s="310"/>
      <c r="AZ16" s="315" t="str">
        <f>IF(入力!P5="","",入力!P5)</f>
        <v>総武</v>
      </c>
      <c r="BA16" s="316"/>
      <c r="BB16" s="316"/>
      <c r="BC16" s="316"/>
      <c r="BD16" s="316"/>
      <c r="BE16" s="316"/>
      <c r="BF16" s="369" t="s">
        <v>40</v>
      </c>
    </row>
    <row r="17" spans="3:58" ht="4.5" customHeight="1">
      <c r="C17" s="367"/>
      <c r="D17" s="312"/>
      <c r="E17" s="312"/>
      <c r="F17" s="312"/>
      <c r="G17" s="313"/>
      <c r="H17" s="325" t="str">
        <f>IF(入力!C3="","",入力!C3)</f>
        <v>みつわ台クラブ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1" t="str">
        <f>IF(入力!J3="","","("&amp;入力!J3&amp;")")</f>
        <v>(女子)</v>
      </c>
      <c r="V17" s="321"/>
      <c r="W17" s="321"/>
      <c r="X17" s="322"/>
      <c r="Y17" s="351">
        <f>IF(入力!C4="","",入力!C4)</f>
        <v>430852586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3"/>
      <c r="AK17" s="304"/>
      <c r="AL17" s="304"/>
      <c r="AM17" s="305"/>
      <c r="AN17" s="331"/>
      <c r="AO17" s="332"/>
      <c r="AP17" s="332"/>
      <c r="AQ17" s="332"/>
      <c r="AR17" s="332"/>
      <c r="AS17" s="332"/>
      <c r="AT17" s="304"/>
      <c r="AU17" s="305"/>
      <c r="AV17" s="311"/>
      <c r="AW17" s="312"/>
      <c r="AX17" s="312"/>
      <c r="AY17" s="313"/>
      <c r="AZ17" s="317"/>
      <c r="BA17" s="318"/>
      <c r="BB17" s="318"/>
      <c r="BC17" s="318"/>
      <c r="BD17" s="318"/>
      <c r="BE17" s="318"/>
      <c r="BF17" s="370"/>
    </row>
    <row r="18" spans="3:58" ht="16.5" customHeight="1">
      <c r="C18" s="368"/>
      <c r="D18" s="294"/>
      <c r="E18" s="294"/>
      <c r="F18" s="294"/>
      <c r="G18" s="31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3"/>
      <c r="V18" s="323"/>
      <c r="W18" s="323"/>
      <c r="X18" s="324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6"/>
      <c r="AK18" s="281"/>
      <c r="AL18" s="281"/>
      <c r="AM18" s="307"/>
      <c r="AN18" s="333"/>
      <c r="AO18" s="334"/>
      <c r="AP18" s="334"/>
      <c r="AQ18" s="334"/>
      <c r="AR18" s="334"/>
      <c r="AS18" s="334"/>
      <c r="AT18" s="281"/>
      <c r="AU18" s="307"/>
      <c r="AV18" s="295"/>
      <c r="AW18" s="294"/>
      <c r="AX18" s="294"/>
      <c r="AY18" s="314"/>
      <c r="AZ18" s="319" t="str">
        <f>IF(入力!AE5="","",入力!AE5)</f>
        <v>都賀</v>
      </c>
      <c r="BA18" s="320"/>
      <c r="BB18" s="320"/>
      <c r="BC18" s="320"/>
      <c r="BD18" s="320"/>
      <c r="BE18" s="320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99"/>
    </row>
    <row r="20" spans="3:58" ht="15" customHeight="1">
      <c r="C20" s="284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3">
        <f>IF(入力!J7="","",入力!J7)</f>
        <v>9317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3"/>
    </row>
    <row r="21" spans="3:58" ht="15" customHeight="1">
      <c r="C21" s="284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>
        <f>IF(入力!M7="","",入力!M7)</f>
        <v>200608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>
        <f>IF(入力!M9="","",入力!M9)</f>
        <v>381429</v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>
        <f>IF(入力!M11="","",入力!M11)</f>
        <v>399372</v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3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サガワ　ノブオ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80" t="s">
        <v>45</v>
      </c>
      <c r="S22" s="285"/>
      <c r="T22" s="287">
        <f>IF(入力!AT7="","",入力!AT7)</f>
        <v>68</v>
      </c>
      <c r="U22" s="288"/>
      <c r="V22" s="289"/>
      <c r="W22" s="280" t="s">
        <v>46</v>
      </c>
      <c r="X22" s="280"/>
      <c r="Y22" s="280"/>
      <c r="Z22" s="14" t="s">
        <v>72</v>
      </c>
      <c r="AA22" s="15"/>
      <c r="AB22" s="285" t="str">
        <f>IF(入力!R7="","",入力!R7)</f>
        <v>263</v>
      </c>
      <c r="AC22" s="285"/>
      <c r="AD22" s="285"/>
      <c r="AE22" s="285"/>
      <c r="AF22" s="16" t="s">
        <v>73</v>
      </c>
      <c r="AG22" s="285" t="str">
        <f>IF(入力!W7="","",入力!W7)</f>
        <v>0002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80" t="s">
        <v>47</v>
      </c>
      <c r="AV22" s="285"/>
      <c r="AW22" s="285"/>
      <c r="AX22" s="17" t="s">
        <v>74</v>
      </c>
      <c r="AY22" s="285" t="str">
        <f>IF(入力!AL7="","",入力!AL7)</f>
        <v>043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68" t="s">
        <v>48</v>
      </c>
      <c r="D23" s="294"/>
      <c r="E23" s="294"/>
      <c r="F23" s="294"/>
      <c r="G23" s="314"/>
      <c r="H23" s="343" t="str">
        <f>IF(入力!C8="","",入力!C8&amp;"　"&amp;入力!E8)</f>
        <v>佐川　延夫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4"/>
      <c r="S23" s="294"/>
      <c r="T23" s="290"/>
      <c r="U23" s="291"/>
      <c r="V23" s="292"/>
      <c r="W23" s="281"/>
      <c r="X23" s="281"/>
      <c r="Y23" s="281"/>
      <c r="Z23" s="327" t="str">
        <f>IF(入力!P8="","",入力!P8)</f>
        <v>千葉県稲毛区山王町109-6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78"/>
      <c r="AU23" s="294"/>
      <c r="AV23" s="294"/>
      <c r="AW23" s="294"/>
      <c r="AX23" s="295" t="str">
        <f>IF(入力!AK8="","",入力!AK8)</f>
        <v>421</v>
      </c>
      <c r="AY23" s="294"/>
      <c r="AZ23" s="294"/>
      <c r="BA23" s="294"/>
      <c r="BB23" s="19" t="s">
        <v>76</v>
      </c>
      <c r="BC23" s="294" t="str">
        <f>IF(入力!AP8="","",入力!AP8)</f>
        <v>3889</v>
      </c>
      <c r="BD23" s="294"/>
      <c r="BE23" s="294"/>
      <c r="BF23" s="296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クロキ　サチコ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80" t="s">
        <v>45</v>
      </c>
      <c r="S24" s="285"/>
      <c r="T24" s="287">
        <f>IF(入力!AT9="","",入力!AT9)</f>
        <v>40</v>
      </c>
      <c r="U24" s="288"/>
      <c r="V24" s="289"/>
      <c r="W24" s="280" t="s">
        <v>46</v>
      </c>
      <c r="X24" s="280"/>
      <c r="Y24" s="280"/>
      <c r="Z24" s="14" t="s">
        <v>72</v>
      </c>
      <c r="AA24" s="15"/>
      <c r="AB24" s="285" t="str">
        <f>IF(入力!R9="","",入力!R9)</f>
        <v>264</v>
      </c>
      <c r="AC24" s="285"/>
      <c r="AD24" s="285"/>
      <c r="AE24" s="285"/>
      <c r="AF24" s="16" t="s">
        <v>73</v>
      </c>
      <c r="AG24" s="285" t="str">
        <f>IF(入力!W9="","",入力!W9)</f>
        <v>0020</v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80" t="s">
        <v>47</v>
      </c>
      <c r="AV24" s="285"/>
      <c r="AW24" s="285"/>
      <c r="AX24" s="17" t="s">
        <v>74</v>
      </c>
      <c r="AY24" s="285" t="str">
        <f>IF(入力!AL9="","",入力!AL9)</f>
        <v>070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68" t="s">
        <v>78</v>
      </c>
      <c r="D25" s="294"/>
      <c r="E25" s="294"/>
      <c r="F25" s="294"/>
      <c r="G25" s="314"/>
      <c r="H25" s="343" t="str">
        <f>IF(入力!C10="","",入力!C10&amp;"　"&amp;入力!E10)</f>
        <v>黒木　幸子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4"/>
      <c r="S25" s="294"/>
      <c r="T25" s="290"/>
      <c r="U25" s="291"/>
      <c r="V25" s="292"/>
      <c r="W25" s="281"/>
      <c r="X25" s="281"/>
      <c r="Y25" s="281"/>
      <c r="Z25" s="327" t="str">
        <f>IF(入力!P10="","",入力!P10)</f>
        <v>千葉県若葉区桜木8-5-18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78"/>
      <c r="AU25" s="294"/>
      <c r="AV25" s="294"/>
      <c r="AW25" s="294"/>
      <c r="AX25" s="295" t="str">
        <f>IF(入力!AK10="","",入力!AK10)</f>
        <v>5517</v>
      </c>
      <c r="AY25" s="294"/>
      <c r="AZ25" s="294"/>
      <c r="BA25" s="294"/>
      <c r="BB25" s="19" t="s">
        <v>76</v>
      </c>
      <c r="BC25" s="294" t="str">
        <f>IF(入力!AP10="","",入力!AP10)</f>
        <v>8011</v>
      </c>
      <c r="BD25" s="294"/>
      <c r="BE25" s="294"/>
      <c r="BF25" s="296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カラキ　サアヤ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80" t="s">
        <v>45</v>
      </c>
      <c r="S26" s="285"/>
      <c r="T26" s="287">
        <f>IF(入力!AT11="","",入力!AT11)</f>
        <v>23</v>
      </c>
      <c r="U26" s="288"/>
      <c r="V26" s="289"/>
      <c r="W26" s="280" t="s">
        <v>46</v>
      </c>
      <c r="X26" s="280"/>
      <c r="Y26" s="280"/>
      <c r="Z26" s="14" t="s">
        <v>72</v>
      </c>
      <c r="AA26" s="15"/>
      <c r="AB26" s="285" t="str">
        <f>IF(入力!R11="","",入力!R11)</f>
        <v>264</v>
      </c>
      <c r="AC26" s="285"/>
      <c r="AD26" s="285"/>
      <c r="AE26" s="285"/>
      <c r="AF26" s="16" t="s">
        <v>73</v>
      </c>
      <c r="AG26" s="285" t="str">
        <f>IF(入力!W11="","",入力!W11)</f>
        <v>0036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80" t="s">
        <v>47</v>
      </c>
      <c r="AV26" s="285"/>
      <c r="AW26" s="285"/>
      <c r="AX26" s="17" t="s">
        <v>74</v>
      </c>
      <c r="AY26" s="285" t="str">
        <f>IF(入力!AL11="","",入力!AL11)</f>
        <v>080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68" t="s">
        <v>79</v>
      </c>
      <c r="D27" s="294"/>
      <c r="E27" s="294"/>
      <c r="F27" s="294"/>
      <c r="G27" s="314"/>
      <c r="H27" s="343" t="str">
        <f>IF(入力!C12="","",入力!C12&amp;"　"&amp;入力!E12)</f>
        <v>唐木　沙彩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4"/>
      <c r="S27" s="294"/>
      <c r="T27" s="290"/>
      <c r="U27" s="291"/>
      <c r="V27" s="292"/>
      <c r="W27" s="281"/>
      <c r="X27" s="281"/>
      <c r="Y27" s="281"/>
      <c r="Z27" s="327" t="str">
        <f>IF(入力!P12="","",入力!P12)</f>
        <v>千葉県若葉区殿台町233-2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78"/>
      <c r="AU27" s="294"/>
      <c r="AV27" s="294"/>
      <c r="AW27" s="294"/>
      <c r="AX27" s="295" t="str">
        <f>IF(入力!AK12="","",入力!AK12)</f>
        <v>3080</v>
      </c>
      <c r="AY27" s="294"/>
      <c r="AZ27" s="294"/>
      <c r="BA27" s="294"/>
      <c r="BB27" s="19" t="s">
        <v>76</v>
      </c>
      <c r="BC27" s="294" t="str">
        <f>IF(入力!AP12="","",入力!AP12)</f>
        <v>3817</v>
      </c>
      <c r="BD27" s="294"/>
      <c r="BE27" s="294"/>
      <c r="BF27" s="296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サガワ　ノブオ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80" t="s">
        <v>45</v>
      </c>
      <c r="S28" s="285"/>
      <c r="T28" s="287">
        <f>IF(入力!AT15="","",入力!AT15)</f>
        <v>68</v>
      </c>
      <c r="U28" s="288"/>
      <c r="V28" s="289"/>
      <c r="W28" s="280" t="s">
        <v>46</v>
      </c>
      <c r="X28" s="280"/>
      <c r="Y28" s="280"/>
      <c r="Z28" s="14" t="s">
        <v>72</v>
      </c>
      <c r="AA28" s="15"/>
      <c r="AB28" s="285" t="str">
        <f>IF(入力!R15="","",入力!R15)</f>
        <v>263</v>
      </c>
      <c r="AC28" s="285"/>
      <c r="AD28" s="285"/>
      <c r="AE28" s="285"/>
      <c r="AF28" s="16" t="s">
        <v>73</v>
      </c>
      <c r="AG28" s="285" t="str">
        <f>IF(入力!W15="","",入力!W15)</f>
        <v>0002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80" t="s">
        <v>47</v>
      </c>
      <c r="AV28" s="285"/>
      <c r="AW28" s="285"/>
      <c r="AX28" s="17" t="s">
        <v>74</v>
      </c>
      <c r="AY28" s="285" t="str">
        <f>IF(入力!AL15="","",入力!AL15)</f>
        <v>043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3" t="str">
        <f>IF(入力!C16="","",入力!C16&amp;"　"&amp;入力!E16)</f>
        <v>佐川　延夫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2"/>
      <c r="S29" s="372"/>
      <c r="T29" s="380"/>
      <c r="U29" s="381"/>
      <c r="V29" s="382"/>
      <c r="W29" s="379"/>
      <c r="X29" s="379"/>
      <c r="Y29" s="379"/>
      <c r="Z29" s="396" t="str">
        <f>IF(入力!P16="","",入力!P16)</f>
        <v>千葉県若葉区山王町109-6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2"/>
      <c r="AV29" s="372"/>
      <c r="AW29" s="372"/>
      <c r="AX29" s="399" t="str">
        <f>IF(入力!AK16="","",入力!AK16)</f>
        <v>421</v>
      </c>
      <c r="AY29" s="372"/>
      <c r="AZ29" s="372"/>
      <c r="BA29" s="372"/>
      <c r="BB29" s="73" t="s">
        <v>76</v>
      </c>
      <c r="BC29" s="372" t="str">
        <f>IF(入力!AP16="","",入力!AP16)</f>
        <v>3889</v>
      </c>
      <c r="BD29" s="372"/>
      <c r="BE29" s="372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カリヤ　ナオ
苅谷　奈央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 t="str">
        <f>IF(入力!G25="","",入力!G25)</f>
        <v>６年</v>
      </c>
      <c r="R34" s="389"/>
      <c r="S34" s="390"/>
      <c r="T34" s="407" t="str">
        <f>IF(入力!I25="","",入力!I25)</f>
        <v>千葉市立桜木小学校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514512230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140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ナガシマ　フウカ
長嶋　楓花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 t="str">
        <f>IF(入力!G27="","",入力!G27)</f>
        <v>５年</v>
      </c>
      <c r="R36" s="389"/>
      <c r="S36" s="390"/>
      <c r="T36" s="407" t="str">
        <f>IF(入力!I27="","",入力!I27)</f>
        <v>千葉市立みつわ台北小学校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512425056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152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ソウマ　ユキノ
相馬　由妃乃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 t="str">
        <f>IF(入力!G29="","",入力!G29)</f>
        <v>６年</v>
      </c>
      <c r="R38" s="389"/>
      <c r="S38" s="390"/>
      <c r="T38" s="407" t="str">
        <f>IF(入力!I29="","",入力!I29)</f>
        <v>千葉市立草野小学校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513142773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148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ニシジマ　マシロ
西嶋　舞代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 t="str">
        <f>IF(入力!G31="","",入力!G31)</f>
        <v>６年</v>
      </c>
      <c r="R40" s="389"/>
      <c r="S40" s="390"/>
      <c r="T40" s="407" t="str">
        <f>IF(入力!I31="","",入力!I31)</f>
        <v>千葉市立北貝塚小学校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5146639914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140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ミナミ　マコト
南　真琴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 t="str">
        <f>IF(入力!G33="","",入力!G33)</f>
        <v>５年</v>
      </c>
      <c r="R42" s="389"/>
      <c r="S42" s="390"/>
      <c r="T42" s="407" t="str">
        <f>IF(入力!I33="","",入力!I33)</f>
        <v>八千代市立勝田台小学校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514663931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144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フクムラ　コユミ
福村　心優美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 t="str">
        <f>IF(入力!G35="","",入力!G35)</f>
        <v>５年</v>
      </c>
      <c r="R44" s="389"/>
      <c r="S44" s="390"/>
      <c r="T44" s="407" t="str">
        <f>IF(入力!I35="","",入力!I35)</f>
        <v>印西市立原小学校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513666572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153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カマシタ　ナツキ
鎌下　夏綺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 t="str">
        <f>IF(入力!G37="","",入力!G37)</f>
        <v>５年</v>
      </c>
      <c r="R46" s="389"/>
      <c r="S46" s="390"/>
      <c r="T46" s="407" t="str">
        <f>IF(入力!I37="","",入力!I37)</f>
        <v>千葉市立星久喜小学校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512358384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144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ケッソク　ミナミ
結束　美南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 t="str">
        <f>IF(入力!G39="","",入力!G39)</f>
        <v>５年</v>
      </c>
      <c r="R48" s="389"/>
      <c r="S48" s="390"/>
      <c r="T48" s="407" t="str">
        <f>IF(入力!I39="","",入力!I39)</f>
        <v>成田市立公津の杜小学校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513137613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144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アビコ　サク
吾孫子　咲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 t="str">
        <f>IF(入力!G41="","",入力!G41)</f>
        <v>５年</v>
      </c>
      <c r="R50" s="389"/>
      <c r="S50" s="390"/>
      <c r="T50" s="407" t="str">
        <f>IF(入力!I41="","",入力!I41)</f>
        <v>千葉市立みつわ台南小学校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515536048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137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イケザワ　モモカ
池澤　百花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>５年</v>
      </c>
      <c r="R52" s="389"/>
      <c r="S52" s="390"/>
      <c r="T52" s="407" t="str">
        <f>IF(入力!I43="","",入力!I43)</f>
        <v>千葉市立千草台小学校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513473689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145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ソウマ　ノゾミ
相馬　希美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>４年</v>
      </c>
      <c r="R54" s="389"/>
      <c r="S54" s="390"/>
      <c r="T54" s="407" t="str">
        <f>IF(入力!I45="","",入力!I45)</f>
        <v>千葉市立草野小学校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513435507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135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ミヤゾノ　サキ
宮園　彩希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>４年</v>
      </c>
      <c r="R56" s="389"/>
      <c r="S56" s="390"/>
      <c r="T56" s="407" t="str">
        <f>IF(入力!I47="","",入力!I47)</f>
        <v>千葉市立北貝塚小学校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514255429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>
        <f>IF(入力!P47="","",入力!P47)</f>
        <v>147</v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430852586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佐川　延夫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508441821</v>
      </c>
      <c r="H7" s="263"/>
      <c r="I7" s="263"/>
      <c r="J7" s="263">
        <f>IF(入力!J7="","",入力!J7)</f>
        <v>9317</v>
      </c>
      <c r="K7" s="263"/>
      <c r="L7" s="263"/>
      <c r="M7" s="263">
        <f>IF(入力!M7="","",入力!M7)</f>
        <v>200608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黒木　幸子</v>
      </c>
      <c r="D9" s="274"/>
      <c r="E9" s="274"/>
      <c r="F9" s="274"/>
      <c r="G9" s="263">
        <f>IF(入力!G9="","",入力!G9)</f>
        <v>510153207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381429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唐木　沙彩</v>
      </c>
      <c r="D11" s="274"/>
      <c r="E11" s="274"/>
      <c r="F11" s="274"/>
      <c r="G11" s="263">
        <f>IF(入力!G11="","",入力!G11)</f>
        <v>505388132</v>
      </c>
      <c r="H11" s="263"/>
      <c r="I11" s="263"/>
      <c r="J11" s="263" t="str">
        <f>IF(入力!J11="","",入力!J11)</f>
        <v/>
      </c>
      <c r="K11" s="263"/>
      <c r="L11" s="263"/>
      <c r="M11" s="263">
        <f>IF(入力!M11="","",入力!M11)</f>
        <v>399372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池澤　厚子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佐川　延夫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千葉県若葉区山王町109-6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043-421-3889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090－4934－8005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苅谷　奈央</v>
      </c>
      <c r="D25" s="274"/>
      <c r="E25" s="274"/>
      <c r="F25" s="274"/>
      <c r="G25" s="261" t="str">
        <f>IF(入力!G25="","",入力!G25)</f>
        <v>６年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長嶋　楓花</v>
      </c>
      <c r="D27" s="274"/>
      <c r="E27" s="274"/>
      <c r="F27" s="274"/>
      <c r="G27" s="261" t="str">
        <f>IF(入力!G27="","",入力!G27)</f>
        <v>５年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相馬　由妃乃</v>
      </c>
      <c r="D29" s="274"/>
      <c r="E29" s="274"/>
      <c r="F29" s="274"/>
      <c r="G29" s="261" t="str">
        <f>IF(入力!G29="","",入力!G29)</f>
        <v>６年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西嶋　舞代</v>
      </c>
      <c r="D31" s="274"/>
      <c r="E31" s="274"/>
      <c r="F31" s="274"/>
      <c r="G31" s="261" t="str">
        <f>IF(入力!G31="","",入力!G31)</f>
        <v>６年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5146639914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南　真琴</v>
      </c>
      <c r="D33" s="274"/>
      <c r="E33" s="274"/>
      <c r="F33" s="274"/>
      <c r="G33" s="261" t="str">
        <f>IF(入力!G33="","",入力!G33)</f>
        <v>５年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福村　心優美</v>
      </c>
      <c r="D35" s="274"/>
      <c r="E35" s="274"/>
      <c r="F35" s="274"/>
      <c r="G35" s="261" t="str">
        <f>IF(入力!G35="","",入力!G35)</f>
        <v>５年</v>
      </c>
      <c r="H35" s="261" t="str">
        <f>IF(入力!H35="","",入力!H35)</f>
        <v/>
      </c>
      <c r="I35" s="261" t="str">
        <f>IF(入力!I35="","",入力!I35)</f>
        <v>印西市立原小学校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鎌下　夏綺</v>
      </c>
      <c r="D37" s="274"/>
      <c r="E37" s="274"/>
      <c r="F37" s="274"/>
      <c r="G37" s="261" t="str">
        <f>IF(入力!G37="","",入力!G37)</f>
        <v>５年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結束　美南</v>
      </c>
      <c r="D39" s="274"/>
      <c r="E39" s="274"/>
      <c r="F39" s="274"/>
      <c r="G39" s="261" t="str">
        <f>IF(入力!G39="","",入力!G39)</f>
        <v>５年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吾孫子　咲</v>
      </c>
      <c r="D41" s="274"/>
      <c r="E41" s="274"/>
      <c r="F41" s="274"/>
      <c r="G41" s="261" t="str">
        <f>IF(入力!G41="","",入力!G41)</f>
        <v>５年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池澤　百花</v>
      </c>
      <c r="D43" s="274"/>
      <c r="E43" s="274"/>
      <c r="F43" s="274"/>
      <c r="G43" s="261" t="str">
        <f>IF(入力!G43="","",入力!G43)</f>
        <v>５年</v>
      </c>
      <c r="H43" s="261" t="str">
        <f>IF(入力!H43="","",入力!H43)</f>
        <v/>
      </c>
      <c r="I43" s="261" t="str">
        <f>IF(入力!I43="","",入力!I43)</f>
        <v>千葉市立千草台小学校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513473689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相馬　希美</v>
      </c>
      <c r="D45" s="274"/>
      <c r="E45" s="274"/>
      <c r="F45" s="274"/>
      <c r="G45" s="261" t="str">
        <f>IF(入力!G45="","",入力!G45)</f>
        <v>４年</v>
      </c>
      <c r="H45" s="261" t="str">
        <f>IF(入力!H45="","",入力!H45)</f>
        <v/>
      </c>
      <c r="I45" s="261" t="str">
        <f>IF(入力!I45="","",入力!I45)</f>
        <v>千葉市立草野小学校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513435507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宮園　彩希</v>
      </c>
      <c r="D47" s="274"/>
      <c r="E47" s="274"/>
      <c r="F47" s="274"/>
      <c r="G47" s="261" t="str">
        <f>IF(入力!G47="","",入力!G47)</f>
        <v>４年</v>
      </c>
      <c r="H47" s="261" t="str">
        <f>IF(入力!H47="","",入力!H47)</f>
        <v/>
      </c>
      <c r="I47" s="261" t="str">
        <f>IF(入力!I47="","",入力!I47)</f>
        <v>千葉市立北貝塚小学校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514255429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2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430852586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佐川　延夫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508441821</v>
      </c>
      <c r="H7" s="263"/>
      <c r="I7" s="263"/>
      <c r="J7" s="263">
        <f>IF(入力!J7="","",入力!J7)</f>
        <v>9317</v>
      </c>
      <c r="K7" s="263"/>
      <c r="L7" s="263"/>
      <c r="M7" s="263">
        <f>IF(入力!M7="","",入力!M7)</f>
        <v>200608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黒木　幸子</v>
      </c>
      <c r="D9" s="274"/>
      <c r="E9" s="274"/>
      <c r="F9" s="274"/>
      <c r="G9" s="263">
        <f>IF(入力!G9="","",入力!G9)</f>
        <v>510153207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381429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唐木　沙彩</v>
      </c>
      <c r="D11" s="274"/>
      <c r="E11" s="274"/>
      <c r="F11" s="274"/>
      <c r="G11" s="263">
        <f>IF(入力!G11="","",入力!G11)</f>
        <v>505388132</v>
      </c>
      <c r="H11" s="263"/>
      <c r="I11" s="263"/>
      <c r="J11" s="263" t="str">
        <f>IF(入力!J11="","",入力!J11)</f>
        <v/>
      </c>
      <c r="K11" s="263"/>
      <c r="L11" s="263"/>
      <c r="M11" s="263">
        <f>IF(入力!M11="","",入力!M11)</f>
        <v>399372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池澤　厚子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佐川　延夫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千葉県若葉区山王町109-6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043-421-3889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090－4934－8005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苅谷　奈央</v>
      </c>
      <c r="D25" s="274"/>
      <c r="E25" s="274"/>
      <c r="F25" s="274"/>
      <c r="G25" s="261" t="str">
        <f>IF(入力!G25="","",入力!G25)</f>
        <v>６年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長嶋　楓花</v>
      </c>
      <c r="D27" s="274"/>
      <c r="E27" s="274"/>
      <c r="F27" s="274"/>
      <c r="G27" s="261" t="str">
        <f>IF(入力!G27="","",入力!G27)</f>
        <v>５年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相馬　由妃乃</v>
      </c>
      <c r="D29" s="274"/>
      <c r="E29" s="274"/>
      <c r="F29" s="274"/>
      <c r="G29" s="261" t="str">
        <f>IF(入力!G29="","",入力!G29)</f>
        <v>６年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西嶋　舞代</v>
      </c>
      <c r="D31" s="274"/>
      <c r="E31" s="274"/>
      <c r="F31" s="274"/>
      <c r="G31" s="261" t="str">
        <f>IF(入力!G31="","",入力!G31)</f>
        <v>６年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5146639914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南　真琴</v>
      </c>
      <c r="D33" s="274"/>
      <c r="E33" s="274"/>
      <c r="F33" s="274"/>
      <c r="G33" s="261" t="str">
        <f>IF(入力!G33="","",入力!G33)</f>
        <v>５年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福村　心優美</v>
      </c>
      <c r="D35" s="274"/>
      <c r="E35" s="274"/>
      <c r="F35" s="274"/>
      <c r="G35" s="261" t="str">
        <f>IF(入力!G35="","",入力!G35)</f>
        <v>５年</v>
      </c>
      <c r="H35" s="261" t="str">
        <f>IF(入力!H35="","",入力!H35)</f>
        <v/>
      </c>
      <c r="I35" s="261" t="str">
        <f>IF(入力!I35="","",入力!I35)</f>
        <v>印西市立原小学校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鎌下　夏綺</v>
      </c>
      <c r="D37" s="274"/>
      <c r="E37" s="274"/>
      <c r="F37" s="274"/>
      <c r="G37" s="261" t="str">
        <f>IF(入力!G37="","",入力!G37)</f>
        <v>５年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結束　美南</v>
      </c>
      <c r="D39" s="274"/>
      <c r="E39" s="274"/>
      <c r="F39" s="274"/>
      <c r="G39" s="261" t="str">
        <f>IF(入力!G39="","",入力!G39)</f>
        <v>５年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吾孫子　咲</v>
      </c>
      <c r="D41" s="274"/>
      <c r="E41" s="274"/>
      <c r="F41" s="274"/>
      <c r="G41" s="261" t="str">
        <f>IF(入力!G41="","",入力!G41)</f>
        <v>５年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池澤　百花</v>
      </c>
      <c r="D43" s="274"/>
      <c r="E43" s="274"/>
      <c r="F43" s="274"/>
      <c r="G43" s="261" t="str">
        <f>IF(入力!G43="","",入力!G43)</f>
        <v>５年</v>
      </c>
      <c r="H43" s="261" t="str">
        <f>IF(入力!H43="","",入力!H43)</f>
        <v/>
      </c>
      <c r="I43" s="261" t="str">
        <f>IF(入力!I43="","",入力!I43)</f>
        <v>千葉市立千草台小学校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513473689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相馬　希美</v>
      </c>
      <c r="D45" s="274"/>
      <c r="E45" s="274"/>
      <c r="F45" s="274"/>
      <c r="G45" s="261" t="str">
        <f>IF(入力!G45="","",入力!G45)</f>
        <v>４年</v>
      </c>
      <c r="H45" s="261" t="str">
        <f>IF(入力!H45="","",入力!H45)</f>
        <v/>
      </c>
      <c r="I45" s="261" t="str">
        <f>IF(入力!I45="","",入力!I45)</f>
        <v>千葉市立草野小学校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513435507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宮園　彩希</v>
      </c>
      <c r="D47" s="274"/>
      <c r="E47" s="274"/>
      <c r="F47" s="274"/>
      <c r="G47" s="261" t="str">
        <f>IF(入力!G47="","",入力!G47)</f>
        <v>４年</v>
      </c>
      <c r="H47" s="261" t="str">
        <f>IF(入力!H47="","",入力!H47)</f>
        <v/>
      </c>
      <c r="I47" s="261" t="str">
        <f>IF(入力!I47="","",入力!I47)</f>
        <v>千葉市立北貝塚小学校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514255429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15</v>
      </c>
      <c r="J5" s="442" t="str">
        <f>IF(入力!A55="","",入力!A55)</f>
        <v>基本プレーをモットーに全力で全国を目指す。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>
        <f>IF(入力!M7="","",入力!M7)</f>
        <v>200608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千葉県稲毛区山王町109-6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>
        <f>IF(入力!M9="","",入力!M9)</f>
        <v>381429</v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千葉県若葉区桜木8-5-18</v>
      </c>
      <c r="U17" s="33" t="str">
        <f>IF(入力!AL9="","",入力!AL9)</f>
        <v>070</v>
      </c>
      <c r="V17" s="33" t="str">
        <f>IF(入力!AK10="","",入力!AK10)</f>
        <v>5517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>
        <f>IF(入力!M11="","",入力!M11)</f>
        <v>399372</v>
      </c>
      <c r="J20" s="33"/>
      <c r="K20" s="33"/>
      <c r="L20" s="33">
        <f>IF(入力!AT11="","",入力!AT11)</f>
        <v>23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0036</v>
      </c>
      <c r="T20" s="33" t="str">
        <f>IF(入力!P12="","",入力!P12)</f>
        <v>千葉県若葉区殿台町233-2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千葉県若葉区山王町109-6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池澤</v>
      </c>
      <c r="D23" s="33" t="str">
        <f>IF(入力!$E$14="","",入力!$E$14)</f>
        <v>厚子</v>
      </c>
      <c r="E23" s="33" t="str">
        <f>IF(入力!$C$13="","",入力!$C$13)</f>
        <v>イケザワ</v>
      </c>
      <c r="F23" s="33" t="str">
        <f>IF(入力!$E$13="","",入力!$E$13)</f>
        <v>アツコ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苅谷</v>
      </c>
      <c r="D24" s="75" t="str">
        <f>VLOOKUP($B$51,$A$53:$F$352,4)</f>
        <v>奈央</v>
      </c>
      <c r="E24" s="75" t="str">
        <f>VLOOKUP($B$51,$A$53:$F$352,5)</f>
        <v>カリヤ</v>
      </c>
      <c r="F24" s="75" t="str">
        <f>VLOOKUP($B$51,$A$53:$F$352,6)</f>
        <v>ナオ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苅谷</v>
      </c>
      <c r="D53" s="33" t="str">
        <f>IF(入力!E26="","",入力!E26)</f>
        <v>奈央</v>
      </c>
      <c r="E53" s="33" t="str">
        <f>IF(入力!C25="","",入力!C25)</f>
        <v>カリヤ</v>
      </c>
      <c r="F53" s="33" t="str">
        <f>IF(入力!E25="","",入力!E25)</f>
        <v>ナオ</v>
      </c>
      <c r="G53" s="33">
        <f>IF(入力!M25="","",入力!M25)</f>
        <v>514512230</v>
      </c>
      <c r="H53" s="33" t="str">
        <f>IF(入力!I25="","",入力!I25)</f>
        <v>千葉市立桜木小学校</v>
      </c>
      <c r="I53" s="33" t="str">
        <f>IF(入力!G25="","",入力!G25)</f>
        <v>６年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長嶋</v>
      </c>
      <c r="D54" s="33" t="str">
        <f>IF(入力!E28="","",入力!E28)</f>
        <v>楓花</v>
      </c>
      <c r="E54" s="33" t="str">
        <f>IF(入力!C27="","",入力!C27)</f>
        <v>ナガシマ</v>
      </c>
      <c r="F54" s="33" t="str">
        <f>IF(入力!E27="","",入力!E27)</f>
        <v>フウカ</v>
      </c>
      <c r="G54" s="33">
        <f>IF(入力!M27="","",入力!M27)</f>
        <v>512425056</v>
      </c>
      <c r="H54" s="33" t="str">
        <f>IF(入力!I27="","",入力!I27)</f>
        <v>千葉市立みつわ台北小学校</v>
      </c>
      <c r="I54" s="33" t="str">
        <f>IF(入力!G27="","",入力!G27)</f>
        <v>５年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相馬</v>
      </c>
      <c r="D55" s="33" t="str">
        <f>IF(入力!E30="","",入力!E30)</f>
        <v>由妃乃</v>
      </c>
      <c r="E55" s="33" t="str">
        <f>IF(入力!C29="","",入力!C29)</f>
        <v>ソウマ</v>
      </c>
      <c r="F55" s="33" t="str">
        <f>IF(入力!E29="","",入力!E29)</f>
        <v>ユキノ</v>
      </c>
      <c r="G55" s="33">
        <f>IF(入力!M29="","",入力!M29)</f>
        <v>513142773</v>
      </c>
      <c r="H55" s="33" t="str">
        <f>IF(入力!I29="","",入力!I29)</f>
        <v>千葉市立草野小学校</v>
      </c>
      <c r="I55" s="33" t="str">
        <f>IF(入力!G29="","",入力!G29)</f>
        <v>６年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西嶋</v>
      </c>
      <c r="D56" s="33" t="str">
        <f>IF(入力!E32="","",入力!E32)</f>
        <v>舞代</v>
      </c>
      <c r="E56" s="33" t="str">
        <f>IF(入力!C31="","",入力!C31)</f>
        <v>ニシジマ</v>
      </c>
      <c r="F56" s="33" t="str">
        <f>IF(入力!E31="","",入力!E31)</f>
        <v>マシロ</v>
      </c>
      <c r="G56" s="33">
        <f>IF(入力!M31="","",入力!M31)</f>
        <v>5146639914</v>
      </c>
      <c r="H56" s="33" t="str">
        <f>IF(入力!I31="","",入力!I31)</f>
        <v>千葉市立北貝塚小学校</v>
      </c>
      <c r="I56" s="33" t="str">
        <f>IF(入力!G31="","",入力!G31)</f>
        <v>６年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南</v>
      </c>
      <c r="D57" s="33" t="str">
        <f>IF(入力!E34="","",入力!E34)</f>
        <v>真琴</v>
      </c>
      <c r="E57" s="33" t="str">
        <f>IF(入力!C33="","",入力!C33)</f>
        <v>ミナミ</v>
      </c>
      <c r="F57" s="33" t="str">
        <f>IF(入力!E33="","",入力!E33)</f>
        <v>マコト</v>
      </c>
      <c r="G57" s="33">
        <f>IF(入力!M33="","",入力!M33)</f>
        <v>514663931</v>
      </c>
      <c r="H57" s="33" t="str">
        <f>IF(入力!I33="","",入力!I33)</f>
        <v>八千代市立勝田台小学校</v>
      </c>
      <c r="I57" s="33" t="str">
        <f>IF(入力!G33="","",入力!G33)</f>
        <v>５年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福村</v>
      </c>
      <c r="D58" s="33" t="str">
        <f>IF(入力!E36="","",入力!E36)</f>
        <v>心優美</v>
      </c>
      <c r="E58" s="33" t="str">
        <f>IF(入力!C35="","",入力!C35)</f>
        <v>フクムラ</v>
      </c>
      <c r="F58" s="33" t="str">
        <f>IF(入力!E35="","",入力!E35)</f>
        <v>コユミ</v>
      </c>
      <c r="G58" s="33">
        <f>IF(入力!M35="","",入力!M35)</f>
        <v>513666572</v>
      </c>
      <c r="H58" s="33" t="str">
        <f>IF(入力!I35="","",入力!I35)</f>
        <v>印西市立原小学校</v>
      </c>
      <c r="I58" s="33" t="str">
        <f>IF(入力!G35="","",入力!G35)</f>
        <v>５年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鎌下</v>
      </c>
      <c r="D59" s="33" t="str">
        <f>IF(入力!E38="","",入力!E38)</f>
        <v>夏綺</v>
      </c>
      <c r="E59" s="33" t="str">
        <f>IF(入力!C37="","",入力!C37)</f>
        <v>カマシタ</v>
      </c>
      <c r="F59" s="33" t="str">
        <f>IF(入力!E37="","",入力!E37)</f>
        <v>ナツキ</v>
      </c>
      <c r="G59" s="33">
        <f>IF(入力!M37="","",入力!M37)</f>
        <v>512358384</v>
      </c>
      <c r="H59" s="33" t="str">
        <f>IF(入力!I37="","",入力!I37)</f>
        <v>千葉市立星久喜小学校</v>
      </c>
      <c r="I59" s="33" t="str">
        <f>IF(入力!G37="","",入力!G37)</f>
        <v>５年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結束</v>
      </c>
      <c r="D60" s="33" t="str">
        <f>IF(入力!E40="","",入力!E40)</f>
        <v>美南</v>
      </c>
      <c r="E60" s="33" t="str">
        <f>IF(入力!C39="","",入力!C39)</f>
        <v>ケッソク</v>
      </c>
      <c r="F60" s="33" t="str">
        <f>IF(入力!E39="","",入力!E39)</f>
        <v>ミナミ</v>
      </c>
      <c r="G60" s="33">
        <f>IF(入力!M39="","",入力!M39)</f>
        <v>513137613</v>
      </c>
      <c r="H60" s="33" t="str">
        <f>IF(入力!I39="","",入力!I39)</f>
        <v>成田市立公津の杜小学校</v>
      </c>
      <c r="I60" s="33" t="str">
        <f>IF(入力!G39="","",入力!G39)</f>
        <v>５年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吾孫子</v>
      </c>
      <c r="D61" s="33" t="str">
        <f>IF(入力!E42="","",入力!E42)</f>
        <v>咲</v>
      </c>
      <c r="E61" s="33" t="str">
        <f>IF(入力!C41="","",入力!C41)</f>
        <v>アビコ</v>
      </c>
      <c r="F61" s="33" t="str">
        <f>IF(入力!E41="","",入力!E41)</f>
        <v>サク</v>
      </c>
      <c r="G61" s="33">
        <f>IF(入力!M41="","",入力!M41)</f>
        <v>515536048</v>
      </c>
      <c r="H61" s="33" t="str">
        <f>IF(入力!I41="","",入力!I41)</f>
        <v>千葉市立みつわ台南小学校</v>
      </c>
      <c r="I61" s="33" t="str">
        <f>IF(入力!G41="","",入力!G41)</f>
        <v>５年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池澤</v>
      </c>
      <c r="D62" s="33" t="str">
        <f>IF(入力!E44="","",入力!E44)</f>
        <v>百花</v>
      </c>
      <c r="E62" s="33" t="str">
        <f>IF(入力!C43="","",入力!C43)</f>
        <v>イケザワ</v>
      </c>
      <c r="F62" s="33" t="str">
        <f>IF(入力!E43="","",入力!E43)</f>
        <v>モモカ</v>
      </c>
      <c r="G62" s="33">
        <f>IF(入力!M43="","",入力!M43)</f>
        <v>513473689</v>
      </c>
      <c r="H62" s="33" t="str">
        <f>IF(入力!I43="","",入力!I43)</f>
        <v>千葉市立千草台小学校</v>
      </c>
      <c r="I62" s="33" t="str">
        <f>IF(入力!G43="","",入力!G43)</f>
        <v>５年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相馬</v>
      </c>
      <c r="D63" s="33" t="str">
        <f>IF(入力!E46="","",入力!E46)</f>
        <v>希美</v>
      </c>
      <c r="E63" s="33" t="str">
        <f>IF(入力!C45="","",入力!C45)</f>
        <v>ソウマ</v>
      </c>
      <c r="F63" s="33" t="str">
        <f>IF(入力!E45="","",入力!E45)</f>
        <v>ノゾミ</v>
      </c>
      <c r="G63" s="33">
        <f>IF(入力!M45="","",入力!M45)</f>
        <v>513435507</v>
      </c>
      <c r="H63" s="33" t="str">
        <f>IF(入力!I45="","",入力!I45)</f>
        <v>千葉市立草野小学校</v>
      </c>
      <c r="I63" s="33" t="str">
        <f>IF(入力!G45="","",入力!G45)</f>
        <v>４年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宮園</v>
      </c>
      <c r="D64" s="33" t="str">
        <f>IF(入力!E48="","",入力!E48)</f>
        <v>彩希</v>
      </c>
      <c r="E64" s="33" t="str">
        <f>IF(入力!C47="","",入力!C47)</f>
        <v>ミヤゾノ</v>
      </c>
      <c r="F64" s="33" t="str">
        <f>IF(入力!E47="","",入力!E47)</f>
        <v>サキ</v>
      </c>
      <c r="G64" s="33">
        <f>IF(入力!M47="","",入力!M47)</f>
        <v>514255429</v>
      </c>
      <c r="H64" s="33" t="str">
        <f>IF(入力!I47="","",入力!I47)</f>
        <v>千葉市立北貝塚小学校</v>
      </c>
      <c r="I64" s="33" t="str">
        <f>IF(入力!G47="","",入力!G47)</f>
        <v>４年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西嶋秀基</cp:lastModifiedBy>
  <cp:lastPrinted>2016-05-09T15:17:35Z</cp:lastPrinted>
  <dcterms:created xsi:type="dcterms:W3CDTF">2014-04-05T09:56:00Z</dcterms:created>
  <dcterms:modified xsi:type="dcterms:W3CDTF">2017-05-23T23:22:56Z</dcterms:modified>
</cp:coreProperties>
</file>