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弐番館２階　２\Desktop\中村7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C24" i="7" l="1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F24" i="7"/>
</calcChain>
</file>

<file path=xl/sharedStrings.xml><?xml version="1.0" encoding="utf-8"?>
<sst xmlns="http://schemas.openxmlformats.org/spreadsheetml/2006/main" count="416" uniqueCount="293">
  <si>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</si>
  <si>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</si>
  <si>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</si>
  <si>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</si>
  <si>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</si>
  <si>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</si>
  <si>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</si>
  <si>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</si>
  <si>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</si>
  <si>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</si>
  <si>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</si>
  <si>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</si>
  <si>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</si>
  <si>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</si>
  <si>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</si>
  <si>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</si>
  <si>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</si>
  <si>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</si>
  <si>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</si>
  <si>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</si>
  <si>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</si>
  <si>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</si>
  <si>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</si>
  <si>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</si>
  <si>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</si>
  <si>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</si>
  <si>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</si>
  <si>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</si>
  <si>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</si>
  <si>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</si>
  <si>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</si>
  <si>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</si>
  <si>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</si>
  <si>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</si>
  <si>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</si>
  <si>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</si>
  <si>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</si>
  <si>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</si>
  <si>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</si>
  <si>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</si>
  <si>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</si>
  <si>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</si>
  <si>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</si>
  <si>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</si>
  <si>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</si>
  <si>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</si>
  <si>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</si>
  <si>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</si>
  <si>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</si>
  <si>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</si>
  <si>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</si>
  <si>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</si>
  <si>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</si>
  <si>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</si>
  <si>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</si>
  <si>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</si>
  <si>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</si>
  <si>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</si>
  <si>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</si>
  <si>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</si>
  <si>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</si>
  <si>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</si>
  <si>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</si>
  <si>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</si>
  <si>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</si>
  <si>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</si>
  <si>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</si>
  <si>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</si>
  <si>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</si>
  <si>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</si>
  <si>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</si>
  <si>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</si>
  <si>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</si>
  <si>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</si>
  <si>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</si>
  <si>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</si>
  <si>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</si>
  <si>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</si>
  <si>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</si>
  <si>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</si>
  <si>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</si>
  <si>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</si>
  <si>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</si>
  <si>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</si>
  <si>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</si>
  <si>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</si>
  <si>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</si>
  <si>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</si>
  <si>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</si>
  <si>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</si>
  <si>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</si>
  <si>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</si>
  <si>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</si>
  <si>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</si>
  <si>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</si>
  <si>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</si>
  <si>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</si>
  <si>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</si>
  <si>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</si>
  <si>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</si>
  <si>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</si>
  <si>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</si>
  <si>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</si>
  <si>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</si>
  <si>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</si>
  <si>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</si>
  <si>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</si>
  <si>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</si>
  <si>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</si>
  <si>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</si>
  <si>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</si>
  <si>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</si>
  <si>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</si>
  <si>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</si>
  <si>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</si>
  <si>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</si>
  <si>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</si>
  <si>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</si>
  <si>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</si>
  <si>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</si>
  <si>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</si>
  <si>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</si>
  <si>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</si>
  <si>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</si>
  <si>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</si>
  <si>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</si>
  <si>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</si>
  <si>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</si>
  <si>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</si>
  <si>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</si>
  <si>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</si>
  <si>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</si>
  <si>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</si>
  <si>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</si>
  <si>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</si>
  <si>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</si>
  <si>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</si>
  <si>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</si>
  <si>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</si>
  <si>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</si>
  <si>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</si>
  <si>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</si>
  <si>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</si>
  <si>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</si>
  <si>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</si>
  <si>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</si>
  <si>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</si>
  <si>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</si>
  <si>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</si>
  <si>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</si>
  <si>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</si>
  <si>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</si>
  <si>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</si>
  <si>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</si>
  <si>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</si>
  <si>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</si>
  <si>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</si>
  <si>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</si>
  <si>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</si>
  <si>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</si>
  <si>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</si>
  <si>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</si>
  <si>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</si>
  <si>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</si>
  <si>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</si>
  <si>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</si>
  <si>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</si>
  <si>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</si>
  <si>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</si>
  <si>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</si>
  <si>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</si>
  <si>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</si>
  <si>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</si>
  <si>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</si>
  <si>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</si>
  <si>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</si>
  <si>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</si>
  <si>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</si>
  <si>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</si>
  <si>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</si>
  <si>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</si>
  <si>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</si>
  <si>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</si>
  <si>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</si>
  <si>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</si>
  <si>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</si>
  <si>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</si>
  <si>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</si>
  <si>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</si>
  <si>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</si>
  <si>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</si>
  <si>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</si>
  <si>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</si>
  <si>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</si>
  <si>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</si>
  <si>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</si>
  <si>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</si>
  <si>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</si>
  <si>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</si>
  <si>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</si>
  <si>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千葉中央ジュニアクラブ</t>
    <rPh sb="0" eb="2">
      <t>チバ</t>
    </rPh>
    <rPh sb="2" eb="4">
      <t>チュウオウ</t>
    </rPh>
    <phoneticPr fontId="2"/>
  </si>
  <si>
    <t>チバチュウオウジュニアクラブ</t>
    <phoneticPr fontId="2"/>
  </si>
  <si>
    <t>女子</t>
    <rPh sb="0" eb="2">
      <t>ジョシ</t>
    </rPh>
    <phoneticPr fontId="2"/>
  </si>
  <si>
    <t>中央区</t>
    <rPh sb="0" eb="3">
      <t>チュウオウク</t>
    </rPh>
    <phoneticPr fontId="2"/>
  </si>
  <si>
    <t>高橋</t>
    <rPh sb="0" eb="2">
      <t>タカハシ</t>
    </rPh>
    <phoneticPr fontId="2"/>
  </si>
  <si>
    <t>信志</t>
    <rPh sb="0" eb="1">
      <t>シン</t>
    </rPh>
    <rPh sb="1" eb="2">
      <t>ココロザシ</t>
    </rPh>
    <phoneticPr fontId="2"/>
  </si>
  <si>
    <t>タカハシ</t>
    <phoneticPr fontId="2"/>
  </si>
  <si>
    <t>シンジ</t>
    <phoneticPr fontId="2"/>
  </si>
  <si>
    <t>中村</t>
    <rPh sb="0" eb="2">
      <t>ナカムラ</t>
    </rPh>
    <phoneticPr fontId="2"/>
  </si>
  <si>
    <t>多恵子</t>
    <rPh sb="0" eb="3">
      <t>タエコ</t>
    </rPh>
    <phoneticPr fontId="2"/>
  </si>
  <si>
    <t>市原市瀬又684-12</t>
    <rPh sb="0" eb="3">
      <t>イチハラシ</t>
    </rPh>
    <rPh sb="3" eb="5">
      <t>セマタ</t>
    </rPh>
    <phoneticPr fontId="2"/>
  </si>
  <si>
    <t>0436</t>
    <phoneticPr fontId="2"/>
  </si>
  <si>
    <t>652</t>
    <phoneticPr fontId="2"/>
  </si>
  <si>
    <t>1060</t>
    <phoneticPr fontId="2"/>
  </si>
  <si>
    <t>柳澤</t>
    <rPh sb="0" eb="2">
      <t>ヤナギサワ</t>
    </rPh>
    <phoneticPr fontId="2"/>
  </si>
  <si>
    <t>八恵子</t>
    <rPh sb="0" eb="1">
      <t>ハチ</t>
    </rPh>
    <rPh sb="1" eb="2">
      <t>エ</t>
    </rPh>
    <rPh sb="2" eb="3">
      <t>コ</t>
    </rPh>
    <phoneticPr fontId="2"/>
  </si>
  <si>
    <t>市原市ちはら台東8-20-8</t>
    <rPh sb="0" eb="3">
      <t>イチハラシ</t>
    </rPh>
    <rPh sb="6" eb="7">
      <t>ダイ</t>
    </rPh>
    <rPh sb="7" eb="8">
      <t>ヒガシ</t>
    </rPh>
    <phoneticPr fontId="2"/>
  </si>
  <si>
    <t>0436</t>
    <phoneticPr fontId="2"/>
  </si>
  <si>
    <t>52</t>
    <phoneticPr fontId="2"/>
  </si>
  <si>
    <t>7332</t>
    <phoneticPr fontId="2"/>
  </si>
  <si>
    <t>266</t>
    <phoneticPr fontId="2"/>
  </si>
  <si>
    <t>0005</t>
    <phoneticPr fontId="2"/>
  </si>
  <si>
    <t>千葉市緑区誉田町1-956-2-201</t>
    <rPh sb="0" eb="2">
      <t>チバ</t>
    </rPh>
    <rPh sb="2" eb="3">
      <t>シ</t>
    </rPh>
    <rPh sb="3" eb="5">
      <t>ミドリク</t>
    </rPh>
    <rPh sb="5" eb="7">
      <t>ホンダ</t>
    </rPh>
    <rPh sb="7" eb="8">
      <t>チョウ</t>
    </rPh>
    <phoneticPr fontId="2"/>
  </si>
  <si>
    <t>090</t>
    <phoneticPr fontId="2"/>
  </si>
  <si>
    <t>4254</t>
    <phoneticPr fontId="2"/>
  </si>
  <si>
    <t>3968</t>
    <phoneticPr fontId="2"/>
  </si>
  <si>
    <t>七海</t>
    <rPh sb="0" eb="1">
      <t>ナナ</t>
    </rPh>
    <rPh sb="1" eb="2">
      <t>ウミ</t>
    </rPh>
    <phoneticPr fontId="2"/>
  </si>
  <si>
    <t>①</t>
    <phoneticPr fontId="2"/>
  </si>
  <si>
    <t>千葉市立誉田小学校</t>
    <rPh sb="0" eb="2">
      <t>チバ</t>
    </rPh>
    <rPh sb="2" eb="3">
      <t>シ</t>
    </rPh>
    <rPh sb="3" eb="4">
      <t>リツ</t>
    </rPh>
    <rPh sb="4" eb="6">
      <t>ホンダ</t>
    </rPh>
    <rPh sb="6" eb="9">
      <t>ショウガッコウ</t>
    </rPh>
    <phoneticPr fontId="2"/>
  </si>
  <si>
    <t>櫻庭</t>
    <rPh sb="0" eb="2">
      <t>サクラバ</t>
    </rPh>
    <phoneticPr fontId="2"/>
  </si>
  <si>
    <t>心釉</t>
    <rPh sb="0" eb="1">
      <t>ココロ</t>
    </rPh>
    <rPh sb="1" eb="2">
      <t>ウワグスリ</t>
    </rPh>
    <phoneticPr fontId="2"/>
  </si>
  <si>
    <t>市原市立辰巳台東小学校</t>
    <rPh sb="0" eb="2">
      <t>イチハラ</t>
    </rPh>
    <rPh sb="2" eb="3">
      <t>シ</t>
    </rPh>
    <rPh sb="3" eb="4">
      <t>リツ</t>
    </rPh>
    <rPh sb="4" eb="5">
      <t>タツ</t>
    </rPh>
    <rPh sb="5" eb="6">
      <t>ミ</t>
    </rPh>
    <rPh sb="6" eb="7">
      <t>ダイ</t>
    </rPh>
    <rPh sb="7" eb="8">
      <t>ヒガシ</t>
    </rPh>
    <rPh sb="8" eb="11">
      <t>ショウガッコウ</t>
    </rPh>
    <phoneticPr fontId="2"/>
  </si>
  <si>
    <t>冨田</t>
    <rPh sb="0" eb="2">
      <t>トミタ</t>
    </rPh>
    <phoneticPr fontId="2"/>
  </si>
  <si>
    <t>諒子</t>
    <rPh sb="0" eb="1">
      <t>リョウ</t>
    </rPh>
    <rPh sb="1" eb="2">
      <t>コ</t>
    </rPh>
    <phoneticPr fontId="2"/>
  </si>
  <si>
    <t>鈴木</t>
    <rPh sb="0" eb="2">
      <t>スズキ</t>
    </rPh>
    <phoneticPr fontId="2"/>
  </si>
  <si>
    <t>海砂</t>
    <rPh sb="0" eb="1">
      <t>ウミ</t>
    </rPh>
    <rPh sb="1" eb="2">
      <t>スナ</t>
    </rPh>
    <phoneticPr fontId="2"/>
  </si>
  <si>
    <t>千葉市立長作小学校</t>
    <rPh sb="0" eb="2">
      <t>チバ</t>
    </rPh>
    <rPh sb="2" eb="3">
      <t>シ</t>
    </rPh>
    <rPh sb="3" eb="4">
      <t>リツ</t>
    </rPh>
    <rPh sb="4" eb="5">
      <t>ナガ</t>
    </rPh>
    <rPh sb="5" eb="6">
      <t>サク</t>
    </rPh>
    <rPh sb="6" eb="9">
      <t>ショウガッコウ</t>
    </rPh>
    <phoneticPr fontId="2"/>
  </si>
  <si>
    <t>ヤナギサワ</t>
    <phoneticPr fontId="2"/>
  </si>
  <si>
    <t>ヤエコ</t>
    <phoneticPr fontId="2"/>
  </si>
  <si>
    <t>ナカムラ</t>
    <phoneticPr fontId="2"/>
  </si>
  <si>
    <t>タエコ</t>
    <phoneticPr fontId="2"/>
  </si>
  <si>
    <t>ナナミ</t>
    <phoneticPr fontId="2"/>
  </si>
  <si>
    <t>サクラバ</t>
    <phoneticPr fontId="2"/>
  </si>
  <si>
    <t>ミユウ</t>
    <phoneticPr fontId="2"/>
  </si>
  <si>
    <t>トミタ</t>
    <phoneticPr fontId="2"/>
  </si>
  <si>
    <t>リョウコ</t>
    <phoneticPr fontId="2"/>
  </si>
  <si>
    <t>スズキ</t>
    <phoneticPr fontId="2"/>
  </si>
  <si>
    <t>ミサ</t>
    <phoneticPr fontId="2"/>
  </si>
  <si>
    <t>中村</t>
    <rPh sb="0" eb="2">
      <t>ナカムラ</t>
    </rPh>
    <phoneticPr fontId="2"/>
  </si>
  <si>
    <t>多恵子</t>
    <rPh sb="0" eb="3">
      <t>タエコ</t>
    </rPh>
    <phoneticPr fontId="2"/>
  </si>
  <si>
    <t>ナカムラ</t>
    <phoneticPr fontId="2"/>
  </si>
  <si>
    <t>タエコ</t>
    <phoneticPr fontId="2"/>
  </si>
  <si>
    <t>ヤマダ</t>
  </si>
  <si>
    <t>ティナ</t>
  </si>
  <si>
    <t>千葉市立稲丘小学校</t>
  </si>
  <si>
    <t>山田</t>
  </si>
  <si>
    <t>茶愛</t>
  </si>
  <si>
    <t>聖都美</t>
  </si>
  <si>
    <t>川崎</t>
  </si>
  <si>
    <t>千葉市立星久喜小学校</t>
  </si>
  <si>
    <t>コトミ</t>
  </si>
  <si>
    <t>カワサキ</t>
  </si>
  <si>
    <t>優</t>
  </si>
  <si>
    <t>五十嵐</t>
  </si>
  <si>
    <t>千葉市立磯辺小学校</t>
  </si>
  <si>
    <t>ユウ</t>
  </si>
  <si>
    <t>イガラシ</t>
  </si>
  <si>
    <t>優海</t>
  </si>
  <si>
    <t>黒岩</t>
  </si>
  <si>
    <t>千葉市立蘇我小学校</t>
  </si>
  <si>
    <t>ユマ</t>
  </si>
  <si>
    <t>クロイワ</t>
  </si>
  <si>
    <t>千嘉</t>
  </si>
  <si>
    <t>柳</t>
  </si>
  <si>
    <t>千葉市立西小中台小学校</t>
  </si>
  <si>
    <t>チカ</t>
  </si>
  <si>
    <t>ヤナギ</t>
  </si>
  <si>
    <t>美唯</t>
  </si>
  <si>
    <t>浅井</t>
  </si>
  <si>
    <t>千葉市立真砂東小学校</t>
  </si>
  <si>
    <t>ミイ</t>
  </si>
  <si>
    <t>アサイ</t>
  </si>
  <si>
    <t>亜弥</t>
  </si>
  <si>
    <t>神田</t>
  </si>
  <si>
    <t>千葉市立小中台南小学校</t>
  </si>
  <si>
    <t>アヤ</t>
  </si>
  <si>
    <t>カンダ</t>
  </si>
  <si>
    <t>ななか</t>
  </si>
  <si>
    <t>緒方</t>
  </si>
  <si>
    <t>オガタ</t>
  </si>
  <si>
    <t>ナナカ</t>
  </si>
  <si>
    <t>千葉市立みつわ台南小学校</t>
  </si>
  <si>
    <t>素晴らしい大会になりますよう全力でプレーを行い、お世話になった指導者と両親に感動を与えられるよう頑張ります。</t>
    <rPh sb="0" eb="2">
      <t>スバ</t>
    </rPh>
    <rPh sb="5" eb="7">
      <t>タイカイ</t>
    </rPh>
    <rPh sb="14" eb="16">
      <t>ゼンリョク</t>
    </rPh>
    <rPh sb="21" eb="22">
      <t>オコナ</t>
    </rPh>
    <rPh sb="25" eb="27">
      <t>セワ</t>
    </rPh>
    <rPh sb="31" eb="34">
      <t>シドウシャ</t>
    </rPh>
    <rPh sb="35" eb="37">
      <t>リョウシン</t>
    </rPh>
    <rPh sb="38" eb="40">
      <t>カンドウ</t>
    </rPh>
    <rPh sb="41" eb="42">
      <t>アタ</t>
    </rPh>
    <rPh sb="48" eb="5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</si>
</sst>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1" zoomScaleNormal="100" workbookViewId="0">
      <selection activeCell="P33" sqref="P33:T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5" t="s">
        <v>202</v>
      </c>
      <c r="K3" s="246"/>
      <c r="L3" s="246"/>
      <c r="M3" s="246"/>
      <c r="N3" s="246"/>
      <c r="O3" s="247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8" t="s">
        <v>181</v>
      </c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430860496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3" t="s">
        <v>162</v>
      </c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6"/>
      <c r="K5" s="226"/>
      <c r="L5" s="226"/>
      <c r="M5" s="226"/>
      <c r="N5" s="226"/>
      <c r="O5" s="226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206</v>
      </c>
      <c r="D7" s="133"/>
      <c r="E7" s="134" t="s">
        <v>207</v>
      </c>
      <c r="F7" s="135"/>
      <c r="G7" s="228">
        <v>508326147</v>
      </c>
      <c r="H7" s="228"/>
      <c r="I7" s="228"/>
      <c r="J7" s="228">
        <v>14051</v>
      </c>
      <c r="K7" s="228"/>
      <c r="L7" s="228"/>
      <c r="M7" s="228">
        <v>9100118920</v>
      </c>
      <c r="N7" s="228"/>
      <c r="O7" s="228"/>
      <c r="P7" s="200" t="s">
        <v>72</v>
      </c>
      <c r="Q7" s="201"/>
      <c r="R7" s="168"/>
      <c r="S7" s="168"/>
      <c r="T7" s="168"/>
      <c r="U7" s="168"/>
      <c r="V7" s="50" t="s">
        <v>73</v>
      </c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211</v>
      </c>
      <c r="AM7" s="83"/>
      <c r="AN7" s="83"/>
      <c r="AO7" s="83"/>
      <c r="AP7" s="83"/>
      <c r="AQ7" s="83"/>
      <c r="AR7" s="83"/>
      <c r="AS7" s="59" t="s">
        <v>75</v>
      </c>
      <c r="AT7" s="77">
        <v>73</v>
      </c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210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212</v>
      </c>
      <c r="AL8" s="85"/>
      <c r="AM8" s="85"/>
      <c r="AN8" s="85"/>
      <c r="AO8" s="60" t="s">
        <v>76</v>
      </c>
      <c r="AP8" s="85" t="s">
        <v>213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237</v>
      </c>
      <c r="D9" s="133"/>
      <c r="E9" s="134" t="s">
        <v>238</v>
      </c>
      <c r="F9" s="135"/>
      <c r="G9" s="228">
        <v>505887468</v>
      </c>
      <c r="H9" s="228"/>
      <c r="I9" s="228"/>
      <c r="J9" s="228">
        <v>21062</v>
      </c>
      <c r="K9" s="228"/>
      <c r="L9" s="228"/>
      <c r="M9" s="228">
        <v>200779</v>
      </c>
      <c r="N9" s="228"/>
      <c r="O9" s="228"/>
      <c r="P9" s="200" t="s">
        <v>72</v>
      </c>
      <c r="Q9" s="201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217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66"/>
      <c r="C10" s="136" t="s">
        <v>214</v>
      </c>
      <c r="D10" s="137"/>
      <c r="E10" s="138" t="s">
        <v>215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216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218</v>
      </c>
      <c r="AL10" s="85"/>
      <c r="AM10" s="85"/>
      <c r="AN10" s="85"/>
      <c r="AO10" s="60" t="s">
        <v>195</v>
      </c>
      <c r="AP10" s="85" t="s">
        <v>219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76"/>
      <c r="D11" s="133"/>
      <c r="E11" s="133"/>
      <c r="F11" s="135"/>
      <c r="G11" s="228"/>
      <c r="H11" s="228"/>
      <c r="I11" s="228"/>
      <c r="J11" s="228"/>
      <c r="K11" s="228"/>
      <c r="L11" s="228"/>
      <c r="M11" s="228"/>
      <c r="N11" s="228"/>
      <c r="O11" s="228"/>
      <c r="P11" s="200" t="s">
        <v>72</v>
      </c>
      <c r="Q11" s="201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77"/>
      <c r="D12" s="137"/>
      <c r="E12" s="137"/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250</v>
      </c>
      <c r="D13" s="133"/>
      <c r="E13" s="134" t="s">
        <v>251</v>
      </c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7"/>
      <c r="S13" s="187"/>
      <c r="T13" s="187"/>
      <c r="U13" s="187"/>
      <c r="V13" s="4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92"/>
      <c r="AK13" s="61"/>
      <c r="AL13" s="180"/>
      <c r="AM13" s="180"/>
      <c r="AN13" s="180"/>
      <c r="AO13" s="180"/>
      <c r="AP13" s="180"/>
      <c r="AQ13" s="180"/>
      <c r="AR13" s="180"/>
      <c r="AS13" s="62"/>
      <c r="AT13" s="79"/>
    </row>
    <row r="14" spans="1:51" ht="18" customHeight="1">
      <c r="A14" s="96"/>
      <c r="B14" s="166"/>
      <c r="C14" s="136" t="s">
        <v>248</v>
      </c>
      <c r="D14" s="137"/>
      <c r="E14" s="138" t="s">
        <v>249</v>
      </c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63"/>
      <c r="AP14" s="185"/>
      <c r="AQ14" s="185"/>
      <c r="AR14" s="185"/>
      <c r="AS14" s="186"/>
      <c r="AT14" s="79"/>
    </row>
    <row r="15" spans="1:51" ht="15" customHeight="1">
      <c r="A15" s="232" t="s">
        <v>166</v>
      </c>
      <c r="B15" s="166"/>
      <c r="C15" s="132" t="s">
        <v>239</v>
      </c>
      <c r="D15" s="133"/>
      <c r="E15" s="134" t="s">
        <v>240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200" t="s">
        <v>72</v>
      </c>
      <c r="Q15" s="201"/>
      <c r="R15" s="168" t="s">
        <v>220</v>
      </c>
      <c r="S15" s="168"/>
      <c r="T15" s="168"/>
      <c r="U15" s="168"/>
      <c r="V15" s="49" t="s">
        <v>73</v>
      </c>
      <c r="W15" s="158" t="s">
        <v>221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223</v>
      </c>
      <c r="AM15" s="83"/>
      <c r="AN15" s="83"/>
      <c r="AO15" s="83"/>
      <c r="AP15" s="83"/>
      <c r="AQ15" s="83"/>
      <c r="AR15" s="83"/>
      <c r="AS15" s="59" t="s">
        <v>194</v>
      </c>
      <c r="AT15" s="78">
        <v>37</v>
      </c>
    </row>
    <row r="16" spans="1:51" ht="18" customHeight="1">
      <c r="A16" s="96"/>
      <c r="B16" s="166"/>
      <c r="C16" s="136" t="s">
        <v>208</v>
      </c>
      <c r="D16" s="137"/>
      <c r="E16" s="138" t="s">
        <v>209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222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224</v>
      </c>
      <c r="AL16" s="85"/>
      <c r="AM16" s="85"/>
      <c r="AN16" s="85"/>
      <c r="AO16" s="60" t="s">
        <v>195</v>
      </c>
      <c r="AP16" s="85" t="s">
        <v>225</v>
      </c>
      <c r="AQ16" s="85"/>
      <c r="AR16" s="85"/>
      <c r="AS16" s="86"/>
      <c r="AT16" s="78"/>
    </row>
    <row r="17" spans="1:46">
      <c r="A17" s="96" t="s">
        <v>6</v>
      </c>
      <c r="B17" s="166"/>
      <c r="C17" s="220" t="str">
        <f>IF(P16="","",P16)</f>
        <v>千葉市緑区誉田町1-956-2-201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20" t="str">
        <f>IF(AL15="","",AL15&amp;"-"&amp;AK16&amp;"-"&amp;AP16)</f>
        <v>090-4254-3968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>
        <v>90</v>
      </c>
      <c r="D21" s="233"/>
      <c r="E21" s="233">
        <v>4254</v>
      </c>
      <c r="F21" s="233"/>
      <c r="G21" s="233">
        <v>3968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21" t="s">
        <v>173</v>
      </c>
      <c r="D23" s="222"/>
      <c r="E23" s="223" t="s">
        <v>174</v>
      </c>
      <c r="F23" s="224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5" t="s">
        <v>227</v>
      </c>
      <c r="C25" s="132" t="s">
        <v>239</v>
      </c>
      <c r="D25" s="133"/>
      <c r="E25" s="134" t="s">
        <v>241</v>
      </c>
      <c r="F25" s="135"/>
      <c r="G25" s="119">
        <v>6</v>
      </c>
      <c r="H25" s="120"/>
      <c r="I25" s="123" t="s">
        <v>228</v>
      </c>
      <c r="J25" s="124"/>
      <c r="K25" s="124"/>
      <c r="L25" s="120"/>
      <c r="M25" s="119">
        <v>511282637</v>
      </c>
      <c r="N25" s="124"/>
      <c r="O25" s="120"/>
      <c r="P25" s="119">
        <v>158</v>
      </c>
      <c r="Q25" s="124"/>
      <c r="R25" s="124"/>
      <c r="S25" s="124"/>
      <c r="T25" s="126"/>
      <c r="U25" s="1"/>
      <c r="V25" s="1"/>
      <c r="W25" s="1"/>
      <c r="X25" s="1"/>
      <c r="Y25" s="235">
        <v>13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208</v>
      </c>
      <c r="D26" s="137"/>
      <c r="E26" s="138" t="s">
        <v>226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242</v>
      </c>
      <c r="D27" s="133"/>
      <c r="E27" s="134" t="s">
        <v>243</v>
      </c>
      <c r="F27" s="135"/>
      <c r="G27" s="119">
        <v>6</v>
      </c>
      <c r="H27" s="120"/>
      <c r="I27" s="123" t="s">
        <v>231</v>
      </c>
      <c r="J27" s="124"/>
      <c r="K27" s="124"/>
      <c r="L27" s="120"/>
      <c r="M27" s="119">
        <v>512280960</v>
      </c>
      <c r="N27" s="124"/>
      <c r="O27" s="120"/>
      <c r="P27" s="119">
        <v>156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229</v>
      </c>
      <c r="D28" s="137"/>
      <c r="E28" s="138" t="s">
        <v>230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244</v>
      </c>
      <c r="D29" s="133"/>
      <c r="E29" s="134" t="s">
        <v>245</v>
      </c>
      <c r="F29" s="135"/>
      <c r="G29" s="119">
        <v>6</v>
      </c>
      <c r="H29" s="120"/>
      <c r="I29" s="123" t="s">
        <v>228</v>
      </c>
      <c r="J29" s="124"/>
      <c r="K29" s="124"/>
      <c r="L29" s="120"/>
      <c r="M29" s="119">
        <v>513386167</v>
      </c>
      <c r="N29" s="124"/>
      <c r="O29" s="120"/>
      <c r="P29" s="119">
        <v>150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232</v>
      </c>
      <c r="D30" s="137"/>
      <c r="E30" s="138" t="s">
        <v>233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246</v>
      </c>
      <c r="D31" s="133"/>
      <c r="E31" s="134" t="s">
        <v>247</v>
      </c>
      <c r="F31" s="135"/>
      <c r="G31" s="119">
        <v>6</v>
      </c>
      <c r="H31" s="120"/>
      <c r="I31" s="123" t="s">
        <v>236</v>
      </c>
      <c r="J31" s="124"/>
      <c r="K31" s="124"/>
      <c r="L31" s="120"/>
      <c r="M31" s="119">
        <v>414384233</v>
      </c>
      <c r="N31" s="124"/>
      <c r="O31" s="120"/>
      <c r="P31" s="119">
        <v>140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234</v>
      </c>
      <c r="D32" s="137"/>
      <c r="E32" s="138" t="s">
        <v>235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286</v>
      </c>
      <c r="D33" s="133"/>
      <c r="E33" s="134" t="s">
        <v>285</v>
      </c>
      <c r="F33" s="135"/>
      <c r="G33" s="119">
        <v>5</v>
      </c>
      <c r="H33" s="120"/>
      <c r="I33" s="123" t="s">
        <v>284</v>
      </c>
      <c r="J33" s="124"/>
      <c r="K33" s="124"/>
      <c r="L33" s="120"/>
      <c r="M33" s="119">
        <v>512467561</v>
      </c>
      <c r="N33" s="124"/>
      <c r="O33" s="120"/>
      <c r="P33" s="119">
        <v>152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283</v>
      </c>
      <c r="D34" s="137"/>
      <c r="E34" s="138" t="s">
        <v>282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289</v>
      </c>
      <c r="D35" s="133"/>
      <c r="E35" s="134" t="s">
        <v>290</v>
      </c>
      <c r="F35" s="135"/>
      <c r="G35" s="119">
        <v>5</v>
      </c>
      <c r="H35" s="120"/>
      <c r="I35" s="123" t="s">
        <v>291</v>
      </c>
      <c r="J35" s="124"/>
      <c r="K35" s="124"/>
      <c r="L35" s="120"/>
      <c r="M35" s="119">
        <v>514444133</v>
      </c>
      <c r="N35" s="124"/>
      <c r="O35" s="120"/>
      <c r="P35" s="119">
        <v>150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288</v>
      </c>
      <c r="D36" s="137"/>
      <c r="E36" s="138" t="s">
        <v>287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281</v>
      </c>
      <c r="D37" s="133"/>
      <c r="E37" s="134" t="s">
        <v>280</v>
      </c>
      <c r="F37" s="135"/>
      <c r="G37" s="119">
        <v>4</v>
      </c>
      <c r="H37" s="120"/>
      <c r="I37" s="123" t="s">
        <v>279</v>
      </c>
      <c r="J37" s="124"/>
      <c r="K37" s="124"/>
      <c r="L37" s="120"/>
      <c r="M37" s="119">
        <v>512467500</v>
      </c>
      <c r="N37" s="124"/>
      <c r="O37" s="120"/>
      <c r="P37" s="119">
        <v>160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278</v>
      </c>
      <c r="D38" s="137"/>
      <c r="E38" s="138" t="s">
        <v>277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276</v>
      </c>
      <c r="D39" s="133"/>
      <c r="E39" s="134" t="s">
        <v>275</v>
      </c>
      <c r="F39" s="135"/>
      <c r="G39" s="119">
        <v>4</v>
      </c>
      <c r="H39" s="120"/>
      <c r="I39" s="123" t="s">
        <v>274</v>
      </c>
      <c r="J39" s="124"/>
      <c r="K39" s="124"/>
      <c r="L39" s="120"/>
      <c r="M39" s="119">
        <v>512467533</v>
      </c>
      <c r="N39" s="124"/>
      <c r="O39" s="120"/>
      <c r="P39" s="119">
        <v>163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273</v>
      </c>
      <c r="D40" s="137"/>
      <c r="E40" s="138" t="s">
        <v>272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271</v>
      </c>
      <c r="D41" s="133"/>
      <c r="E41" s="134" t="s">
        <v>270</v>
      </c>
      <c r="F41" s="135"/>
      <c r="G41" s="119">
        <v>4</v>
      </c>
      <c r="H41" s="120"/>
      <c r="I41" s="123" t="s">
        <v>269</v>
      </c>
      <c r="J41" s="124"/>
      <c r="K41" s="124"/>
      <c r="L41" s="120"/>
      <c r="M41" s="119">
        <v>514384226</v>
      </c>
      <c r="N41" s="124"/>
      <c r="O41" s="120"/>
      <c r="P41" s="119">
        <v>145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268</v>
      </c>
      <c r="D42" s="137"/>
      <c r="E42" s="138" t="s">
        <v>267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266</v>
      </c>
      <c r="D43" s="133"/>
      <c r="E43" s="134" t="s">
        <v>265</v>
      </c>
      <c r="F43" s="135"/>
      <c r="G43" s="119">
        <v>4</v>
      </c>
      <c r="H43" s="120"/>
      <c r="I43" s="123" t="s">
        <v>264</v>
      </c>
      <c r="J43" s="124"/>
      <c r="K43" s="124"/>
      <c r="L43" s="120"/>
      <c r="M43" s="119">
        <v>513386195</v>
      </c>
      <c r="N43" s="124"/>
      <c r="O43" s="120"/>
      <c r="P43" s="119">
        <v>135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263</v>
      </c>
      <c r="D44" s="137"/>
      <c r="E44" s="138" t="s">
        <v>262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261</v>
      </c>
      <c r="D45" s="133"/>
      <c r="E45" s="134" t="s">
        <v>260</v>
      </c>
      <c r="F45" s="135"/>
      <c r="G45" s="119">
        <v>4</v>
      </c>
      <c r="H45" s="120"/>
      <c r="I45" s="123" t="s">
        <v>259</v>
      </c>
      <c r="J45" s="124"/>
      <c r="K45" s="124"/>
      <c r="L45" s="120"/>
      <c r="M45" s="119">
        <v>514384211</v>
      </c>
      <c r="N45" s="124"/>
      <c r="O45" s="120"/>
      <c r="P45" s="119">
        <v>138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258</v>
      </c>
      <c r="D46" s="137"/>
      <c r="E46" s="138" t="s">
        <v>257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215" t="s">
        <v>252</v>
      </c>
      <c r="D47" s="216"/>
      <c r="E47" s="133" t="s">
        <v>253</v>
      </c>
      <c r="F47" s="135"/>
      <c r="G47" s="119">
        <v>3</v>
      </c>
      <c r="H47" s="120"/>
      <c r="I47" s="119" t="s">
        <v>254</v>
      </c>
      <c r="J47" s="124"/>
      <c r="K47" s="124"/>
      <c r="L47" s="120"/>
      <c r="M47" s="119">
        <v>513386249</v>
      </c>
      <c r="N47" s="124"/>
      <c r="O47" s="120"/>
      <c r="P47" s="119">
        <v>144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7" t="s">
        <v>255</v>
      </c>
      <c r="D48" s="218"/>
      <c r="E48" s="218" t="s">
        <v>256</v>
      </c>
      <c r="F48" s="219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8" t="s">
        <v>188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292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54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千葉中央ジュニアクラブ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430860496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高橋　信志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508326147</v>
      </c>
      <c r="H7" s="273"/>
      <c r="I7" s="273"/>
      <c r="J7" s="273">
        <f>IF(入力!J7="","",入力!J7)</f>
        <v>14051</v>
      </c>
      <c r="K7" s="273"/>
      <c r="L7" s="273"/>
      <c r="M7" s="273">
        <f>IF(入力!M7="","",入力!M7)</f>
        <v>9100118920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柳澤　八恵子</v>
      </c>
      <c r="D9" s="267"/>
      <c r="E9" s="267"/>
      <c r="F9" s="267"/>
      <c r="G9" s="273">
        <f>IF(入力!G9="","",入力!G9)</f>
        <v>505887468</v>
      </c>
      <c r="H9" s="273"/>
      <c r="I9" s="273"/>
      <c r="J9" s="273">
        <f>IF(入力!J9="","",入力!J9)</f>
        <v>21062</v>
      </c>
      <c r="K9" s="273"/>
      <c r="L9" s="273"/>
      <c r="M9" s="273">
        <f>IF(入力!M9="","",入力!M9)</f>
        <v>200779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中村　多恵子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多恵子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千葉市緑区誉田町1-956-2-201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090-4254-3968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90－4254－3968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中村　七海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千葉市立誉田小学校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511282637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櫻庭　心釉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市原市立辰巳台東小学校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512280960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冨田　諒子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千葉市立誉田小学校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513386167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鈴木　海砂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千葉市立長作小学校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414384233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神田　亜弥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千葉市立小中台南小学校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512467561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緒方　ななか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千葉市立みつわ台南小学校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514444133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浅井　美唯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千葉市立真砂東小学校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512467500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柳　千嘉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千葉市立西小中台小学校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512467533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黒岩　優海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千葉市立蘇我小学校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514384226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五十嵐　優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千葉市立磯辺小学校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513386195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川崎　聖都美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千葉市立星久喜小学校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514384211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山田　茶愛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千葉市立稲丘小学校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513386249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Z23" sqref="Z23:AT23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チバチュウオウジュニアクラブ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中央区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/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千葉中央ジュニアクラブ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430860496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0"/>
      <c r="D18" s="323"/>
      <c r="E18" s="323"/>
      <c r="F18" s="323"/>
      <c r="G18" s="361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51"/>
      <c r="AL18" s="351"/>
      <c r="AM18" s="377"/>
      <c r="AN18" s="399"/>
      <c r="AO18" s="400"/>
      <c r="AP18" s="400"/>
      <c r="AQ18" s="400"/>
      <c r="AR18" s="400"/>
      <c r="AS18" s="400"/>
      <c r="AT18" s="351"/>
      <c r="AU18" s="377"/>
      <c r="AV18" s="347"/>
      <c r="AW18" s="323"/>
      <c r="AX18" s="323"/>
      <c r="AY18" s="361"/>
      <c r="AZ18" s="387" t="str">
        <f>IF(入力!AE5="","",入力!AE5)</f>
        <v/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9"/>
    </row>
    <row r="20" spans="3:58" ht="15" customHeight="1">
      <c r="C20" s="434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433">
        <f>IF(入力!J7="","",入力!J7)</f>
        <v>14051</v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>
        <f>IF(入力!J9="","",入力!J9)</f>
        <v>21062</v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433">
        <f>IF(入力!M7="","",入力!M7)</f>
        <v>9100118920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>
        <f>IF(入力!M9="","",入力!M9)</f>
        <v>200779</v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57" t="s">
        <v>71</v>
      </c>
      <c r="D22" s="358"/>
      <c r="E22" s="358"/>
      <c r="F22" s="358"/>
      <c r="G22" s="359"/>
      <c r="H22" s="362" t="str">
        <f>IF(入力!C7="","",入力!C7&amp;"　"&amp;入力!E7)</f>
        <v>タカハシ　シンジ</v>
      </c>
      <c r="I22" s="327"/>
      <c r="J22" s="327"/>
      <c r="K22" s="327"/>
      <c r="L22" s="327"/>
      <c r="M22" s="327"/>
      <c r="N22" s="327"/>
      <c r="O22" s="327"/>
      <c r="P22" s="327"/>
      <c r="Q22" s="336"/>
      <c r="R22" s="328" t="s">
        <v>45</v>
      </c>
      <c r="S22" s="327"/>
      <c r="T22" s="337">
        <f>IF(入力!AT7="","",入力!AT7)</f>
        <v>73</v>
      </c>
      <c r="U22" s="338"/>
      <c r="V22" s="339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/>
      </c>
      <c r="AC22" s="327"/>
      <c r="AD22" s="327"/>
      <c r="AE22" s="327"/>
      <c r="AF22" s="16" t="s">
        <v>73</v>
      </c>
      <c r="AG22" s="327" t="str">
        <f>IF(入力!W7="","",入力!W7)</f>
        <v/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36"/>
      <c r="AU22" s="328" t="s">
        <v>47</v>
      </c>
      <c r="AV22" s="327"/>
      <c r="AW22" s="327"/>
      <c r="AX22" s="17" t="s">
        <v>74</v>
      </c>
      <c r="AY22" s="327" t="str">
        <f>IF(入力!AL7="","",入力!AL7)</f>
        <v>0436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60" t="s">
        <v>48</v>
      </c>
      <c r="D23" s="323"/>
      <c r="E23" s="323"/>
      <c r="F23" s="323"/>
      <c r="G23" s="361"/>
      <c r="H23" s="363" t="str">
        <f>IF(入力!C8="","",入力!C8&amp;"　"&amp;入力!E8)</f>
        <v>高橋　信志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23"/>
      <c r="S23" s="323"/>
      <c r="T23" s="352"/>
      <c r="U23" s="353"/>
      <c r="V23" s="354"/>
      <c r="W23" s="351"/>
      <c r="X23" s="351"/>
      <c r="Y23" s="351"/>
      <c r="Z23" s="344" t="str">
        <f>IF(入力!P8="","",入力!P8)</f>
        <v>市原市瀬又684-12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3"/>
      <c r="AV23" s="323"/>
      <c r="AW23" s="323"/>
      <c r="AX23" s="347" t="str">
        <f>IF(入力!AK8="","",入力!AK8)</f>
        <v>652</v>
      </c>
      <c r="AY23" s="323"/>
      <c r="AZ23" s="323"/>
      <c r="BA23" s="323"/>
      <c r="BB23" s="19" t="s">
        <v>76</v>
      </c>
      <c r="BC23" s="323" t="str">
        <f>IF(入力!AP8="","",入力!AP8)</f>
        <v>1060</v>
      </c>
      <c r="BD23" s="323"/>
      <c r="BE23" s="323"/>
      <c r="BF23" s="343"/>
    </row>
    <row r="24" spans="3:58" ht="12" customHeight="1">
      <c r="C24" s="357" t="s">
        <v>77</v>
      </c>
      <c r="D24" s="358"/>
      <c r="E24" s="358"/>
      <c r="F24" s="358"/>
      <c r="G24" s="359"/>
      <c r="H24" s="362" t="str">
        <f>IF(入力!C9="","",入力!C9&amp;"　"&amp;入力!E9)</f>
        <v>ヤナギサワ　ヤエコ</v>
      </c>
      <c r="I24" s="327"/>
      <c r="J24" s="327"/>
      <c r="K24" s="327"/>
      <c r="L24" s="327"/>
      <c r="M24" s="327"/>
      <c r="N24" s="327"/>
      <c r="O24" s="327"/>
      <c r="P24" s="327"/>
      <c r="Q24" s="336"/>
      <c r="R24" s="328" t="s">
        <v>45</v>
      </c>
      <c r="S24" s="327"/>
      <c r="T24" s="337">
        <f>IF(入力!AT9="","",入力!AT9)</f>
        <v>47</v>
      </c>
      <c r="U24" s="338"/>
      <c r="V24" s="339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/>
      </c>
      <c r="AC24" s="327"/>
      <c r="AD24" s="327"/>
      <c r="AE24" s="327"/>
      <c r="AF24" s="16" t="s">
        <v>73</v>
      </c>
      <c r="AG24" s="327" t="str">
        <f>IF(入力!W9="","",入力!W9)</f>
        <v/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36"/>
      <c r="AU24" s="328" t="s">
        <v>47</v>
      </c>
      <c r="AV24" s="327"/>
      <c r="AW24" s="327"/>
      <c r="AX24" s="17" t="s">
        <v>74</v>
      </c>
      <c r="AY24" s="327" t="str">
        <f>IF(入力!AL9="","",入力!AL9)</f>
        <v>0436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60" t="s">
        <v>78</v>
      </c>
      <c r="D25" s="323"/>
      <c r="E25" s="323"/>
      <c r="F25" s="323"/>
      <c r="G25" s="361"/>
      <c r="H25" s="363" t="str">
        <f>IF(入力!C10="","",入力!C10&amp;"　"&amp;入力!E10)</f>
        <v>柳澤　八恵子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23"/>
      <c r="S25" s="323"/>
      <c r="T25" s="352"/>
      <c r="U25" s="353"/>
      <c r="V25" s="354"/>
      <c r="W25" s="351"/>
      <c r="X25" s="351"/>
      <c r="Y25" s="351"/>
      <c r="Z25" s="344" t="str">
        <f>IF(入力!P10="","",入力!P10)</f>
        <v>市原市ちはら台東8-20-8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3"/>
      <c r="AV25" s="323"/>
      <c r="AW25" s="323"/>
      <c r="AX25" s="347" t="str">
        <f>IF(入力!AK10="","",入力!AK10)</f>
        <v>52</v>
      </c>
      <c r="AY25" s="323"/>
      <c r="AZ25" s="323"/>
      <c r="BA25" s="323"/>
      <c r="BB25" s="19" t="s">
        <v>76</v>
      </c>
      <c r="BC25" s="323" t="str">
        <f>IF(入力!AP10="","",入力!AP10)</f>
        <v>7332</v>
      </c>
      <c r="BD25" s="323"/>
      <c r="BE25" s="323"/>
      <c r="BF25" s="343"/>
    </row>
    <row r="26" spans="3:58" ht="12" customHeight="1">
      <c r="C26" s="357" t="s">
        <v>71</v>
      </c>
      <c r="D26" s="358"/>
      <c r="E26" s="358"/>
      <c r="F26" s="358"/>
      <c r="G26" s="359"/>
      <c r="H26" s="362" t="str">
        <f>IF(入力!C11="","",入力!C11&amp;"　"&amp;入力!E11)</f>
        <v/>
      </c>
      <c r="I26" s="327"/>
      <c r="J26" s="327"/>
      <c r="K26" s="327"/>
      <c r="L26" s="327"/>
      <c r="M26" s="327"/>
      <c r="N26" s="327"/>
      <c r="O26" s="327"/>
      <c r="P26" s="327"/>
      <c r="Q26" s="336"/>
      <c r="R26" s="328" t="s">
        <v>45</v>
      </c>
      <c r="S26" s="327"/>
      <c r="T26" s="337" t="str">
        <f>IF(入力!AT11="","",入力!AT11)</f>
        <v/>
      </c>
      <c r="U26" s="338"/>
      <c r="V26" s="339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/>
      </c>
      <c r="AC26" s="327"/>
      <c r="AD26" s="327"/>
      <c r="AE26" s="327"/>
      <c r="AF26" s="16" t="s">
        <v>73</v>
      </c>
      <c r="AG26" s="327" t="str">
        <f>IF(入力!W11="","",入力!W11)</f>
        <v/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36"/>
      <c r="AU26" s="328" t="s">
        <v>47</v>
      </c>
      <c r="AV26" s="327"/>
      <c r="AW26" s="327"/>
      <c r="AX26" s="17" t="s">
        <v>74</v>
      </c>
      <c r="AY26" s="327" t="str">
        <f>IF(入力!AL11="","",入力!AL11)</f>
        <v/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60" t="s">
        <v>79</v>
      </c>
      <c r="D27" s="323"/>
      <c r="E27" s="323"/>
      <c r="F27" s="323"/>
      <c r="G27" s="361"/>
      <c r="H27" s="363" t="str">
        <f>IF(入力!C12="","",入力!C12&amp;"　"&amp;入力!E12)</f>
        <v/>
      </c>
      <c r="I27" s="364"/>
      <c r="J27" s="364"/>
      <c r="K27" s="364"/>
      <c r="L27" s="364"/>
      <c r="M27" s="364"/>
      <c r="N27" s="364"/>
      <c r="O27" s="364"/>
      <c r="P27" s="364"/>
      <c r="Q27" s="365"/>
      <c r="R27" s="323"/>
      <c r="S27" s="323"/>
      <c r="T27" s="352"/>
      <c r="U27" s="353"/>
      <c r="V27" s="354"/>
      <c r="W27" s="351"/>
      <c r="X27" s="351"/>
      <c r="Y27" s="351"/>
      <c r="Z27" s="344" t="str">
        <f>IF(入力!P12="","",入力!P12)</f>
        <v/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3"/>
      <c r="AV27" s="323"/>
      <c r="AW27" s="323"/>
      <c r="AX27" s="347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43"/>
    </row>
    <row r="28" spans="3:58" ht="12" customHeight="1">
      <c r="C28" s="357" t="s">
        <v>71</v>
      </c>
      <c r="D28" s="358"/>
      <c r="E28" s="358"/>
      <c r="F28" s="358"/>
      <c r="G28" s="359"/>
      <c r="H28" s="362" t="str">
        <f>IF(入力!C15="","",入力!C15&amp;"　"&amp;入力!E15)</f>
        <v>ナカムラ　タエコ</v>
      </c>
      <c r="I28" s="327"/>
      <c r="J28" s="327"/>
      <c r="K28" s="327"/>
      <c r="L28" s="327"/>
      <c r="M28" s="327"/>
      <c r="N28" s="327"/>
      <c r="O28" s="327"/>
      <c r="P28" s="327"/>
      <c r="Q28" s="336"/>
      <c r="R28" s="328" t="s">
        <v>45</v>
      </c>
      <c r="S28" s="327"/>
      <c r="T28" s="337">
        <f>IF(入力!AT15="","",入力!AT15)</f>
        <v>37</v>
      </c>
      <c r="U28" s="338"/>
      <c r="V28" s="339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266</v>
      </c>
      <c r="AC28" s="327"/>
      <c r="AD28" s="327"/>
      <c r="AE28" s="327"/>
      <c r="AF28" s="16" t="s">
        <v>73</v>
      </c>
      <c r="AG28" s="327" t="str">
        <f>IF(入力!W15="","",入力!W15)</f>
        <v>0005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36"/>
      <c r="AU28" s="328" t="s">
        <v>47</v>
      </c>
      <c r="AV28" s="327"/>
      <c r="AW28" s="327"/>
      <c r="AX28" s="17" t="s">
        <v>74</v>
      </c>
      <c r="AY28" s="327" t="str">
        <f>IF(入力!AL15="","",入力!AL15)</f>
        <v>090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55" t="s">
        <v>49</v>
      </c>
      <c r="D29" s="329"/>
      <c r="E29" s="329"/>
      <c r="F29" s="329"/>
      <c r="G29" s="356"/>
      <c r="H29" s="348" t="str">
        <f>IF(入力!C16="","",入力!C16&amp;"　"&amp;入力!E16)</f>
        <v>中村　多恵子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9"/>
      <c r="S29" s="329"/>
      <c r="T29" s="340"/>
      <c r="U29" s="341"/>
      <c r="V29" s="342"/>
      <c r="W29" s="335"/>
      <c r="X29" s="335"/>
      <c r="Y29" s="335"/>
      <c r="Z29" s="330" t="str">
        <f>IF(入力!P16="","",入力!P16)</f>
        <v>千葉市緑区誉田町1-956-2-201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4254</v>
      </c>
      <c r="AY29" s="329"/>
      <c r="AZ29" s="329"/>
      <c r="BA29" s="329"/>
      <c r="BB29" s="73" t="s">
        <v>76</v>
      </c>
      <c r="BC29" s="329" t="str">
        <f>IF(入力!AP16="","",入力!AP16)</f>
        <v>3968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ナカムラ　ナナミ
中村　七海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千葉市立誉田小学校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511282637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158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サクラバ　ミユウ
櫻庭　心釉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市原市立辰巳台東小学校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512280960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156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トミタ　リョウコ
冨田　諒子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千葉市立誉田小学校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513386167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150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スズキ　ミサ
鈴木　海砂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千葉市立長作小学校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414384233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140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カンダ　アヤ
神田　亜弥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千葉市立小中台南小学校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512467561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152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オガタ　ナナカ
緒方　ななか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5</v>
      </c>
      <c r="R44" s="296"/>
      <c r="S44" s="297"/>
      <c r="T44" s="301" t="str">
        <f>IF(入力!I35="","",入力!I35)</f>
        <v>千葉市立みつわ台南小学校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514444133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150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アサイ　ミイ
浅井　美唯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4</v>
      </c>
      <c r="R46" s="296"/>
      <c r="S46" s="297"/>
      <c r="T46" s="301" t="str">
        <f>IF(入力!I37="","",入力!I37)</f>
        <v>千葉市立真砂東小学校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512467500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160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ヤナギ　チカ
柳　千嘉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4</v>
      </c>
      <c r="R48" s="296"/>
      <c r="S48" s="297"/>
      <c r="T48" s="301" t="str">
        <f>IF(入力!I39="","",入力!I39)</f>
        <v>千葉市立西小中台小学校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512467533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163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クロイワ　ユマ
黒岩　優海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4</v>
      </c>
      <c r="R50" s="296"/>
      <c r="S50" s="297"/>
      <c r="T50" s="301" t="str">
        <f>IF(入力!I41="","",入力!I41)</f>
        <v>千葉市立蘇我小学校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514384226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145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イガラシ　ユウ
五十嵐　優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4</v>
      </c>
      <c r="R52" s="296"/>
      <c r="S52" s="297"/>
      <c r="T52" s="301" t="str">
        <f>IF(入力!I43="","",入力!I43)</f>
        <v>千葉市立磯辺小学校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513386195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135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カワサキ　コトミ
川崎　聖都美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4</v>
      </c>
      <c r="R54" s="296"/>
      <c r="S54" s="297"/>
      <c r="T54" s="301" t="str">
        <f>IF(入力!I45="","",入力!I45)</f>
        <v>千葉市立星久喜小学校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514384211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138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ヤマダ　ティナ
山田　茶愛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3</v>
      </c>
      <c r="R56" s="296"/>
      <c r="S56" s="297"/>
      <c r="T56" s="301" t="str">
        <f>IF(入力!I47="","",入力!I47)</f>
        <v>千葉市立稲丘小学校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513386249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144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4" zoomScaleNormal="100" workbookViewId="0">
      <selection activeCell="P45" sqref="P4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千葉中央ジュニアクラブ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430860496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高橋　信志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508326147</v>
      </c>
      <c r="H7" s="273"/>
      <c r="I7" s="273"/>
      <c r="J7" s="273">
        <f>IF(入力!J7="","",入力!J7)</f>
        <v>14051</v>
      </c>
      <c r="K7" s="273"/>
      <c r="L7" s="273"/>
      <c r="M7" s="273">
        <f>IF(入力!M7="","",入力!M7)</f>
        <v>9100118920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柳澤　八恵子</v>
      </c>
      <c r="D9" s="267"/>
      <c r="E9" s="267"/>
      <c r="F9" s="267"/>
      <c r="G9" s="273">
        <f>IF(入力!G9="","",入力!G9)</f>
        <v>505887468</v>
      </c>
      <c r="H9" s="273"/>
      <c r="I9" s="273"/>
      <c r="J9" s="273">
        <f>IF(入力!J9="","",入力!J9)</f>
        <v>21062</v>
      </c>
      <c r="K9" s="273"/>
      <c r="L9" s="273"/>
      <c r="M9" s="273">
        <f>IF(入力!M9="","",入力!M9)</f>
        <v>200779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中村　多恵子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多恵子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千葉市緑区誉田町1-956-2-201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090-4254-3968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90－4254－3968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中村　七海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千葉市立誉田小学校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511282637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櫻庭　心釉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市原市立辰巳台東小学校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512280960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冨田　諒子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千葉市立誉田小学校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513386167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鈴木　海砂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千葉市立長作小学校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414384233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神田　亜弥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千葉市立小中台南小学校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512467561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緒方　ななか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千葉市立みつわ台南小学校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514444133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浅井　美唯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千葉市立真砂東小学校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512467500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柳　千嘉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千葉市立西小中台小学校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512467533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黒岩　優海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千葉市立蘇我小学校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514384226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五十嵐　優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千葉市立磯辺小学校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513386195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川崎　聖都美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千葉市立星久喜小学校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514384211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山田　茶愛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千葉市立稲丘小学校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513386249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21" sqref="C21:O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千葉中央ジュニアクラブ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430860496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高橋　信志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508326147</v>
      </c>
      <c r="H7" s="273"/>
      <c r="I7" s="273"/>
      <c r="J7" s="273">
        <f>IF(入力!J7="","",入力!J7)</f>
        <v>14051</v>
      </c>
      <c r="K7" s="273"/>
      <c r="L7" s="273"/>
      <c r="M7" s="273">
        <f>IF(入力!M7="","",入力!M7)</f>
        <v>9100118920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柳澤　八恵子</v>
      </c>
      <c r="D9" s="267"/>
      <c r="E9" s="267"/>
      <c r="F9" s="267"/>
      <c r="G9" s="273">
        <f>IF(入力!G9="","",入力!G9)</f>
        <v>505887468</v>
      </c>
      <c r="H9" s="273"/>
      <c r="I9" s="273"/>
      <c r="J9" s="273">
        <f>IF(入力!J9="","",入力!J9)</f>
        <v>21062</v>
      </c>
      <c r="K9" s="273"/>
      <c r="L9" s="273"/>
      <c r="M9" s="273">
        <f>IF(入力!M9="","",入力!M9)</f>
        <v>200779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中村　多恵子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多恵子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千葉市緑区誉田町1-956-2-201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090-4254-3968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90－4254－3968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中村　七海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千葉市立誉田小学校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511282637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櫻庭　心釉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市原市立辰巳台東小学校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512280960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冨田　諒子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千葉市立誉田小学校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513386167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鈴木　海砂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千葉市立長作小学校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414384233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神田　亜弥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千葉市立小中台南小学校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512467561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緒方　ななか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千葉市立みつわ台南小学校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514444133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浅井　美唯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千葉市立真砂東小学校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512467500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柳　千嘉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千葉市立西小中台小学校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512467533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黒岩　優海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千葉市立蘇我小学校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514384226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五十嵐　優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千葉市立磯辺小学校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513386195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川崎　聖都美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千葉市立星久喜小学校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514384211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山田　茶愛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千葉市立稲丘小学校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513386249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7" workbookViewId="0">
      <selection activeCell="C24" sqref="C2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13</v>
      </c>
      <c r="J5" s="445" t="str">
        <f>IF(入力!A55="","",入力!A55)</f>
        <v>素晴らしい大会になりますよう全力でプレーを行い、お世話になった指導者と両親に感動を与えられるよう頑張ります。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千葉中央ジュニアクラブ</v>
      </c>
      <c r="C7" s="33" t="str">
        <f>IF(入力!C2="","",入力!C2)</f>
        <v>チバチュウオウジュニアクラブ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430860496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信志</v>
      </c>
      <c r="E16" s="33" t="str">
        <f>IF(入力!C7="","",入力!C7)</f>
        <v>タカハシ</v>
      </c>
      <c r="F16" s="33" t="str">
        <f>IF(入力!E7="","",入力!E7)</f>
        <v>シンジ</v>
      </c>
      <c r="G16" s="33">
        <f>IF(入力!G7="","",入力!G7)</f>
        <v>508326147</v>
      </c>
      <c r="H16" s="33">
        <f>IF(入力!J7="","",入力!J7)</f>
        <v>14051</v>
      </c>
      <c r="I16" s="33">
        <f>IF(入力!M7="","",入力!M7)</f>
        <v>9100118920</v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市原市瀬又684-12</v>
      </c>
      <c r="U16" s="33" t="str">
        <f>IF(入力!AL7="","",入力!AL7)</f>
        <v>0436</v>
      </c>
      <c r="V16" s="33" t="str">
        <f>IF(入力!AK8="","",入力!AK8)</f>
        <v>652</v>
      </c>
      <c r="W16" s="33" t="str">
        <f>IF(入力!AP8="","",入力!AP8)</f>
        <v>1060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柳澤</v>
      </c>
      <c r="D17" s="33" t="str">
        <f>IF(入力!E10="","",入力!E10)</f>
        <v>八恵子</v>
      </c>
      <c r="E17" s="33" t="str">
        <f>IF(入力!C9="","",入力!C9)</f>
        <v>ヤナギサワ</v>
      </c>
      <c r="F17" s="33" t="str">
        <f>IF(入力!E9="","",入力!E9)</f>
        <v>ヤエコ</v>
      </c>
      <c r="G17" s="33">
        <f>IF(入力!G9="","",入力!G9)</f>
        <v>505887468</v>
      </c>
      <c r="H17" s="33">
        <f>IF(入力!J9="","",入力!J9)</f>
        <v>21062</v>
      </c>
      <c r="I17" s="33">
        <f>IF(入力!M9="","",入力!M9)</f>
        <v>200779</v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市原市ちはら台東8-20-8</v>
      </c>
      <c r="U17" s="33" t="str">
        <f>IF(入力!AL9="","",入力!AL9)</f>
        <v>0436</v>
      </c>
      <c r="V17" s="33" t="str">
        <f>IF(入力!AK10="","",入力!AK10)</f>
        <v>52</v>
      </c>
      <c r="W17" s="33" t="str">
        <f>IF(入力!AP10="","",入力!AP10)</f>
        <v>7332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多恵子</v>
      </c>
      <c r="E22" s="33" t="str">
        <f>IF(入力!C15="","",入力!C15)</f>
        <v>ナカムラ</v>
      </c>
      <c r="F22" s="33" t="str">
        <f>IF(入力!E15="","",入力!E15)</f>
        <v>タエコ</v>
      </c>
      <c r="G22" s="33"/>
      <c r="H22" s="33"/>
      <c r="I22" s="33"/>
      <c r="J22" s="33"/>
      <c r="K22" s="33"/>
      <c r="L22" s="33">
        <f>IF(入力!AT15="","",入力!AT15)</f>
        <v>37</v>
      </c>
      <c r="M22" s="33"/>
      <c r="N22" s="33">
        <f>IF(入力!C21="","",入力!C21)</f>
        <v>90</v>
      </c>
      <c r="O22" s="33">
        <f>IF(入力!E21="","",入力!E21)</f>
        <v>4254</v>
      </c>
      <c r="P22" s="33">
        <f>IF(入力!G21="","",入力!G21)</f>
        <v>3968</v>
      </c>
      <c r="Q22" s="33"/>
      <c r="R22" s="33" t="str">
        <f>IF(入力!R15="","",入力!R15)</f>
        <v>266</v>
      </c>
      <c r="S22" s="33" t="str">
        <f>IF(入力!W15="","",入力!W15)</f>
        <v>0005</v>
      </c>
      <c r="T22" s="33" t="str">
        <f>IF(入力!P16="","",入力!P16)</f>
        <v>千葉市緑区誉田町1-956-2-201</v>
      </c>
      <c r="U22" s="33" t="str">
        <f>IF(入力!AL15="","",入力!AL15)</f>
        <v>090</v>
      </c>
      <c r="V22" s="33" t="str">
        <f>IF(入力!AK16="","",入力!AK16)</f>
        <v>4254</v>
      </c>
      <c r="W22" s="33" t="str">
        <f>IF(入力!AP16="","",入力!AP16)</f>
        <v>3968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中村</v>
      </c>
      <c r="D23" s="33" t="str">
        <f>IF(入力!$E$14="","",入力!$E$14)</f>
        <v>多恵子</v>
      </c>
      <c r="E23" s="33" t="str">
        <f>IF(入力!$C$13="","",入力!$C$13)</f>
        <v>ナカムラ</v>
      </c>
      <c r="F23" s="33" t="str">
        <f>IF(入力!$E$13="","",入力!$E$13)</f>
        <v>タエコ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中村</v>
      </c>
      <c r="D24" s="75" t="str">
        <f>VLOOKUP($B$51,$A$53:$F$352,4)</f>
        <v>七海</v>
      </c>
      <c r="E24" s="75" t="str">
        <f>VLOOKUP($B$51,$A$53:$F$352,5)</f>
        <v>ナカムラ</v>
      </c>
      <c r="F24" s="75" t="str">
        <f>VLOOKUP($B$51,$A$53:$F$352,6)</f>
        <v>ナナミ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中村</v>
      </c>
      <c r="D53" s="33" t="str">
        <f>IF(入力!E26="","",入力!E26)</f>
        <v>七海</v>
      </c>
      <c r="E53" s="33" t="str">
        <f>IF(入力!C25="","",入力!C25)</f>
        <v>ナカムラ</v>
      </c>
      <c r="F53" s="33" t="str">
        <f>IF(入力!E25="","",入力!E25)</f>
        <v>ナナミ</v>
      </c>
      <c r="G53" s="33">
        <f>IF(入力!M25="","",入力!M25)</f>
        <v>511282637</v>
      </c>
      <c r="H53" s="33" t="str">
        <f>IF(入力!I25="","",入力!I25)</f>
        <v>千葉市立誉田小学校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櫻庭</v>
      </c>
      <c r="D54" s="33" t="str">
        <f>IF(入力!E28="","",入力!E28)</f>
        <v>心釉</v>
      </c>
      <c r="E54" s="33" t="str">
        <f>IF(入力!C27="","",入力!C27)</f>
        <v>サクラバ</v>
      </c>
      <c r="F54" s="33" t="str">
        <f>IF(入力!E27="","",入力!E27)</f>
        <v>ミユウ</v>
      </c>
      <c r="G54" s="33">
        <f>IF(入力!M27="","",入力!M27)</f>
        <v>512280960</v>
      </c>
      <c r="H54" s="33" t="str">
        <f>IF(入力!I27="","",入力!I27)</f>
        <v>市原市立辰巳台東小学校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冨田</v>
      </c>
      <c r="D55" s="33" t="str">
        <f>IF(入力!E30="","",入力!E30)</f>
        <v>諒子</v>
      </c>
      <c r="E55" s="33" t="str">
        <f>IF(入力!C29="","",入力!C29)</f>
        <v>トミタ</v>
      </c>
      <c r="F55" s="33" t="str">
        <f>IF(入力!E29="","",入力!E29)</f>
        <v>リョウコ</v>
      </c>
      <c r="G55" s="33">
        <f>IF(入力!M29="","",入力!M29)</f>
        <v>513386167</v>
      </c>
      <c r="H55" s="33" t="str">
        <f>IF(入力!I29="","",入力!I29)</f>
        <v>千葉市立誉田小学校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海砂</v>
      </c>
      <c r="E56" s="33" t="str">
        <f>IF(入力!C31="","",入力!C31)</f>
        <v>スズキ</v>
      </c>
      <c r="F56" s="33" t="str">
        <f>IF(入力!E31="","",入力!E31)</f>
        <v>ミサ</v>
      </c>
      <c r="G56" s="33">
        <f>IF(入力!M31="","",入力!M31)</f>
        <v>414384233</v>
      </c>
      <c r="H56" s="33" t="str">
        <f>IF(入力!I31="","",入力!I31)</f>
        <v>千葉市立長作小学校</v>
      </c>
      <c r="I56" s="33">
        <f>IF(入力!G31="","",入力!G31)</f>
        <v>6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神田</v>
      </c>
      <c r="D57" s="33" t="str">
        <f>IF(入力!E34="","",入力!E34)</f>
        <v>亜弥</v>
      </c>
      <c r="E57" s="33" t="str">
        <f>IF(入力!C33="","",入力!C33)</f>
        <v>カンダ</v>
      </c>
      <c r="F57" s="33" t="str">
        <f>IF(入力!E33="","",入力!E33)</f>
        <v>アヤ</v>
      </c>
      <c r="G57" s="33">
        <f>IF(入力!M33="","",入力!M33)</f>
        <v>512467561</v>
      </c>
      <c r="H57" s="33" t="str">
        <f>IF(入力!I33="","",入力!I33)</f>
        <v>千葉市立小中台南小学校</v>
      </c>
      <c r="I57" s="33">
        <f>IF(入力!G33="","",入力!G33)</f>
        <v>5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緒方</v>
      </c>
      <c r="D58" s="33" t="str">
        <f>IF(入力!E36="","",入力!E36)</f>
        <v>ななか</v>
      </c>
      <c r="E58" s="33" t="str">
        <f>IF(入力!C35="","",入力!C35)</f>
        <v>オガタ</v>
      </c>
      <c r="F58" s="33" t="str">
        <f>IF(入力!E35="","",入力!E35)</f>
        <v>ナナカ</v>
      </c>
      <c r="G58" s="33">
        <f>IF(入力!M35="","",入力!M35)</f>
        <v>514444133</v>
      </c>
      <c r="H58" s="33" t="str">
        <f>IF(入力!I35="","",入力!I35)</f>
        <v>千葉市立みつわ台南小学校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浅井</v>
      </c>
      <c r="D59" s="33" t="str">
        <f>IF(入力!E38="","",入力!E38)</f>
        <v>美唯</v>
      </c>
      <c r="E59" s="33" t="str">
        <f>IF(入力!C37="","",入力!C37)</f>
        <v>アサイ</v>
      </c>
      <c r="F59" s="33" t="str">
        <f>IF(入力!E37="","",入力!E37)</f>
        <v>ミイ</v>
      </c>
      <c r="G59" s="33">
        <f>IF(入力!M37="","",入力!M37)</f>
        <v>512467500</v>
      </c>
      <c r="H59" s="33" t="str">
        <f>IF(入力!I37="","",入力!I37)</f>
        <v>千葉市立真砂東小学校</v>
      </c>
      <c r="I59" s="33">
        <f>IF(入力!G37="","",入力!G37)</f>
        <v>4</v>
      </c>
      <c r="J59" s="33">
        <f>IF(入力!P37="","",入力!P37)</f>
        <v>160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柳</v>
      </c>
      <c r="D60" s="33" t="str">
        <f>IF(入力!E40="","",入力!E40)</f>
        <v>千嘉</v>
      </c>
      <c r="E60" s="33" t="str">
        <f>IF(入力!C39="","",入力!C39)</f>
        <v>ヤナギ</v>
      </c>
      <c r="F60" s="33" t="str">
        <f>IF(入力!E39="","",入力!E39)</f>
        <v>チカ</v>
      </c>
      <c r="G60" s="33">
        <f>IF(入力!M39="","",入力!M39)</f>
        <v>512467533</v>
      </c>
      <c r="H60" s="33" t="str">
        <f>IF(入力!I39="","",入力!I39)</f>
        <v>千葉市立西小中台小学校</v>
      </c>
      <c r="I60" s="33">
        <f>IF(入力!G39="","",入力!G39)</f>
        <v>4</v>
      </c>
      <c r="J60" s="33">
        <f>IF(入力!P39="","",入力!P39)</f>
        <v>163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黒岩</v>
      </c>
      <c r="D61" s="33" t="str">
        <f>IF(入力!E42="","",入力!E42)</f>
        <v>優海</v>
      </c>
      <c r="E61" s="33" t="str">
        <f>IF(入力!C41="","",入力!C41)</f>
        <v>クロイワ</v>
      </c>
      <c r="F61" s="33" t="str">
        <f>IF(入力!E41="","",入力!E41)</f>
        <v>ユマ</v>
      </c>
      <c r="G61" s="33">
        <f>IF(入力!M41="","",入力!M41)</f>
        <v>514384226</v>
      </c>
      <c r="H61" s="33" t="str">
        <f>IF(入力!I41="","",入力!I41)</f>
        <v>千葉市立蘇我小学校</v>
      </c>
      <c r="I61" s="33">
        <f>IF(入力!G41="","",入力!G41)</f>
        <v>4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五十嵐</v>
      </c>
      <c r="D62" s="33" t="str">
        <f>IF(入力!E44="","",入力!E44)</f>
        <v>優</v>
      </c>
      <c r="E62" s="33" t="str">
        <f>IF(入力!C43="","",入力!C43)</f>
        <v>イガラシ</v>
      </c>
      <c r="F62" s="33" t="str">
        <f>IF(入力!E43="","",入力!E43)</f>
        <v>ユウ</v>
      </c>
      <c r="G62" s="33">
        <f>IF(入力!M43="","",入力!M43)</f>
        <v>513386195</v>
      </c>
      <c r="H62" s="33" t="str">
        <f>IF(入力!I43="","",入力!I43)</f>
        <v>千葉市立磯辺小学校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川崎</v>
      </c>
      <c r="D63" s="33" t="str">
        <f>IF(入力!E46="","",入力!E46)</f>
        <v>聖都美</v>
      </c>
      <c r="E63" s="33" t="str">
        <f>IF(入力!C45="","",入力!C45)</f>
        <v>カワサキ</v>
      </c>
      <c r="F63" s="33" t="str">
        <f>IF(入力!E45="","",入力!E45)</f>
        <v>コトミ</v>
      </c>
      <c r="G63" s="33">
        <f>IF(入力!M45="","",入力!M45)</f>
        <v>514384211</v>
      </c>
      <c r="H63" s="33" t="str">
        <f>IF(入力!I45="","",入力!I45)</f>
        <v>千葉市立星久喜小学校</v>
      </c>
      <c r="I63" s="33">
        <f>IF(入力!G45="","",入力!G45)</f>
        <v>4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山田</v>
      </c>
      <c r="D64" s="33" t="str">
        <f>IF(入力!E48="","",入力!E48)</f>
        <v>茶愛</v>
      </c>
      <c r="E64" s="33" t="str">
        <f>IF(入力!C47="","",入力!C47)</f>
        <v>ヤマダ</v>
      </c>
      <c r="F64" s="33" t="str">
        <f>IF(入力!E47="","",入力!E47)</f>
        <v>ティナ</v>
      </c>
      <c r="G64" s="33">
        <f>IF(入力!M47="","",入力!M47)</f>
        <v>513386249</v>
      </c>
      <c r="H64" s="33" t="str">
        <f>IF(入力!I47="","",入力!I47)</f>
        <v>千葉市立稲丘小学校</v>
      </c>
      <c r="I64" s="33">
        <f>IF(入力!G47="","",入力!G47)</f>
        <v>3</v>
      </c>
      <c r="J64" s="33">
        <f>IF(入力!P47="","",入力!P47)</f>
        <v>144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弐番館２階　２</cp:lastModifiedBy>
  <cp:lastPrinted>2016-09-01T00:37:33Z</cp:lastPrinted>
  <dcterms:created xsi:type="dcterms:W3CDTF">2014-04-05T09:56:00Z</dcterms:created>
  <dcterms:modified xsi:type="dcterms:W3CDTF">2016-09-25T05:41:50Z</dcterms:modified>
</cp:coreProperties>
</file>