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0043\Desktop\"/>
    </mc:Choice>
  </mc:AlternateContent>
  <workbookProtection lockStructure="1"/>
  <bookViews>
    <workbookView xWindow="0" yWindow="0" windowWidth="14380" windowHeight="641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<sst xmlns="http://schemas.openxmlformats.org/spreadsheetml/2006/main" count="431" uniqueCount="294">
  <si>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</si>
  <si>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</si>
  <si>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</si>
  <si>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</si>
  <si>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</si>
  <si>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</si>
  <si>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</si>
  <si>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</si>
  <si>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</si>
  <si>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</si>
  <si>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</si>
  <si>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</si>
  <si>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</si>
  <si>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</si>
  <si>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</si>
  <si>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</si>
  <si>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</si>
  <si>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</si>
  <si>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</si>
  <si>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</si>
  <si>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</si>
  <si>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</si>
  <si>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</si>
  <si>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</si>
  <si>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</si>
  <si>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</si>
  <si>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</si>
  <si>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</si>
  <si>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</si>
  <si>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</si>
  <si>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</si>
  <si>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</si>
  <si>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</si>
  <si>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</si>
  <si>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</si>
  <si>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</si>
  <si>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</si>
  <si>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</si>
  <si>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</si>
  <si>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</si>
  <si>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</si>
  <si>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</si>
  <si>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</si>
  <si>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</si>
  <si>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</si>
  <si>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</si>
  <si>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</si>
  <si>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</si>
  <si>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</si>
  <si>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</si>
  <si>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</si>
  <si>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</si>
  <si>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</si>
  <si>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</si>
  <si>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</si>
  <si>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</si>
  <si>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</si>
  <si>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</si>
  <si>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</si>
  <si>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</si>
  <si>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</si>
  <si>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</si>
  <si>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</si>
  <si>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</si>
  <si>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</si>
  <si>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</si>
  <si>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</si>
  <si>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</si>
  <si>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</si>
  <si>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</si>
  <si>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</si>
  <si>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</si>
  <si>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</si>
  <si>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</si>
  <si>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</si>
  <si>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</si>
  <si>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</si>
  <si>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</si>
  <si>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</si>
  <si>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</si>
  <si>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</si>
  <si>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</si>
  <si>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</si>
  <si>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</si>
  <si>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</si>
  <si>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</si>
  <si>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</si>
  <si>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</si>
  <si>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</si>
  <si>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</si>
  <si>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</si>
  <si>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</si>
  <si>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</si>
  <si>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</si>
  <si>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</si>
  <si>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</si>
  <si>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</si>
  <si>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</si>
  <si>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</si>
  <si>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</si>
  <si>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</si>
  <si>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</si>
  <si>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</si>
  <si>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</si>
  <si>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</si>
  <si>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</si>
  <si>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</si>
  <si>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</si>
  <si>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</si>
  <si>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</si>
  <si>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</si>
  <si>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</si>
  <si>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</si>
  <si>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</si>
  <si>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</si>
  <si>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</si>
  <si>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</si>
  <si>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</si>
  <si>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</si>
  <si>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</si>
  <si>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</si>
  <si>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</si>
  <si>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</si>
  <si>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</si>
  <si>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</si>
  <si>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</si>
  <si>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</si>
  <si>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</si>
  <si>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</si>
  <si>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</si>
  <si>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</si>
  <si>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</si>
  <si>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</si>
  <si>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</si>
  <si>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</si>
  <si>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</si>
  <si>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</si>
  <si>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</si>
  <si>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</si>
  <si>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</si>
  <si>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</si>
  <si>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</si>
  <si>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</si>
  <si>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</si>
  <si>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</si>
  <si>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</si>
  <si>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</si>
  <si>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</si>
  <si>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</si>
  <si>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</si>
  <si>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</si>
  <si>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</si>
  <si>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</si>
  <si>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</si>
  <si>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</si>
  <si>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</si>
  <si>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</si>
  <si>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</si>
  <si>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</si>
  <si>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</si>
  <si>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</si>
  <si>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</si>
  <si>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</si>
  <si>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</si>
  <si>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</si>
  <si>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</si>
  <si>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</si>
  <si>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</si>
  <si>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</si>
  <si>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</si>
  <si>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</si>
  <si>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</si>
  <si>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</si>
  <si>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</si>
  <si>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</si>
  <si>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</si>
  <si>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</si>
  <si>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</si>
  <si>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</si>
  <si>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</si>
  <si>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</si>
  <si>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</si>
  <si>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</si>
  <si>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</si>
  <si>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</si>
  <si>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</si>
  <si>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</si>
  <si>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</si>
  <si>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</si>
  <si>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</si>
  <si>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</si>
  <si>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</si>
  <si>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</si>
  <si>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</si>
  <si>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</si>
  <si>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</si>
  <si>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</si>
  <si>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</si>
  <si>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</si>
  <si>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</si>
  <si>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</si>
  <si>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テッペン</t>
    <phoneticPr fontId="2"/>
  </si>
  <si>
    <t>千葉市稲毛区</t>
    <rPh sb="0" eb="3">
      <t>チバシ</t>
    </rPh>
    <rPh sb="3" eb="6">
      <t>イナゲク</t>
    </rPh>
    <phoneticPr fontId="2"/>
  </si>
  <si>
    <t>総武</t>
    <rPh sb="0" eb="2">
      <t>ソウブ</t>
    </rPh>
    <phoneticPr fontId="2"/>
  </si>
  <si>
    <t>稲毛</t>
    <rPh sb="0" eb="2">
      <t>イナゲ</t>
    </rPh>
    <phoneticPr fontId="2"/>
  </si>
  <si>
    <t>竹内</t>
    <rPh sb="0" eb="2">
      <t>タケウチ</t>
    </rPh>
    <phoneticPr fontId="2"/>
  </si>
  <si>
    <t>準</t>
    <rPh sb="0" eb="1">
      <t>ジュン</t>
    </rPh>
    <phoneticPr fontId="2"/>
  </si>
  <si>
    <t>タケウチ</t>
    <phoneticPr fontId="2"/>
  </si>
  <si>
    <t>ジュン</t>
    <phoneticPr fontId="2"/>
  </si>
  <si>
    <t>263</t>
    <phoneticPr fontId="2"/>
  </si>
  <si>
    <t>0043</t>
    <phoneticPr fontId="2"/>
  </si>
  <si>
    <t>千葉市稲毛区小仲台6-32-7</t>
    <rPh sb="0" eb="3">
      <t>チバシ</t>
    </rPh>
    <rPh sb="3" eb="6">
      <t>イナゲク</t>
    </rPh>
    <rPh sb="6" eb="8">
      <t>コナカ</t>
    </rPh>
    <rPh sb="8" eb="9">
      <t>ダイ</t>
    </rPh>
    <phoneticPr fontId="2"/>
  </si>
  <si>
    <t>090</t>
    <phoneticPr fontId="2"/>
  </si>
  <si>
    <t>3768</t>
    <phoneticPr fontId="2"/>
  </si>
  <si>
    <t>3483</t>
    <phoneticPr fontId="2"/>
  </si>
  <si>
    <t>鎌田</t>
    <rPh sb="0" eb="2">
      <t>カマタ</t>
    </rPh>
    <phoneticPr fontId="2"/>
  </si>
  <si>
    <t>英樹</t>
    <rPh sb="0" eb="2">
      <t>ヒデキ</t>
    </rPh>
    <phoneticPr fontId="2"/>
  </si>
  <si>
    <t>真里奈</t>
    <rPh sb="0" eb="3">
      <t>マリナ</t>
    </rPh>
    <phoneticPr fontId="2"/>
  </si>
  <si>
    <t>263</t>
    <phoneticPr fontId="2"/>
  </si>
  <si>
    <t>0054</t>
    <phoneticPr fontId="2"/>
  </si>
  <si>
    <t>千葉市稲毛区宮野木町2138-3</t>
    <rPh sb="0" eb="3">
      <t>チバシ</t>
    </rPh>
    <rPh sb="3" eb="6">
      <t>イナゲク</t>
    </rPh>
    <rPh sb="6" eb="9">
      <t>ミヤノギ</t>
    </rPh>
    <rPh sb="9" eb="10">
      <t>マチ</t>
    </rPh>
    <phoneticPr fontId="2"/>
  </si>
  <si>
    <t>263</t>
    <phoneticPr fontId="2"/>
  </si>
  <si>
    <t>ジュン</t>
    <phoneticPr fontId="2"/>
  </si>
  <si>
    <t>タケウチ</t>
    <phoneticPr fontId="2"/>
  </si>
  <si>
    <t>タケウチ</t>
    <phoneticPr fontId="2"/>
  </si>
  <si>
    <t>ジュン</t>
    <phoneticPr fontId="2"/>
  </si>
  <si>
    <t>263</t>
    <phoneticPr fontId="2"/>
  </si>
  <si>
    <t>00043</t>
    <phoneticPr fontId="2"/>
  </si>
  <si>
    <t>090</t>
    <phoneticPr fontId="2"/>
  </si>
  <si>
    <t>3483</t>
    <phoneticPr fontId="2"/>
  </si>
  <si>
    <t>①</t>
    <phoneticPr fontId="2"/>
  </si>
  <si>
    <t>田中</t>
    <rPh sb="0" eb="2">
      <t>タナカ</t>
    </rPh>
    <phoneticPr fontId="2"/>
  </si>
  <si>
    <t>タナカ</t>
    <phoneticPr fontId="2"/>
  </si>
  <si>
    <t>ユイ</t>
    <phoneticPr fontId="2"/>
  </si>
  <si>
    <t>結衣</t>
    <rPh sb="0" eb="2">
      <t>ユイ</t>
    </rPh>
    <phoneticPr fontId="2"/>
  </si>
  <si>
    <t>園生小学校</t>
    <rPh sb="0" eb="1">
      <t>ソノ</t>
    </rPh>
    <rPh sb="1" eb="2">
      <t>イ</t>
    </rPh>
    <rPh sb="2" eb="3">
      <t>ショウ</t>
    </rPh>
    <rPh sb="3" eb="5">
      <t>ガッコウ</t>
    </rPh>
    <phoneticPr fontId="2"/>
  </si>
  <si>
    <t>アラカワ</t>
    <phoneticPr fontId="2"/>
  </si>
  <si>
    <t>レナ</t>
    <phoneticPr fontId="2"/>
  </si>
  <si>
    <t>荒川</t>
    <rPh sb="0" eb="2">
      <t>アラカワ</t>
    </rPh>
    <phoneticPr fontId="2"/>
  </si>
  <si>
    <t>怜南</t>
    <rPh sb="0" eb="1">
      <t>レイ</t>
    </rPh>
    <rPh sb="1" eb="2">
      <t>ミナミ</t>
    </rPh>
    <phoneticPr fontId="2"/>
  </si>
  <si>
    <t>鈴</t>
    <rPh sb="0" eb="1">
      <t>スズ</t>
    </rPh>
    <phoneticPr fontId="2"/>
  </si>
  <si>
    <t>芝</t>
    <rPh sb="0" eb="1">
      <t>シバ</t>
    </rPh>
    <phoneticPr fontId="2"/>
  </si>
  <si>
    <t>花怜</t>
    <rPh sb="0" eb="1">
      <t>ハナ</t>
    </rPh>
    <rPh sb="1" eb="2">
      <t>レイ</t>
    </rPh>
    <phoneticPr fontId="2"/>
  </si>
  <si>
    <t>カワサキ</t>
    <phoneticPr fontId="2"/>
  </si>
  <si>
    <t>ヒメカ</t>
    <phoneticPr fontId="2"/>
  </si>
  <si>
    <t>川崎</t>
    <rPh sb="0" eb="2">
      <t>カワサキ</t>
    </rPh>
    <phoneticPr fontId="2"/>
  </si>
  <si>
    <t>姫華</t>
    <rPh sb="0" eb="1">
      <t>ヒメ</t>
    </rPh>
    <rPh sb="1" eb="2">
      <t>ハナ</t>
    </rPh>
    <phoneticPr fontId="2"/>
  </si>
  <si>
    <t>岡村</t>
    <rPh sb="0" eb="2">
      <t>オカムラ</t>
    </rPh>
    <phoneticPr fontId="2"/>
  </si>
  <si>
    <t>オカムラ</t>
    <phoneticPr fontId="2"/>
  </si>
  <si>
    <t>リノ</t>
    <phoneticPr fontId="2"/>
  </si>
  <si>
    <t>梨乃</t>
    <rPh sb="0" eb="2">
      <t>リノ</t>
    </rPh>
    <phoneticPr fontId="2"/>
  </si>
  <si>
    <t>カトウ</t>
    <phoneticPr fontId="2"/>
  </si>
  <si>
    <t>ルナ</t>
    <phoneticPr fontId="2"/>
  </si>
  <si>
    <t>加藤</t>
    <rPh sb="0" eb="2">
      <t>カトウ</t>
    </rPh>
    <phoneticPr fontId="2"/>
  </si>
  <si>
    <t>瑠菜</t>
    <rPh sb="0" eb="1">
      <t>ル</t>
    </rPh>
    <rPh sb="1" eb="2">
      <t>ナ</t>
    </rPh>
    <phoneticPr fontId="2"/>
  </si>
  <si>
    <t>スズ</t>
    <phoneticPr fontId="2"/>
  </si>
  <si>
    <t>チヒロ</t>
    <phoneticPr fontId="2"/>
  </si>
  <si>
    <t>千裕</t>
    <rPh sb="0" eb="2">
      <t>チヒロ</t>
    </rPh>
    <phoneticPr fontId="2"/>
  </si>
  <si>
    <t>馬場</t>
    <rPh sb="0" eb="2">
      <t>ババ</t>
    </rPh>
    <phoneticPr fontId="2"/>
  </si>
  <si>
    <t>なずな</t>
    <phoneticPr fontId="2"/>
  </si>
  <si>
    <t>ババ</t>
    <phoneticPr fontId="2"/>
  </si>
  <si>
    <t>ナズナ</t>
    <phoneticPr fontId="2"/>
  </si>
  <si>
    <t>四谷</t>
    <rPh sb="0" eb="2">
      <t>ヨツヤ</t>
    </rPh>
    <phoneticPr fontId="2"/>
  </si>
  <si>
    <t>蘭</t>
    <rPh sb="0" eb="1">
      <t>ラン</t>
    </rPh>
    <phoneticPr fontId="2"/>
  </si>
  <si>
    <t>ヨツヤ</t>
    <phoneticPr fontId="2"/>
  </si>
  <si>
    <t>ラン</t>
    <phoneticPr fontId="2"/>
  </si>
  <si>
    <t>小中台南小学校</t>
    <rPh sb="0" eb="3">
      <t>コナカダイ</t>
    </rPh>
    <rPh sb="3" eb="4">
      <t>ミナミ</t>
    </rPh>
    <rPh sb="4" eb="7">
      <t>ショウガッコウ</t>
    </rPh>
    <phoneticPr fontId="2"/>
  </si>
  <si>
    <t>竹本</t>
    <rPh sb="0" eb="2">
      <t>タケモト</t>
    </rPh>
    <phoneticPr fontId="2"/>
  </si>
  <si>
    <t>彩芽</t>
    <rPh sb="0" eb="1">
      <t>アヤ</t>
    </rPh>
    <rPh sb="1" eb="2">
      <t>メ</t>
    </rPh>
    <phoneticPr fontId="2"/>
  </si>
  <si>
    <t>タケモト</t>
    <phoneticPr fontId="2"/>
  </si>
  <si>
    <t>アヤメ</t>
    <phoneticPr fontId="2"/>
  </si>
  <si>
    <t>朝日ケ丘小学校</t>
    <rPh sb="0" eb="4">
      <t>アサヒガオカ</t>
    </rPh>
    <rPh sb="4" eb="5">
      <t>ショウ</t>
    </rPh>
    <rPh sb="5" eb="7">
      <t>ガッコウ</t>
    </rPh>
    <phoneticPr fontId="2"/>
  </si>
  <si>
    <t>鈴</t>
    <rPh sb="0" eb="1">
      <t>スズ</t>
    </rPh>
    <phoneticPr fontId="2"/>
  </si>
  <si>
    <t>百華</t>
    <rPh sb="0" eb="1">
      <t>ヒャク</t>
    </rPh>
    <rPh sb="1" eb="2">
      <t>ハナ</t>
    </rPh>
    <phoneticPr fontId="2"/>
  </si>
  <si>
    <t>スズ</t>
    <phoneticPr fontId="2"/>
  </si>
  <si>
    <t>モモカ</t>
    <phoneticPr fontId="2"/>
  </si>
  <si>
    <t>シバ</t>
    <phoneticPr fontId="2"/>
  </si>
  <si>
    <t>カレン</t>
    <phoneticPr fontId="2"/>
  </si>
  <si>
    <t>上原</t>
    <rPh sb="0" eb="2">
      <t>ウエハラ</t>
    </rPh>
    <phoneticPr fontId="2"/>
  </si>
  <si>
    <t>古都奈</t>
    <rPh sb="0" eb="1">
      <t>フル</t>
    </rPh>
    <rPh sb="1" eb="2">
      <t>ミヤコ</t>
    </rPh>
    <rPh sb="2" eb="3">
      <t>ナ</t>
    </rPh>
    <phoneticPr fontId="2"/>
  </si>
  <si>
    <t>ウエハラ</t>
    <phoneticPr fontId="2"/>
  </si>
  <si>
    <t>コトナ</t>
    <phoneticPr fontId="2"/>
  </si>
  <si>
    <t>千草台小学校</t>
    <rPh sb="0" eb="2">
      <t>チグサ</t>
    </rPh>
    <rPh sb="2" eb="3">
      <t>ダイ</t>
    </rPh>
    <rPh sb="3" eb="6">
      <t>ショウガッコウ</t>
    </rPh>
    <phoneticPr fontId="2"/>
  </si>
  <si>
    <t>カマタ</t>
    <phoneticPr fontId="2"/>
  </si>
  <si>
    <t>ヒデキ</t>
    <phoneticPr fontId="2"/>
  </si>
  <si>
    <t>090</t>
    <phoneticPr fontId="2"/>
  </si>
  <si>
    <t>8348</t>
    <phoneticPr fontId="2"/>
  </si>
  <si>
    <t>0677</t>
    <phoneticPr fontId="2"/>
  </si>
  <si>
    <t>タケウチ</t>
    <phoneticPr fontId="2"/>
  </si>
  <si>
    <t>マリナ</t>
    <phoneticPr fontId="2"/>
  </si>
  <si>
    <t>0043</t>
    <phoneticPr fontId="2"/>
  </si>
  <si>
    <t>080</t>
    <phoneticPr fontId="2"/>
  </si>
  <si>
    <t>6029</t>
    <phoneticPr fontId="2"/>
  </si>
  <si>
    <t>1677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</si>
</sst>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="70" zoomScaleNormal="100" zoomScaleSheetLayoutView="70" workbookViewId="0">
      <selection activeCell="P10" sqref="P9:AJ10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5" customHeight="1">
      <c r="A2" s="210" t="s">
        <v>189</v>
      </c>
      <c r="B2" s="211"/>
      <c r="C2" s="212" t="s">
        <v>201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200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202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181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49999999999999" customHeight="1">
      <c r="A4" s="103" t="s">
        <v>191</v>
      </c>
      <c r="B4" s="104"/>
      <c r="C4" s="93">
        <v>434147114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22007</v>
      </c>
      <c r="K5" s="145"/>
      <c r="L5" s="145"/>
      <c r="M5" s="145"/>
      <c r="N5" s="145"/>
      <c r="O5" s="145"/>
      <c r="P5" s="197" t="s">
        <v>203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204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1" t="s">
        <v>207</v>
      </c>
      <c r="D7" s="132"/>
      <c r="E7" s="110" t="s">
        <v>208</v>
      </c>
      <c r="F7" s="111"/>
      <c r="G7" s="92">
        <v>510696283</v>
      </c>
      <c r="H7" s="92"/>
      <c r="I7" s="92"/>
      <c r="J7" s="92"/>
      <c r="K7" s="92"/>
      <c r="L7" s="92"/>
      <c r="M7" s="92"/>
      <c r="N7" s="92"/>
      <c r="O7" s="92"/>
      <c r="P7" s="89" t="s">
        <v>72</v>
      </c>
      <c r="Q7" s="90"/>
      <c r="R7" s="108" t="s">
        <v>209</v>
      </c>
      <c r="S7" s="108"/>
      <c r="T7" s="108"/>
      <c r="U7" s="108"/>
      <c r="V7" s="50" t="s">
        <v>73</v>
      </c>
      <c r="W7" s="107" t="s">
        <v>210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212</v>
      </c>
      <c r="AM7" s="146"/>
      <c r="AN7" s="146"/>
      <c r="AO7" s="146"/>
      <c r="AP7" s="146"/>
      <c r="AQ7" s="146"/>
      <c r="AR7" s="146"/>
      <c r="AS7" s="59" t="s">
        <v>75</v>
      </c>
      <c r="AT7" s="256">
        <v>30</v>
      </c>
    </row>
    <row r="8" spans="1:51" ht="18" customHeight="1">
      <c r="A8" s="99"/>
      <c r="B8" s="100"/>
      <c r="C8" s="134" t="s">
        <v>205</v>
      </c>
      <c r="D8" s="135"/>
      <c r="E8" s="136" t="s">
        <v>206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7" t="s">
        <v>211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213</v>
      </c>
      <c r="AL8" s="150"/>
      <c r="AM8" s="150"/>
      <c r="AN8" s="150"/>
      <c r="AO8" s="60" t="s">
        <v>76</v>
      </c>
      <c r="AP8" s="150" t="s">
        <v>214</v>
      </c>
      <c r="AQ8" s="150"/>
      <c r="AR8" s="150"/>
      <c r="AS8" s="151"/>
      <c r="AT8" s="256"/>
    </row>
    <row r="9" spans="1:51" ht="14.5" customHeight="1">
      <c r="A9" s="99" t="s">
        <v>150</v>
      </c>
      <c r="B9" s="100"/>
      <c r="C9" s="131" t="s">
        <v>288</v>
      </c>
      <c r="D9" s="132"/>
      <c r="E9" s="110" t="s">
        <v>289</v>
      </c>
      <c r="F9" s="111"/>
      <c r="G9" s="92">
        <v>518736231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218</v>
      </c>
      <c r="S9" s="108"/>
      <c r="T9" s="108"/>
      <c r="U9" s="108"/>
      <c r="V9" s="50" t="s">
        <v>73</v>
      </c>
      <c r="W9" s="107" t="s">
        <v>290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291</v>
      </c>
      <c r="AM9" s="146"/>
      <c r="AN9" s="146"/>
      <c r="AO9" s="146"/>
      <c r="AP9" s="146"/>
      <c r="AQ9" s="146"/>
      <c r="AR9" s="146"/>
      <c r="AS9" s="59" t="s">
        <v>194</v>
      </c>
      <c r="AT9" s="257">
        <v>26</v>
      </c>
    </row>
    <row r="10" spans="1:51" ht="18" customHeight="1">
      <c r="A10" s="99"/>
      <c r="B10" s="100"/>
      <c r="C10" s="134" t="s">
        <v>205</v>
      </c>
      <c r="D10" s="135"/>
      <c r="E10" s="136" t="s">
        <v>217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211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292</v>
      </c>
      <c r="AL10" s="150"/>
      <c r="AM10" s="150"/>
      <c r="AN10" s="150"/>
      <c r="AO10" s="60" t="s">
        <v>195</v>
      </c>
      <c r="AP10" s="150" t="s">
        <v>293</v>
      </c>
      <c r="AQ10" s="150"/>
      <c r="AR10" s="150"/>
      <c r="AS10" s="151"/>
      <c r="AT10" s="257"/>
    </row>
    <row r="11" spans="1:51" ht="14.5" customHeight="1">
      <c r="A11" s="99" t="s">
        <v>151</v>
      </c>
      <c r="B11" s="100"/>
      <c r="C11" s="131" t="s">
        <v>283</v>
      </c>
      <c r="D11" s="132"/>
      <c r="E11" s="110" t="s">
        <v>284</v>
      </c>
      <c r="F11" s="111"/>
      <c r="G11" s="92">
        <v>500867652</v>
      </c>
      <c r="H11" s="92"/>
      <c r="I11" s="92"/>
      <c r="J11" s="92">
        <v>283050</v>
      </c>
      <c r="K11" s="92"/>
      <c r="L11" s="92"/>
      <c r="M11" s="92"/>
      <c r="N11" s="92"/>
      <c r="O11" s="92"/>
      <c r="P11" s="89" t="s">
        <v>72</v>
      </c>
      <c r="Q11" s="90"/>
      <c r="R11" s="108" t="s">
        <v>221</v>
      </c>
      <c r="S11" s="108"/>
      <c r="T11" s="108"/>
      <c r="U11" s="108"/>
      <c r="V11" s="50" t="s">
        <v>73</v>
      </c>
      <c r="W11" s="107" t="s">
        <v>219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285</v>
      </c>
      <c r="AM11" s="146"/>
      <c r="AN11" s="146"/>
      <c r="AO11" s="146"/>
      <c r="AP11" s="146"/>
      <c r="AQ11" s="146"/>
      <c r="AR11" s="146"/>
      <c r="AS11" s="59" t="s">
        <v>194</v>
      </c>
      <c r="AT11" s="257">
        <v>45</v>
      </c>
    </row>
    <row r="12" spans="1:51" ht="18" customHeight="1">
      <c r="A12" s="99"/>
      <c r="B12" s="100"/>
      <c r="C12" s="134" t="s">
        <v>215</v>
      </c>
      <c r="D12" s="135"/>
      <c r="E12" s="136" t="s">
        <v>216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220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286</v>
      </c>
      <c r="AL12" s="150"/>
      <c r="AM12" s="150"/>
      <c r="AN12" s="150"/>
      <c r="AO12" s="60" t="s">
        <v>195</v>
      </c>
      <c r="AP12" s="150" t="s">
        <v>287</v>
      </c>
      <c r="AQ12" s="150"/>
      <c r="AR12" s="150"/>
      <c r="AS12" s="151"/>
      <c r="AT12" s="257"/>
    </row>
    <row r="13" spans="1:51" ht="15" customHeight="1">
      <c r="A13" s="99" t="s">
        <v>152</v>
      </c>
      <c r="B13" s="100"/>
      <c r="C13" s="131" t="s">
        <v>223</v>
      </c>
      <c r="D13" s="132"/>
      <c r="E13" s="110" t="s">
        <v>222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8"/>
    </row>
    <row r="14" spans="1:51" ht="18" customHeight="1">
      <c r="A14" s="99"/>
      <c r="B14" s="100"/>
      <c r="C14" s="134" t="s">
        <v>205</v>
      </c>
      <c r="D14" s="135"/>
      <c r="E14" s="136" t="s">
        <v>206</v>
      </c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8"/>
    </row>
    <row r="15" spans="1:51" ht="15" customHeight="1">
      <c r="A15" s="141" t="s">
        <v>166</v>
      </c>
      <c r="B15" s="100"/>
      <c r="C15" s="131" t="s">
        <v>224</v>
      </c>
      <c r="D15" s="132"/>
      <c r="E15" s="110" t="s">
        <v>225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226</v>
      </c>
      <c r="S15" s="108"/>
      <c r="T15" s="108"/>
      <c r="U15" s="108"/>
      <c r="V15" s="49" t="s">
        <v>73</v>
      </c>
      <c r="W15" s="107" t="s">
        <v>227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228</v>
      </c>
      <c r="AM15" s="146"/>
      <c r="AN15" s="146"/>
      <c r="AO15" s="146"/>
      <c r="AP15" s="146"/>
      <c r="AQ15" s="146"/>
      <c r="AR15" s="146"/>
      <c r="AS15" s="59" t="s">
        <v>194</v>
      </c>
      <c r="AT15" s="257">
        <v>30</v>
      </c>
    </row>
    <row r="16" spans="1:51" ht="18" customHeight="1">
      <c r="A16" s="99"/>
      <c r="B16" s="100"/>
      <c r="C16" s="134" t="s">
        <v>205</v>
      </c>
      <c r="D16" s="135"/>
      <c r="E16" s="136" t="s">
        <v>206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7" t="s">
        <v>211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213</v>
      </c>
      <c r="AL16" s="150"/>
      <c r="AM16" s="150"/>
      <c r="AN16" s="150"/>
      <c r="AO16" s="60" t="s">
        <v>195</v>
      </c>
      <c r="AP16" s="150" t="s">
        <v>229</v>
      </c>
      <c r="AQ16" s="150"/>
      <c r="AR16" s="150"/>
      <c r="AS16" s="151"/>
      <c r="AT16" s="257"/>
    </row>
    <row r="17" spans="1:46">
      <c r="A17" s="99" t="s">
        <v>6</v>
      </c>
      <c r="B17" s="100"/>
      <c r="C17" s="156" t="str">
        <f>IF(P16="","",P16)</f>
        <v>千葉市稲毛区小仲台6-32-7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>
      <c r="A19" s="99" t="s">
        <v>7</v>
      </c>
      <c r="B19" s="100"/>
      <c r="C19" s="156" t="str">
        <f>IF(AL15="","",AL15&amp;"-"&amp;AK16&amp;"-"&amp;AP16)</f>
        <v>090-3768-3483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>
      <c r="A21" s="99" t="s">
        <v>153</v>
      </c>
      <c r="B21" s="100"/>
      <c r="C21" s="77">
        <v>90</v>
      </c>
      <c r="D21" s="78"/>
      <c r="E21" s="78">
        <v>3768</v>
      </c>
      <c r="F21" s="78"/>
      <c r="G21" s="78">
        <v>3483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5" customHeight="1" thickBot="1">
      <c r="A23" s="139" t="s">
        <v>198</v>
      </c>
      <c r="B23" s="138" t="s">
        <v>154</v>
      </c>
      <c r="C23" s="157" t="s">
        <v>173</v>
      </c>
      <c r="D23" s="158"/>
      <c r="E23" s="159" t="s">
        <v>174</v>
      </c>
      <c r="F23" s="160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6" t="s">
        <v>167</v>
      </c>
      <c r="Q23" s="138"/>
      <c r="R23" s="138"/>
      <c r="S23" s="138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40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27">
        <v>1</v>
      </c>
      <c r="B25" s="155" t="s">
        <v>230</v>
      </c>
      <c r="C25" s="131" t="s">
        <v>232</v>
      </c>
      <c r="D25" s="132"/>
      <c r="E25" s="110" t="s">
        <v>233</v>
      </c>
      <c r="F25" s="111"/>
      <c r="G25" s="118">
        <v>6</v>
      </c>
      <c r="H25" s="114"/>
      <c r="I25" s="112" t="s">
        <v>235</v>
      </c>
      <c r="J25" s="113"/>
      <c r="K25" s="113"/>
      <c r="L25" s="114"/>
      <c r="M25" s="118">
        <v>516619857</v>
      </c>
      <c r="N25" s="113"/>
      <c r="O25" s="114"/>
      <c r="P25" s="118">
        <v>150</v>
      </c>
      <c r="Q25" s="113"/>
      <c r="R25" s="113"/>
      <c r="S25" s="113"/>
      <c r="T25" s="119"/>
      <c r="U25" s="1"/>
      <c r="V25" s="1"/>
      <c r="W25" s="1"/>
      <c r="X25" s="1"/>
      <c r="Y25" s="121">
        <v>16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28"/>
      <c r="B26" s="130"/>
      <c r="C26" s="134" t="s">
        <v>231</v>
      </c>
      <c r="D26" s="135"/>
      <c r="E26" s="136" t="s">
        <v>234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27">
        <v>2</v>
      </c>
      <c r="B27" s="129">
        <v>2</v>
      </c>
      <c r="C27" s="131" t="s">
        <v>236</v>
      </c>
      <c r="D27" s="132"/>
      <c r="E27" s="110" t="s">
        <v>237</v>
      </c>
      <c r="F27" s="111"/>
      <c r="G27" s="118">
        <v>6</v>
      </c>
      <c r="H27" s="114"/>
      <c r="I27" s="112" t="s">
        <v>235</v>
      </c>
      <c r="J27" s="113"/>
      <c r="K27" s="113"/>
      <c r="L27" s="114"/>
      <c r="M27" s="118">
        <v>514422850</v>
      </c>
      <c r="N27" s="113"/>
      <c r="O27" s="114"/>
      <c r="P27" s="118">
        <v>151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28"/>
      <c r="B28" s="130"/>
      <c r="C28" s="134" t="s">
        <v>238</v>
      </c>
      <c r="D28" s="135"/>
      <c r="E28" s="136" t="s">
        <v>239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27">
        <v>3</v>
      </c>
      <c r="B29" s="129">
        <v>3</v>
      </c>
      <c r="C29" s="131" t="s">
        <v>274</v>
      </c>
      <c r="D29" s="132"/>
      <c r="E29" s="110" t="s">
        <v>275</v>
      </c>
      <c r="F29" s="111"/>
      <c r="G29" s="118">
        <v>6</v>
      </c>
      <c r="H29" s="114"/>
      <c r="I29" s="112" t="s">
        <v>235</v>
      </c>
      <c r="J29" s="113"/>
      <c r="K29" s="113"/>
      <c r="L29" s="114"/>
      <c r="M29" s="118">
        <v>515550372</v>
      </c>
      <c r="N29" s="113"/>
      <c r="O29" s="114"/>
      <c r="P29" s="118">
        <v>155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28"/>
      <c r="B30" s="130"/>
      <c r="C30" s="134" t="s">
        <v>272</v>
      </c>
      <c r="D30" s="135"/>
      <c r="E30" s="136" t="s">
        <v>273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27">
        <v>4</v>
      </c>
      <c r="B31" s="129">
        <v>4</v>
      </c>
      <c r="C31" s="131" t="s">
        <v>276</v>
      </c>
      <c r="D31" s="132"/>
      <c r="E31" s="110" t="s">
        <v>277</v>
      </c>
      <c r="F31" s="111"/>
      <c r="G31" s="118">
        <v>6</v>
      </c>
      <c r="H31" s="114"/>
      <c r="I31" s="112" t="s">
        <v>235</v>
      </c>
      <c r="J31" s="113"/>
      <c r="K31" s="113"/>
      <c r="L31" s="114"/>
      <c r="M31" s="118">
        <v>518760564</v>
      </c>
      <c r="N31" s="113"/>
      <c r="O31" s="114"/>
      <c r="P31" s="118">
        <v>155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28"/>
      <c r="B32" s="130"/>
      <c r="C32" s="134" t="s">
        <v>241</v>
      </c>
      <c r="D32" s="135"/>
      <c r="E32" s="136" t="s">
        <v>242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27">
        <v>5</v>
      </c>
      <c r="B33" s="129">
        <v>5</v>
      </c>
      <c r="C33" s="131" t="s">
        <v>243</v>
      </c>
      <c r="D33" s="132"/>
      <c r="E33" s="110" t="s">
        <v>244</v>
      </c>
      <c r="F33" s="111"/>
      <c r="G33" s="118">
        <v>5</v>
      </c>
      <c r="H33" s="114"/>
      <c r="I33" s="112" t="s">
        <v>235</v>
      </c>
      <c r="J33" s="113"/>
      <c r="K33" s="113"/>
      <c r="L33" s="114"/>
      <c r="M33" s="118">
        <v>514347681</v>
      </c>
      <c r="N33" s="113"/>
      <c r="O33" s="114"/>
      <c r="P33" s="118">
        <v>147</v>
      </c>
      <c r="Q33" s="113"/>
      <c r="R33" s="113"/>
      <c r="S33" s="113"/>
      <c r="T33" s="119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28"/>
      <c r="B34" s="130"/>
      <c r="C34" s="134" t="s">
        <v>245</v>
      </c>
      <c r="D34" s="135"/>
      <c r="E34" s="136" t="s">
        <v>246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27">
        <v>6</v>
      </c>
      <c r="B35" s="129">
        <v>6</v>
      </c>
      <c r="C35" s="131" t="s">
        <v>248</v>
      </c>
      <c r="D35" s="132"/>
      <c r="E35" s="110" t="s">
        <v>249</v>
      </c>
      <c r="F35" s="111"/>
      <c r="G35" s="118">
        <v>5</v>
      </c>
      <c r="H35" s="114"/>
      <c r="I35" s="112" t="s">
        <v>235</v>
      </c>
      <c r="J35" s="113"/>
      <c r="K35" s="113"/>
      <c r="L35" s="114"/>
      <c r="M35" s="118">
        <v>515906958</v>
      </c>
      <c r="N35" s="113"/>
      <c r="O35" s="114"/>
      <c r="P35" s="118">
        <v>130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28"/>
      <c r="B36" s="130"/>
      <c r="C36" s="134" t="s">
        <v>247</v>
      </c>
      <c r="D36" s="135"/>
      <c r="E36" s="136" t="s">
        <v>250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27">
        <v>7</v>
      </c>
      <c r="B37" s="129">
        <v>7</v>
      </c>
      <c r="C37" s="131" t="s">
        <v>251</v>
      </c>
      <c r="D37" s="132"/>
      <c r="E37" s="110" t="s">
        <v>252</v>
      </c>
      <c r="F37" s="111"/>
      <c r="G37" s="118">
        <v>5</v>
      </c>
      <c r="H37" s="114"/>
      <c r="I37" s="112" t="s">
        <v>271</v>
      </c>
      <c r="J37" s="113"/>
      <c r="K37" s="113"/>
      <c r="L37" s="114"/>
      <c r="M37" s="118">
        <v>518627843</v>
      </c>
      <c r="N37" s="113"/>
      <c r="O37" s="114"/>
      <c r="P37" s="118">
        <v>144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28"/>
      <c r="B38" s="130"/>
      <c r="C38" s="134" t="s">
        <v>253</v>
      </c>
      <c r="D38" s="135"/>
      <c r="E38" s="136" t="s">
        <v>254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27">
        <v>8</v>
      </c>
      <c r="B39" s="129">
        <v>8</v>
      </c>
      <c r="C39" s="131" t="s">
        <v>280</v>
      </c>
      <c r="D39" s="132"/>
      <c r="E39" s="110" t="s">
        <v>281</v>
      </c>
      <c r="F39" s="111"/>
      <c r="G39" s="118">
        <v>5</v>
      </c>
      <c r="H39" s="114"/>
      <c r="I39" s="112" t="s">
        <v>282</v>
      </c>
      <c r="J39" s="113"/>
      <c r="K39" s="113"/>
      <c r="L39" s="114"/>
      <c r="M39" s="118">
        <v>516978425</v>
      </c>
      <c r="N39" s="113"/>
      <c r="O39" s="114"/>
      <c r="P39" s="118">
        <v>149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28"/>
      <c r="B40" s="130"/>
      <c r="C40" s="134" t="s">
        <v>278</v>
      </c>
      <c r="D40" s="135"/>
      <c r="E40" s="136" t="s">
        <v>279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27">
        <v>9</v>
      </c>
      <c r="B41" s="129">
        <v>9</v>
      </c>
      <c r="C41" s="131" t="s">
        <v>255</v>
      </c>
      <c r="D41" s="132"/>
      <c r="E41" s="110" t="s">
        <v>256</v>
      </c>
      <c r="F41" s="111"/>
      <c r="G41" s="118">
        <v>3</v>
      </c>
      <c r="H41" s="114"/>
      <c r="I41" s="112" t="s">
        <v>235</v>
      </c>
      <c r="J41" s="113"/>
      <c r="K41" s="113"/>
      <c r="L41" s="114"/>
      <c r="M41" s="118">
        <v>518628116</v>
      </c>
      <c r="N41" s="113"/>
      <c r="O41" s="114"/>
      <c r="P41" s="118">
        <v>142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28"/>
      <c r="B42" s="130"/>
      <c r="C42" s="134" t="s">
        <v>240</v>
      </c>
      <c r="D42" s="135"/>
      <c r="E42" s="136" t="s">
        <v>257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27">
        <v>10</v>
      </c>
      <c r="B43" s="129">
        <v>10</v>
      </c>
      <c r="C43" s="131" t="s">
        <v>260</v>
      </c>
      <c r="D43" s="132"/>
      <c r="E43" s="110" t="s">
        <v>261</v>
      </c>
      <c r="F43" s="111"/>
      <c r="G43" s="118">
        <v>3</v>
      </c>
      <c r="H43" s="114"/>
      <c r="I43" s="112" t="s">
        <v>266</v>
      </c>
      <c r="J43" s="113"/>
      <c r="K43" s="113"/>
      <c r="L43" s="114"/>
      <c r="M43" s="118">
        <v>518628062</v>
      </c>
      <c r="N43" s="113"/>
      <c r="O43" s="114"/>
      <c r="P43" s="118">
        <v>138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28"/>
      <c r="B44" s="130"/>
      <c r="C44" s="134" t="s">
        <v>258</v>
      </c>
      <c r="D44" s="135"/>
      <c r="E44" s="136" t="s">
        <v>259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27">
        <v>11</v>
      </c>
      <c r="B45" s="129">
        <v>11</v>
      </c>
      <c r="C45" s="131" t="s">
        <v>264</v>
      </c>
      <c r="D45" s="132"/>
      <c r="E45" s="110" t="s">
        <v>265</v>
      </c>
      <c r="F45" s="111"/>
      <c r="G45" s="118">
        <v>3</v>
      </c>
      <c r="H45" s="114"/>
      <c r="I45" s="112" t="s">
        <v>235</v>
      </c>
      <c r="J45" s="113"/>
      <c r="K45" s="113"/>
      <c r="L45" s="114"/>
      <c r="M45" s="118">
        <v>518628444</v>
      </c>
      <c r="N45" s="113"/>
      <c r="O45" s="114"/>
      <c r="P45" s="118">
        <v>140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28"/>
      <c r="B46" s="130"/>
      <c r="C46" s="134" t="s">
        <v>262</v>
      </c>
      <c r="D46" s="135"/>
      <c r="E46" s="136" t="s">
        <v>263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27">
        <v>12</v>
      </c>
      <c r="B47" s="129">
        <v>12</v>
      </c>
      <c r="C47" s="131" t="s">
        <v>269</v>
      </c>
      <c r="D47" s="132"/>
      <c r="E47" s="110" t="s">
        <v>270</v>
      </c>
      <c r="F47" s="111"/>
      <c r="G47" s="118">
        <v>2</v>
      </c>
      <c r="H47" s="114"/>
      <c r="I47" s="112" t="s">
        <v>266</v>
      </c>
      <c r="J47" s="113"/>
      <c r="K47" s="113"/>
      <c r="L47" s="114"/>
      <c r="M47" s="118">
        <v>518850371</v>
      </c>
      <c r="N47" s="113"/>
      <c r="O47" s="114"/>
      <c r="P47" s="118">
        <v>125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74"/>
      <c r="B48" s="175"/>
      <c r="C48" s="176" t="s">
        <v>267</v>
      </c>
      <c r="D48" s="177"/>
      <c r="E48" s="178" t="s">
        <v>268</v>
      </c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99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64"/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59">
        <f>LEN(A55)</f>
        <v>0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22" zoomScaleNormal="100" workbookViewId="0">
      <selection activeCell="W49" sqref="W49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6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てっぺん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434147114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竹内　準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510696283</v>
      </c>
      <c r="H7" s="264"/>
      <c r="I7" s="264"/>
      <c r="J7" s="264" t="str">
        <f>IF(入力!J7="","",入力!J7)</f>
        <v/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5" customHeight="1">
      <c r="A9" s="262" t="s">
        <v>2</v>
      </c>
      <c r="B9" s="262"/>
      <c r="C9" s="274" t="str">
        <f>IF(入力!C10="","",入力!C10&amp;"　"&amp;入力!E10)</f>
        <v>竹内　真里奈</v>
      </c>
      <c r="D9" s="275"/>
      <c r="E9" s="275"/>
      <c r="F9" s="275"/>
      <c r="G9" s="264">
        <f>IF(入力!G9="","",入力!G9)</f>
        <v>518736231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5" customHeight="1">
      <c r="A11" s="262" t="s">
        <v>3</v>
      </c>
      <c r="B11" s="262"/>
      <c r="C11" s="274" t="str">
        <f>IF(入力!C12="","",入力!C12&amp;"　"&amp;入力!E12)</f>
        <v>鎌田　英樹</v>
      </c>
      <c r="D11" s="275"/>
      <c r="E11" s="275"/>
      <c r="F11" s="275"/>
      <c r="G11" s="264">
        <f>IF(入力!G11="","",入力!G11)</f>
        <v>500867652</v>
      </c>
      <c r="H11" s="264"/>
      <c r="I11" s="264"/>
      <c r="J11" s="264">
        <f>IF(入力!J11="","",入力!J11)</f>
        <v>283050</v>
      </c>
      <c r="K11" s="264"/>
      <c r="L11" s="264"/>
      <c r="M11" s="264" t="str">
        <f>IF(入力!M11="","",入力!M11)</f>
        <v/>
      </c>
      <c r="N11" s="264"/>
      <c r="O11" s="264"/>
    </row>
    <row r="12" spans="1:15" ht="14.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竹内　準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竹内　準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2" t="s">
        <v>6</v>
      </c>
      <c r="B17" s="262"/>
      <c r="C17" s="265" t="str">
        <f>IF(入力!C17="","",入力!C17&amp;"　"&amp;入力!E17)</f>
        <v>千葉市稲毛区小仲台6-32-7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5" customHeight="1">
      <c r="A19" s="262" t="s">
        <v>7</v>
      </c>
      <c r="B19" s="262"/>
      <c r="C19" s="265" t="str">
        <f>IF(入力!C19="","",入力!C19&amp;"　"&amp;入力!E19)</f>
        <v>090-3768-3483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5" customHeight="1">
      <c r="A21" s="262" t="s">
        <v>8</v>
      </c>
      <c r="B21" s="262"/>
      <c r="C21" s="265" t="str">
        <f>IF(入力!C21="","",入力!C21&amp;"－"&amp;入力!E21&amp;"－"&amp;入力!G21)</f>
        <v>90－3768－3483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田中　結衣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園生小学校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516619857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荒川　怜南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園生小学校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514422850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鈴　百華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園生小学校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515550372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芝　花怜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園生小学校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518760564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川崎　姫華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園生小学校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514347681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岡村　梨乃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園生小学校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515906958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加藤　瑠菜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朝日ケ丘小学校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518627843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上原　古都奈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千草台小学校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516978425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鈴　千裕</v>
      </c>
      <c r="D41" s="275"/>
      <c r="E41" s="275"/>
      <c r="F41" s="275"/>
      <c r="G41" s="262">
        <f>IF(入力!G41="","",入力!G41)</f>
        <v>3</v>
      </c>
      <c r="H41" s="262" t="str">
        <f>IF(入力!H41="","",入力!H41)</f>
        <v/>
      </c>
      <c r="I41" s="262" t="str">
        <f>IF(入力!I41="","",入力!I41)</f>
        <v>園生小学校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518628116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馬場　なずな</v>
      </c>
      <c r="D43" s="275"/>
      <c r="E43" s="275"/>
      <c r="F43" s="275"/>
      <c r="G43" s="262">
        <f>IF(入力!G43="","",入力!G43)</f>
        <v>3</v>
      </c>
      <c r="H43" s="262" t="str">
        <f>IF(入力!H43="","",入力!H43)</f>
        <v/>
      </c>
      <c r="I43" s="262" t="str">
        <f>IF(入力!I43="","",入力!I43)</f>
        <v>小中台南小学校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518628062</v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四谷　蘭</v>
      </c>
      <c r="D45" s="275"/>
      <c r="E45" s="275"/>
      <c r="F45" s="275"/>
      <c r="G45" s="262">
        <f>IF(入力!G45="","",入力!G45)</f>
        <v>3</v>
      </c>
      <c r="H45" s="262" t="str">
        <f>IF(入力!H45="","",入力!H45)</f>
        <v/>
      </c>
      <c r="I45" s="262" t="str">
        <f>IF(入力!I45="","",入力!I45)</f>
        <v>園生小学校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518628444</v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竹本　彩芽</v>
      </c>
      <c r="D47" s="275"/>
      <c r="E47" s="275"/>
      <c r="F47" s="275"/>
      <c r="G47" s="262">
        <f>IF(入力!G47="","",入力!G47)</f>
        <v>2</v>
      </c>
      <c r="H47" s="262" t="str">
        <f>IF(入力!H47="","",入力!H47)</f>
        <v/>
      </c>
      <c r="I47" s="262" t="str">
        <f>IF(入力!I47="","",入力!I47)</f>
        <v>小中台南小学校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518850371</v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328125" defaultRowHeight="13"/>
  <cols>
    <col min="58" max="58" width="2.26953125" customWidth="1"/>
  </cols>
  <sheetData>
    <row r="1" spans="1:60">
      <c r="AS1" s="4" t="s">
        <v>27</v>
      </c>
      <c r="AT1" s="4"/>
      <c r="AU1" s="4"/>
      <c r="AV1" s="311"/>
      <c r="AW1" s="311"/>
      <c r="AX1" s="4" t="s">
        <v>28</v>
      </c>
      <c r="AY1" s="5"/>
      <c r="AZ1" s="311"/>
      <c r="BA1" s="311"/>
      <c r="BB1" s="4" t="s">
        <v>29</v>
      </c>
      <c r="BC1" s="5"/>
      <c r="BD1" s="311"/>
      <c r="BE1" s="311"/>
      <c r="BF1" s="4" t="s">
        <v>30</v>
      </c>
    </row>
    <row r="3" spans="1:60" ht="9.75" customHeight="1"/>
    <row r="4" spans="1:60" ht="9.75" customHeight="1"/>
    <row r="5" spans="1:60" ht="28">
      <c r="A5" s="6"/>
      <c r="B5" s="6"/>
      <c r="C5" s="312" t="s">
        <v>65</v>
      </c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312"/>
      <c r="AD5" s="312"/>
      <c r="AE5" s="312"/>
      <c r="AF5" s="312"/>
      <c r="AG5" s="312"/>
      <c r="AH5" s="312"/>
      <c r="AI5" s="312"/>
      <c r="AJ5" s="312"/>
      <c r="AK5" s="312"/>
      <c r="AL5" s="312"/>
      <c r="AM5" s="312"/>
      <c r="AN5" s="312"/>
      <c r="AO5" s="312"/>
      <c r="AP5" s="312"/>
      <c r="AQ5" s="312"/>
      <c r="AR5" s="312"/>
      <c r="AS5" s="312"/>
      <c r="AT5" s="312"/>
      <c r="AU5" s="312"/>
      <c r="AV5" s="312"/>
      <c r="AW5" s="312"/>
      <c r="AX5" s="312"/>
      <c r="AY5" s="312"/>
      <c r="AZ5" s="312"/>
      <c r="BA5" s="312"/>
      <c r="BB5" s="312"/>
      <c r="BC5" s="312"/>
      <c r="BD5" s="312"/>
      <c r="BE5" s="312"/>
      <c r="BF5" s="31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1" t="s">
        <v>32</v>
      </c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4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">
      <c r="C10" s="287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  <c r="Q10" s="28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4">
        <v>36</v>
      </c>
      <c r="I12" s="345"/>
      <c r="J12" s="346"/>
      <c r="K12" s="4"/>
    </row>
    <row r="13" spans="1:60" ht="13.5" customHeight="1">
      <c r="F13" s="4" t="s">
        <v>35</v>
      </c>
      <c r="G13" s="4"/>
      <c r="H13" s="347"/>
      <c r="I13" s="348"/>
      <c r="J13" s="34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0"/>
      <c r="I14" s="351"/>
      <c r="J14" s="35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0" t="s">
        <v>37</v>
      </c>
      <c r="D16" s="291"/>
      <c r="E16" s="291"/>
      <c r="F16" s="291"/>
      <c r="G16" s="292"/>
      <c r="H16" s="342" t="s">
        <v>66</v>
      </c>
      <c r="I16" s="343"/>
      <c r="J16" s="343"/>
      <c r="K16" s="291" t="str">
        <f>IF(入力!C2="","",入力!C2)</f>
        <v>テッペン</v>
      </c>
      <c r="L16" s="291"/>
      <c r="M16" s="291"/>
      <c r="N16" s="291"/>
      <c r="O16" s="291"/>
      <c r="P16" s="291"/>
      <c r="Q16" s="291"/>
      <c r="R16" s="291"/>
      <c r="S16" s="291"/>
      <c r="T16" s="291"/>
      <c r="U16" s="291"/>
      <c r="V16" s="291"/>
      <c r="W16" s="291"/>
      <c r="X16" s="292"/>
      <c r="Y16" s="361" t="s">
        <v>67</v>
      </c>
      <c r="Z16" s="362"/>
      <c r="AA16" s="362"/>
      <c r="AB16" s="362"/>
      <c r="AC16" s="362"/>
      <c r="AD16" s="362"/>
      <c r="AE16" s="362"/>
      <c r="AF16" s="362"/>
      <c r="AG16" s="362"/>
      <c r="AH16" s="362"/>
      <c r="AI16" s="363"/>
      <c r="AJ16" s="314" t="s">
        <v>38</v>
      </c>
      <c r="AK16" s="315"/>
      <c r="AL16" s="315"/>
      <c r="AM16" s="316"/>
      <c r="AN16" s="336" t="str">
        <f>IF(入力!P3="","",入力!P3)</f>
        <v>千葉市稲毛区</v>
      </c>
      <c r="AO16" s="337"/>
      <c r="AP16" s="337"/>
      <c r="AQ16" s="337"/>
      <c r="AR16" s="337"/>
      <c r="AS16" s="337"/>
      <c r="AT16" s="315" t="s">
        <v>68</v>
      </c>
      <c r="AU16" s="316"/>
      <c r="AV16" s="322" t="s">
        <v>39</v>
      </c>
      <c r="AW16" s="291"/>
      <c r="AX16" s="291"/>
      <c r="AY16" s="292"/>
      <c r="AZ16" s="324" t="str">
        <f>IF(入力!P5="","",入力!P5)</f>
        <v>総武</v>
      </c>
      <c r="BA16" s="325"/>
      <c r="BB16" s="325"/>
      <c r="BC16" s="325"/>
      <c r="BD16" s="325"/>
      <c r="BE16" s="325"/>
      <c r="BF16" s="299" t="s">
        <v>40</v>
      </c>
    </row>
    <row r="17" spans="3:58" ht="4.5" customHeight="1">
      <c r="C17" s="293"/>
      <c r="D17" s="294"/>
      <c r="E17" s="294"/>
      <c r="F17" s="294"/>
      <c r="G17" s="295"/>
      <c r="H17" s="334" t="str">
        <f>IF(入力!C3="","",入力!C3)</f>
        <v>てっぺん</v>
      </c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0" t="str">
        <f>IF(入力!J3="","","("&amp;入力!J3&amp;")")</f>
        <v>(女子)</v>
      </c>
      <c r="V17" s="330"/>
      <c r="W17" s="330"/>
      <c r="X17" s="331"/>
      <c r="Y17" s="364">
        <f>IF(入力!C4="","",入力!C4)</f>
        <v>434147114</v>
      </c>
      <c r="Z17" s="365"/>
      <c r="AA17" s="365"/>
      <c r="AB17" s="365"/>
      <c r="AC17" s="365"/>
      <c r="AD17" s="365"/>
      <c r="AE17" s="365"/>
      <c r="AF17" s="365"/>
      <c r="AG17" s="365"/>
      <c r="AH17" s="365"/>
      <c r="AI17" s="366"/>
      <c r="AJ17" s="317"/>
      <c r="AK17" s="318"/>
      <c r="AL17" s="318"/>
      <c r="AM17" s="319"/>
      <c r="AN17" s="338"/>
      <c r="AO17" s="339"/>
      <c r="AP17" s="339"/>
      <c r="AQ17" s="339"/>
      <c r="AR17" s="339"/>
      <c r="AS17" s="339"/>
      <c r="AT17" s="318"/>
      <c r="AU17" s="319"/>
      <c r="AV17" s="323"/>
      <c r="AW17" s="294"/>
      <c r="AX17" s="294"/>
      <c r="AY17" s="295"/>
      <c r="AZ17" s="326"/>
      <c r="BA17" s="327"/>
      <c r="BB17" s="327"/>
      <c r="BC17" s="327"/>
      <c r="BD17" s="327"/>
      <c r="BE17" s="327"/>
      <c r="BF17" s="300"/>
    </row>
    <row r="18" spans="3:58" ht="16.5" customHeight="1">
      <c r="C18" s="296"/>
      <c r="D18" s="297"/>
      <c r="E18" s="297"/>
      <c r="F18" s="297"/>
      <c r="G18" s="298"/>
      <c r="H18" s="302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32"/>
      <c r="V18" s="332"/>
      <c r="W18" s="332"/>
      <c r="X18" s="333"/>
      <c r="Y18" s="367"/>
      <c r="Z18" s="368"/>
      <c r="AA18" s="368"/>
      <c r="AB18" s="368"/>
      <c r="AC18" s="368"/>
      <c r="AD18" s="368"/>
      <c r="AE18" s="368"/>
      <c r="AF18" s="368"/>
      <c r="AG18" s="368"/>
      <c r="AH18" s="368"/>
      <c r="AI18" s="369"/>
      <c r="AJ18" s="320"/>
      <c r="AK18" s="309"/>
      <c r="AL18" s="309"/>
      <c r="AM18" s="321"/>
      <c r="AN18" s="340"/>
      <c r="AO18" s="341"/>
      <c r="AP18" s="341"/>
      <c r="AQ18" s="341"/>
      <c r="AR18" s="341"/>
      <c r="AS18" s="341"/>
      <c r="AT18" s="309"/>
      <c r="AU18" s="321"/>
      <c r="AV18" s="305"/>
      <c r="AW18" s="297"/>
      <c r="AX18" s="297"/>
      <c r="AY18" s="298"/>
      <c r="AZ18" s="328" t="str">
        <f>IF(入力!AE5="","",入力!AE5)</f>
        <v>稲毛</v>
      </c>
      <c r="BA18" s="329"/>
      <c r="BB18" s="329"/>
      <c r="BC18" s="329"/>
      <c r="BD18" s="329"/>
      <c r="BE18" s="329"/>
      <c r="BF18" s="13" t="s">
        <v>41</v>
      </c>
    </row>
    <row r="19" spans="3:58" ht="15" customHeight="1">
      <c r="C19" s="353"/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10" t="s">
        <v>42</v>
      </c>
      <c r="P19" s="310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 t="s">
        <v>69</v>
      </c>
      <c r="AE19" s="310"/>
      <c r="AF19" s="310"/>
      <c r="AG19" s="310"/>
      <c r="AH19" s="310"/>
      <c r="AI19" s="310"/>
      <c r="AJ19" s="310"/>
      <c r="AK19" s="310"/>
      <c r="AL19" s="310"/>
      <c r="AM19" s="310"/>
      <c r="AN19" s="310"/>
      <c r="AO19" s="310"/>
      <c r="AP19" s="310"/>
      <c r="AQ19" s="310"/>
      <c r="AR19" s="310"/>
      <c r="AS19" s="310" t="s">
        <v>70</v>
      </c>
      <c r="AT19" s="310"/>
      <c r="AU19" s="310"/>
      <c r="AV19" s="310"/>
      <c r="AW19" s="310"/>
      <c r="AX19" s="310"/>
      <c r="AY19" s="310"/>
      <c r="AZ19" s="310"/>
      <c r="BA19" s="310"/>
      <c r="BB19" s="310"/>
      <c r="BC19" s="310"/>
      <c r="BD19" s="310"/>
      <c r="BE19" s="310"/>
      <c r="BF19" s="313"/>
    </row>
    <row r="20" spans="3:58" ht="15" customHeight="1">
      <c r="C20" s="371" t="s">
        <v>43</v>
      </c>
      <c r="D20" s="310"/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70" t="str">
        <f>IF(入力!J7="","",入力!J7)</f>
        <v/>
      </c>
      <c r="P20" s="370"/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B20" s="370"/>
      <c r="AC20" s="370"/>
      <c r="AD20" s="370" t="str">
        <f>IF(入力!J9="","",入力!J9)</f>
        <v/>
      </c>
      <c r="AE20" s="370"/>
      <c r="AF20" s="370"/>
      <c r="AG20" s="370"/>
      <c r="AH20" s="370"/>
      <c r="AI20" s="370"/>
      <c r="AJ20" s="370"/>
      <c r="AK20" s="370"/>
      <c r="AL20" s="370"/>
      <c r="AM20" s="370"/>
      <c r="AN20" s="370"/>
      <c r="AO20" s="370"/>
      <c r="AP20" s="370"/>
      <c r="AQ20" s="370"/>
      <c r="AR20" s="370"/>
      <c r="AS20" s="370">
        <f>IF(入力!J11="","",入力!J11)</f>
        <v>283050</v>
      </c>
      <c r="AT20" s="370"/>
      <c r="AU20" s="370"/>
      <c r="AV20" s="370"/>
      <c r="AW20" s="370"/>
      <c r="AX20" s="370"/>
      <c r="AY20" s="370"/>
      <c r="AZ20" s="370"/>
      <c r="BA20" s="370"/>
      <c r="BB20" s="370"/>
      <c r="BC20" s="370"/>
      <c r="BD20" s="370"/>
      <c r="BE20" s="370"/>
      <c r="BF20" s="378"/>
    </row>
    <row r="21" spans="3:58" ht="15" customHeight="1">
      <c r="C21" s="371" t="s">
        <v>44</v>
      </c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70" t="str">
        <f>IF(入力!M7="","",入力!M7)</f>
        <v/>
      </c>
      <c r="P21" s="370"/>
      <c r="Q21" s="370"/>
      <c r="R21" s="370"/>
      <c r="S21" s="370"/>
      <c r="T21" s="370"/>
      <c r="U21" s="370"/>
      <c r="V21" s="370"/>
      <c r="W21" s="370"/>
      <c r="X21" s="370"/>
      <c r="Y21" s="370"/>
      <c r="Z21" s="370"/>
      <c r="AA21" s="370"/>
      <c r="AB21" s="370"/>
      <c r="AC21" s="370"/>
      <c r="AD21" s="370" t="str">
        <f>IF(入力!M9="","",入力!M9)</f>
        <v/>
      </c>
      <c r="AE21" s="370"/>
      <c r="AF21" s="370"/>
      <c r="AG21" s="370"/>
      <c r="AH21" s="370"/>
      <c r="AI21" s="370"/>
      <c r="AJ21" s="370"/>
      <c r="AK21" s="370"/>
      <c r="AL21" s="370"/>
      <c r="AM21" s="370"/>
      <c r="AN21" s="370"/>
      <c r="AO21" s="370"/>
      <c r="AP21" s="370"/>
      <c r="AQ21" s="370"/>
      <c r="AR21" s="370"/>
      <c r="AS21" s="370" t="str">
        <f>IF(入力!M11="","",入力!M11)</f>
        <v/>
      </c>
      <c r="AT21" s="370"/>
      <c r="AU21" s="370"/>
      <c r="AV21" s="370"/>
      <c r="AW21" s="370"/>
      <c r="AX21" s="370"/>
      <c r="AY21" s="370"/>
      <c r="AZ21" s="370"/>
      <c r="BA21" s="370"/>
      <c r="BB21" s="370"/>
      <c r="BC21" s="370"/>
      <c r="BD21" s="370"/>
      <c r="BE21" s="370"/>
      <c r="BF21" s="378"/>
    </row>
    <row r="22" spans="3:58" ht="12" customHeight="1">
      <c r="C22" s="358" t="s">
        <v>71</v>
      </c>
      <c r="D22" s="359"/>
      <c r="E22" s="359"/>
      <c r="F22" s="359"/>
      <c r="G22" s="360"/>
      <c r="H22" s="306" t="str">
        <f>IF(入力!C7="","",入力!C7&amp;"　"&amp;入力!E7)</f>
        <v>タケウチ　ジュン</v>
      </c>
      <c r="I22" s="301"/>
      <c r="J22" s="301"/>
      <c r="K22" s="301"/>
      <c r="L22" s="301"/>
      <c r="M22" s="301"/>
      <c r="N22" s="301"/>
      <c r="O22" s="301"/>
      <c r="P22" s="301"/>
      <c r="Q22" s="307"/>
      <c r="R22" s="308" t="s">
        <v>45</v>
      </c>
      <c r="S22" s="301"/>
      <c r="T22" s="372">
        <f>IF(入力!AT7="","",入力!AT7)</f>
        <v>30</v>
      </c>
      <c r="U22" s="373"/>
      <c r="V22" s="374"/>
      <c r="W22" s="308" t="s">
        <v>46</v>
      </c>
      <c r="X22" s="308"/>
      <c r="Y22" s="308"/>
      <c r="Z22" s="14" t="s">
        <v>72</v>
      </c>
      <c r="AA22" s="15"/>
      <c r="AB22" s="301" t="str">
        <f>IF(入力!R7="","",入力!R7)</f>
        <v>263</v>
      </c>
      <c r="AC22" s="301"/>
      <c r="AD22" s="301"/>
      <c r="AE22" s="301"/>
      <c r="AF22" s="16" t="s">
        <v>73</v>
      </c>
      <c r="AG22" s="301" t="str">
        <f>IF(入力!W7="","",入力!W7)</f>
        <v>0043</v>
      </c>
      <c r="AH22" s="301"/>
      <c r="AI22" s="301"/>
      <c r="AJ22" s="301"/>
      <c r="AK22" s="301"/>
      <c r="AL22" s="301"/>
      <c r="AM22" s="301"/>
      <c r="AN22" s="301"/>
      <c r="AO22" s="301"/>
      <c r="AP22" s="301"/>
      <c r="AQ22" s="301"/>
      <c r="AR22" s="301"/>
      <c r="AS22" s="301"/>
      <c r="AT22" s="307"/>
      <c r="AU22" s="308" t="s">
        <v>47</v>
      </c>
      <c r="AV22" s="301"/>
      <c r="AW22" s="301"/>
      <c r="AX22" s="17" t="s">
        <v>74</v>
      </c>
      <c r="AY22" s="301" t="str">
        <f>IF(入力!AL7="","",入力!AL7)</f>
        <v>090</v>
      </c>
      <c r="AZ22" s="301"/>
      <c r="BA22" s="301"/>
      <c r="BB22" s="301"/>
      <c r="BC22" s="301"/>
      <c r="BD22" s="301"/>
      <c r="BE22" s="301"/>
      <c r="BF22" s="18" t="s">
        <v>75</v>
      </c>
    </row>
    <row r="23" spans="3:58" ht="19.5" customHeight="1">
      <c r="C23" s="296" t="s">
        <v>48</v>
      </c>
      <c r="D23" s="297"/>
      <c r="E23" s="297"/>
      <c r="F23" s="297"/>
      <c r="G23" s="298"/>
      <c r="H23" s="350" t="str">
        <f>IF(入力!C8="","",入力!C8&amp;"　"&amp;入力!E8)</f>
        <v>竹内　準</v>
      </c>
      <c r="I23" s="351"/>
      <c r="J23" s="351"/>
      <c r="K23" s="351"/>
      <c r="L23" s="351"/>
      <c r="M23" s="351"/>
      <c r="N23" s="351"/>
      <c r="O23" s="351"/>
      <c r="P23" s="351"/>
      <c r="Q23" s="352"/>
      <c r="R23" s="297"/>
      <c r="S23" s="297"/>
      <c r="T23" s="375"/>
      <c r="U23" s="376"/>
      <c r="V23" s="377"/>
      <c r="W23" s="309"/>
      <c r="X23" s="309"/>
      <c r="Y23" s="309"/>
      <c r="Z23" s="302" t="str">
        <f>IF(入力!P8="","",入力!P8)</f>
        <v>千葉市稲毛区小仲台6-32-7</v>
      </c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4"/>
      <c r="AU23" s="297"/>
      <c r="AV23" s="297"/>
      <c r="AW23" s="297"/>
      <c r="AX23" s="305" t="str">
        <f>IF(入力!AK8="","",入力!AK8)</f>
        <v>3768</v>
      </c>
      <c r="AY23" s="297"/>
      <c r="AZ23" s="297"/>
      <c r="BA23" s="297"/>
      <c r="BB23" s="19" t="s">
        <v>76</v>
      </c>
      <c r="BC23" s="297" t="str">
        <f>IF(入力!AP8="","",入力!AP8)</f>
        <v>3483</v>
      </c>
      <c r="BD23" s="297"/>
      <c r="BE23" s="297"/>
      <c r="BF23" s="379"/>
    </row>
    <row r="24" spans="3:58" ht="12" customHeight="1">
      <c r="C24" s="358" t="s">
        <v>77</v>
      </c>
      <c r="D24" s="359"/>
      <c r="E24" s="359"/>
      <c r="F24" s="359"/>
      <c r="G24" s="360"/>
      <c r="H24" s="306" t="str">
        <f>IF(入力!C9="","",入力!C9&amp;"　"&amp;入力!E9)</f>
        <v>タケウチ　マリナ</v>
      </c>
      <c r="I24" s="301"/>
      <c r="J24" s="301"/>
      <c r="K24" s="301"/>
      <c r="L24" s="301"/>
      <c r="M24" s="301"/>
      <c r="N24" s="301"/>
      <c r="O24" s="301"/>
      <c r="P24" s="301"/>
      <c r="Q24" s="307"/>
      <c r="R24" s="308" t="s">
        <v>45</v>
      </c>
      <c r="S24" s="301"/>
      <c r="T24" s="372">
        <f>IF(入力!AT9="","",入力!AT9)</f>
        <v>26</v>
      </c>
      <c r="U24" s="373"/>
      <c r="V24" s="374"/>
      <c r="W24" s="308" t="s">
        <v>46</v>
      </c>
      <c r="X24" s="308"/>
      <c r="Y24" s="308"/>
      <c r="Z24" s="14" t="s">
        <v>72</v>
      </c>
      <c r="AA24" s="15"/>
      <c r="AB24" s="301" t="str">
        <f>IF(入力!R9="","",入力!R9)</f>
        <v>263</v>
      </c>
      <c r="AC24" s="301"/>
      <c r="AD24" s="301"/>
      <c r="AE24" s="301"/>
      <c r="AF24" s="16" t="s">
        <v>73</v>
      </c>
      <c r="AG24" s="301" t="str">
        <f>IF(入力!W9="","",入力!W9)</f>
        <v>0043</v>
      </c>
      <c r="AH24" s="301"/>
      <c r="AI24" s="301"/>
      <c r="AJ24" s="301"/>
      <c r="AK24" s="301"/>
      <c r="AL24" s="301"/>
      <c r="AM24" s="301"/>
      <c r="AN24" s="301"/>
      <c r="AO24" s="301"/>
      <c r="AP24" s="301"/>
      <c r="AQ24" s="301"/>
      <c r="AR24" s="301"/>
      <c r="AS24" s="301"/>
      <c r="AT24" s="307"/>
      <c r="AU24" s="308" t="s">
        <v>47</v>
      </c>
      <c r="AV24" s="301"/>
      <c r="AW24" s="301"/>
      <c r="AX24" s="17" t="s">
        <v>74</v>
      </c>
      <c r="AY24" s="301" t="str">
        <f>IF(入力!AL9="","",入力!AL9)</f>
        <v>080</v>
      </c>
      <c r="AZ24" s="301"/>
      <c r="BA24" s="301"/>
      <c r="BB24" s="301"/>
      <c r="BC24" s="301"/>
      <c r="BD24" s="301"/>
      <c r="BE24" s="301"/>
      <c r="BF24" s="18" t="s">
        <v>75</v>
      </c>
    </row>
    <row r="25" spans="3:58" ht="19.5" customHeight="1">
      <c r="C25" s="296" t="s">
        <v>78</v>
      </c>
      <c r="D25" s="297"/>
      <c r="E25" s="297"/>
      <c r="F25" s="297"/>
      <c r="G25" s="298"/>
      <c r="H25" s="350" t="str">
        <f>IF(入力!C10="","",入力!C10&amp;"　"&amp;入力!E10)</f>
        <v>竹内　真里奈</v>
      </c>
      <c r="I25" s="351"/>
      <c r="J25" s="351"/>
      <c r="K25" s="351"/>
      <c r="L25" s="351"/>
      <c r="M25" s="351"/>
      <c r="N25" s="351"/>
      <c r="O25" s="351"/>
      <c r="P25" s="351"/>
      <c r="Q25" s="352"/>
      <c r="R25" s="297"/>
      <c r="S25" s="297"/>
      <c r="T25" s="375"/>
      <c r="U25" s="376"/>
      <c r="V25" s="377"/>
      <c r="W25" s="309"/>
      <c r="X25" s="309"/>
      <c r="Y25" s="309"/>
      <c r="Z25" s="302" t="str">
        <f>IF(入力!P10="","",入力!P10)</f>
        <v>千葉市稲毛区小仲台6-32-7</v>
      </c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04"/>
      <c r="AU25" s="297"/>
      <c r="AV25" s="297"/>
      <c r="AW25" s="297"/>
      <c r="AX25" s="305" t="str">
        <f>IF(入力!AK10="","",入力!AK10)</f>
        <v>6029</v>
      </c>
      <c r="AY25" s="297"/>
      <c r="AZ25" s="297"/>
      <c r="BA25" s="297"/>
      <c r="BB25" s="19" t="s">
        <v>76</v>
      </c>
      <c r="BC25" s="297" t="str">
        <f>IF(入力!AP10="","",入力!AP10)</f>
        <v>1677</v>
      </c>
      <c r="BD25" s="297"/>
      <c r="BE25" s="297"/>
      <c r="BF25" s="379"/>
    </row>
    <row r="26" spans="3:58" ht="12" customHeight="1">
      <c r="C26" s="358" t="s">
        <v>71</v>
      </c>
      <c r="D26" s="359"/>
      <c r="E26" s="359"/>
      <c r="F26" s="359"/>
      <c r="G26" s="360"/>
      <c r="H26" s="306" t="str">
        <f>IF(入力!C11="","",入力!C11&amp;"　"&amp;入力!E11)</f>
        <v>カマタ　ヒデキ</v>
      </c>
      <c r="I26" s="301"/>
      <c r="J26" s="301"/>
      <c r="K26" s="301"/>
      <c r="L26" s="301"/>
      <c r="M26" s="301"/>
      <c r="N26" s="301"/>
      <c r="O26" s="301"/>
      <c r="P26" s="301"/>
      <c r="Q26" s="307"/>
      <c r="R26" s="308" t="s">
        <v>45</v>
      </c>
      <c r="S26" s="301"/>
      <c r="T26" s="372">
        <f>IF(入力!AT11="","",入力!AT11)</f>
        <v>45</v>
      </c>
      <c r="U26" s="373"/>
      <c r="V26" s="374"/>
      <c r="W26" s="308" t="s">
        <v>46</v>
      </c>
      <c r="X26" s="308"/>
      <c r="Y26" s="308"/>
      <c r="Z26" s="14" t="s">
        <v>72</v>
      </c>
      <c r="AA26" s="15"/>
      <c r="AB26" s="301" t="str">
        <f>IF(入力!R11="","",入力!R11)</f>
        <v>263</v>
      </c>
      <c r="AC26" s="301"/>
      <c r="AD26" s="301"/>
      <c r="AE26" s="301"/>
      <c r="AF26" s="16" t="s">
        <v>73</v>
      </c>
      <c r="AG26" s="301" t="str">
        <f>IF(入力!W11="","",入力!W11)</f>
        <v>0054</v>
      </c>
      <c r="AH26" s="301"/>
      <c r="AI26" s="301"/>
      <c r="AJ26" s="301"/>
      <c r="AK26" s="301"/>
      <c r="AL26" s="301"/>
      <c r="AM26" s="301"/>
      <c r="AN26" s="301"/>
      <c r="AO26" s="301"/>
      <c r="AP26" s="301"/>
      <c r="AQ26" s="301"/>
      <c r="AR26" s="301"/>
      <c r="AS26" s="301"/>
      <c r="AT26" s="307"/>
      <c r="AU26" s="308" t="s">
        <v>47</v>
      </c>
      <c r="AV26" s="301"/>
      <c r="AW26" s="301"/>
      <c r="AX26" s="17" t="s">
        <v>74</v>
      </c>
      <c r="AY26" s="301" t="str">
        <f>IF(入力!AL11="","",入力!AL11)</f>
        <v>090</v>
      </c>
      <c r="AZ26" s="301"/>
      <c r="BA26" s="301"/>
      <c r="BB26" s="301"/>
      <c r="BC26" s="301"/>
      <c r="BD26" s="301"/>
      <c r="BE26" s="301"/>
      <c r="BF26" s="18" t="s">
        <v>75</v>
      </c>
    </row>
    <row r="27" spans="3:58" ht="19.5" customHeight="1">
      <c r="C27" s="296" t="s">
        <v>79</v>
      </c>
      <c r="D27" s="297"/>
      <c r="E27" s="297"/>
      <c r="F27" s="297"/>
      <c r="G27" s="298"/>
      <c r="H27" s="350" t="str">
        <f>IF(入力!C12="","",入力!C12&amp;"　"&amp;入力!E12)</f>
        <v>鎌田　英樹</v>
      </c>
      <c r="I27" s="351"/>
      <c r="J27" s="351"/>
      <c r="K27" s="351"/>
      <c r="L27" s="351"/>
      <c r="M27" s="351"/>
      <c r="N27" s="351"/>
      <c r="O27" s="351"/>
      <c r="P27" s="351"/>
      <c r="Q27" s="352"/>
      <c r="R27" s="297"/>
      <c r="S27" s="297"/>
      <c r="T27" s="375"/>
      <c r="U27" s="376"/>
      <c r="V27" s="377"/>
      <c r="W27" s="309"/>
      <c r="X27" s="309"/>
      <c r="Y27" s="309"/>
      <c r="Z27" s="302" t="str">
        <f>IF(入力!P12="","",入力!P12)</f>
        <v>千葉市稲毛区宮野木町2138-3</v>
      </c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3"/>
      <c r="AM27" s="303"/>
      <c r="AN27" s="303"/>
      <c r="AO27" s="303"/>
      <c r="AP27" s="303"/>
      <c r="AQ27" s="303"/>
      <c r="AR27" s="303"/>
      <c r="AS27" s="303"/>
      <c r="AT27" s="304"/>
      <c r="AU27" s="297"/>
      <c r="AV27" s="297"/>
      <c r="AW27" s="297"/>
      <c r="AX27" s="305" t="str">
        <f>IF(入力!AK12="","",入力!AK12)</f>
        <v>8348</v>
      </c>
      <c r="AY27" s="297"/>
      <c r="AZ27" s="297"/>
      <c r="BA27" s="297"/>
      <c r="BB27" s="19" t="s">
        <v>76</v>
      </c>
      <c r="BC27" s="297" t="str">
        <f>IF(入力!AP12="","",入力!AP12)</f>
        <v>0677</v>
      </c>
      <c r="BD27" s="297"/>
      <c r="BE27" s="297"/>
      <c r="BF27" s="379"/>
    </row>
    <row r="28" spans="3:58" ht="12" customHeight="1">
      <c r="C28" s="358" t="s">
        <v>71</v>
      </c>
      <c r="D28" s="359"/>
      <c r="E28" s="359"/>
      <c r="F28" s="359"/>
      <c r="G28" s="360"/>
      <c r="H28" s="306" t="str">
        <f>IF(入力!C15="","",入力!C15&amp;"　"&amp;入力!E15)</f>
        <v>タケウチ　ジュン</v>
      </c>
      <c r="I28" s="301"/>
      <c r="J28" s="301"/>
      <c r="K28" s="301"/>
      <c r="L28" s="301"/>
      <c r="M28" s="301"/>
      <c r="N28" s="301"/>
      <c r="O28" s="301"/>
      <c r="P28" s="301"/>
      <c r="Q28" s="307"/>
      <c r="R28" s="308" t="s">
        <v>45</v>
      </c>
      <c r="S28" s="301"/>
      <c r="T28" s="372">
        <f>IF(入力!AT15="","",入力!AT15)</f>
        <v>30</v>
      </c>
      <c r="U28" s="373"/>
      <c r="V28" s="374"/>
      <c r="W28" s="308" t="s">
        <v>46</v>
      </c>
      <c r="X28" s="308"/>
      <c r="Y28" s="308"/>
      <c r="Z28" s="14" t="s">
        <v>72</v>
      </c>
      <c r="AA28" s="15"/>
      <c r="AB28" s="301" t="str">
        <f>IF(入力!R15="","",入力!R15)</f>
        <v>263</v>
      </c>
      <c r="AC28" s="301"/>
      <c r="AD28" s="301"/>
      <c r="AE28" s="301"/>
      <c r="AF28" s="16" t="s">
        <v>73</v>
      </c>
      <c r="AG28" s="301" t="str">
        <f>IF(入力!W15="","",入力!W15)</f>
        <v>00043</v>
      </c>
      <c r="AH28" s="301"/>
      <c r="AI28" s="301"/>
      <c r="AJ28" s="301"/>
      <c r="AK28" s="301"/>
      <c r="AL28" s="301"/>
      <c r="AM28" s="301"/>
      <c r="AN28" s="301"/>
      <c r="AO28" s="301"/>
      <c r="AP28" s="301"/>
      <c r="AQ28" s="301"/>
      <c r="AR28" s="301"/>
      <c r="AS28" s="301"/>
      <c r="AT28" s="307"/>
      <c r="AU28" s="308" t="s">
        <v>47</v>
      </c>
      <c r="AV28" s="301"/>
      <c r="AW28" s="301"/>
      <c r="AX28" s="17" t="s">
        <v>74</v>
      </c>
      <c r="AY28" s="301" t="str">
        <f>IF(入力!AL15="","",入力!AL15)</f>
        <v>090</v>
      </c>
      <c r="AZ28" s="301"/>
      <c r="BA28" s="301"/>
      <c r="BB28" s="301"/>
      <c r="BC28" s="301"/>
      <c r="BD28" s="301"/>
      <c r="BE28" s="301"/>
      <c r="BF28" s="18" t="s">
        <v>75</v>
      </c>
    </row>
    <row r="29" spans="3:58" ht="19.5" customHeight="1" thickBot="1">
      <c r="C29" s="355" t="s">
        <v>49</v>
      </c>
      <c r="D29" s="356"/>
      <c r="E29" s="356"/>
      <c r="F29" s="356"/>
      <c r="G29" s="357"/>
      <c r="H29" s="384" t="str">
        <f>IF(入力!C16="","",入力!C16&amp;"　"&amp;入力!E16)</f>
        <v>竹内　準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56"/>
      <c r="S29" s="356"/>
      <c r="T29" s="381"/>
      <c r="U29" s="382"/>
      <c r="V29" s="383"/>
      <c r="W29" s="380"/>
      <c r="X29" s="380"/>
      <c r="Y29" s="380"/>
      <c r="Z29" s="397" t="str">
        <f>IF(入力!P16="","",入力!P16)</f>
        <v>千葉市稲毛区小仲台6-32-7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56"/>
      <c r="AV29" s="356"/>
      <c r="AW29" s="356"/>
      <c r="AX29" s="400" t="str">
        <f>IF(入力!AK16="","",入力!AK16)</f>
        <v>3768</v>
      </c>
      <c r="AY29" s="356"/>
      <c r="AZ29" s="356"/>
      <c r="BA29" s="356"/>
      <c r="BB29" s="73" t="s">
        <v>76</v>
      </c>
      <c r="BC29" s="356" t="str">
        <f>IF(入力!AP16="","",入力!AP16)</f>
        <v>3483</v>
      </c>
      <c r="BD29" s="356"/>
      <c r="BE29" s="356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 t="str">
        <f>IF(入力!B25="","",入力!B25)</f>
        <v>①</v>
      </c>
      <c r="D34" s="416"/>
      <c r="E34" s="417"/>
      <c r="F34" s="402" t="str">
        <f>IF(入力!C26="","",入力!C25&amp;"　"&amp;入力!E25&amp;"
"&amp;入力!C26&amp;"　"&amp;入力!E26)</f>
        <v>タナカ　ユイ
田中　結衣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>
        <f>IF(入力!G25="","",入力!G25)</f>
        <v>6</v>
      </c>
      <c r="R34" s="390"/>
      <c r="S34" s="391"/>
      <c r="T34" s="408" t="str">
        <f>IF(入力!I25="","",入力!I25)</f>
        <v>園生小学校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516619857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150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アラカワ　レナ
荒川　怜南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>
        <f>IF(入力!G27="","",入力!G27)</f>
        <v>6</v>
      </c>
      <c r="R36" s="390"/>
      <c r="S36" s="391"/>
      <c r="T36" s="408" t="str">
        <f>IF(入力!I27="","",入力!I27)</f>
        <v>園生小学校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514422850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151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スズ　モモカ
鈴　百華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>
        <f>IF(入力!G29="","",入力!G29)</f>
        <v>6</v>
      </c>
      <c r="R38" s="390"/>
      <c r="S38" s="391"/>
      <c r="T38" s="408" t="str">
        <f>IF(入力!I29="","",入力!I29)</f>
        <v>園生小学校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515550372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155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4</v>
      </c>
      <c r="D40" s="416"/>
      <c r="E40" s="417"/>
      <c r="F40" s="402" t="str">
        <f>IF(入力!C32="","",入力!C31&amp;"　"&amp;入力!E31&amp;"
"&amp;入力!C32&amp;"　"&amp;入力!E32)</f>
        <v>シバ　カレン
芝　花怜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>
        <f>IF(入力!G31="","",入力!G31)</f>
        <v>6</v>
      </c>
      <c r="R40" s="390"/>
      <c r="S40" s="391"/>
      <c r="T40" s="408" t="str">
        <f>IF(入力!I31="","",入力!I31)</f>
        <v>園生小学校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518760564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155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5</v>
      </c>
      <c r="D42" s="416"/>
      <c r="E42" s="417"/>
      <c r="F42" s="402" t="str">
        <f>IF(入力!C34="","",入力!C33&amp;"　"&amp;入力!E33&amp;"
"&amp;入力!C34&amp;"　"&amp;入力!E34)</f>
        <v>カワサキ　ヒメカ
川崎　姫華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>
        <f>IF(入力!G33="","",入力!G33)</f>
        <v>5</v>
      </c>
      <c r="R42" s="390"/>
      <c r="S42" s="391"/>
      <c r="T42" s="408" t="str">
        <f>IF(入力!I33="","",入力!I33)</f>
        <v>園生小学校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514347681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147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6</v>
      </c>
      <c r="D44" s="416"/>
      <c r="E44" s="417"/>
      <c r="F44" s="402" t="str">
        <f>IF(入力!C36="","",入力!C35&amp;"　"&amp;入力!E35&amp;"
"&amp;入力!C36&amp;"　"&amp;入力!E36)</f>
        <v>オカムラ　リノ
岡村　梨乃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>
        <f>IF(入力!G35="","",入力!G35)</f>
        <v>5</v>
      </c>
      <c r="R44" s="390"/>
      <c r="S44" s="391"/>
      <c r="T44" s="408" t="str">
        <f>IF(入力!I35="","",入力!I35)</f>
        <v>園生小学校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515906958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130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7</v>
      </c>
      <c r="D46" s="416"/>
      <c r="E46" s="417"/>
      <c r="F46" s="402" t="str">
        <f>IF(入力!C38="","",入力!C37&amp;"　"&amp;入力!E37&amp;"
"&amp;入力!C38&amp;"　"&amp;入力!E38)</f>
        <v>カトウ　ルナ
加藤　瑠菜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>
        <f>IF(入力!G37="","",入力!G37)</f>
        <v>5</v>
      </c>
      <c r="R46" s="390"/>
      <c r="S46" s="391"/>
      <c r="T46" s="408" t="str">
        <f>IF(入力!I37="","",入力!I37)</f>
        <v>朝日ケ丘小学校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518627843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144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>
        <f>IF(入力!B39="","",入力!B39)</f>
        <v>8</v>
      </c>
      <c r="D48" s="416"/>
      <c r="E48" s="417"/>
      <c r="F48" s="402" t="str">
        <f>IF(入力!C40="","",入力!C39&amp;"　"&amp;入力!E39&amp;"
"&amp;入力!C40&amp;"　"&amp;入力!E40)</f>
        <v>ウエハラ　コトナ
上原　古都奈</v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>
        <f>IF(入力!G39="","",入力!G39)</f>
        <v>5</v>
      </c>
      <c r="R48" s="390"/>
      <c r="S48" s="391"/>
      <c r="T48" s="408" t="str">
        <f>IF(入力!I39="","",入力!I39)</f>
        <v>千草台小学校</v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>
        <f>IF(入力!M39="","",入力!M39)</f>
        <v>516978425</v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>
        <f>IF(入力!P39="","",入力!P39)</f>
        <v>149</v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>
        <f>IF(入力!B41="","",入力!B41)</f>
        <v>9</v>
      </c>
      <c r="D50" s="416"/>
      <c r="E50" s="417"/>
      <c r="F50" s="402" t="str">
        <f>IF(入力!C42="","",入力!C41&amp;"　"&amp;入力!E41&amp;"
"&amp;入力!C42&amp;"　"&amp;入力!E42)</f>
        <v>スズ　チヒロ
鈴　千裕</v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>
        <f>IF(入力!G41="","",入力!G41)</f>
        <v>3</v>
      </c>
      <c r="R50" s="390"/>
      <c r="S50" s="391"/>
      <c r="T50" s="408" t="str">
        <f>IF(入力!I41="","",入力!I41)</f>
        <v>園生小学校</v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>
        <f>IF(入力!M41="","",入力!M41)</f>
        <v>518628116</v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>
        <f>IF(入力!P41="","",入力!P41)</f>
        <v>142</v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>
        <f>IF(入力!B43="","",入力!B43)</f>
        <v>10</v>
      </c>
      <c r="D52" s="416"/>
      <c r="E52" s="417"/>
      <c r="F52" s="402" t="str">
        <f>IF(入力!C44="","",入力!C43&amp;"　"&amp;入力!E43&amp;"
"&amp;入力!C44&amp;"　"&amp;入力!E44)</f>
        <v>ババ　ナズナ
馬場　なずな</v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>
        <f>IF(入力!G43="","",入力!G43)</f>
        <v>3</v>
      </c>
      <c r="R52" s="390"/>
      <c r="S52" s="391"/>
      <c r="T52" s="408" t="str">
        <f>IF(入力!I43="","",入力!I43)</f>
        <v>小中台南小学校</v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>
        <f>IF(入力!M43="","",入力!M43)</f>
        <v>518628062</v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>
        <f>IF(入力!P43="","",入力!P43)</f>
        <v>138</v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>
        <f>IF(入力!B45="","",入力!B45)</f>
        <v>11</v>
      </c>
      <c r="D54" s="416"/>
      <c r="E54" s="417"/>
      <c r="F54" s="402" t="str">
        <f>IF(入力!C46="","",入力!C45&amp;"　"&amp;入力!E45&amp;"
"&amp;入力!C46&amp;"　"&amp;入力!E46)</f>
        <v>ヨツヤ　ラン
四谷　蘭</v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>
        <f>IF(入力!G45="","",入力!G45)</f>
        <v>3</v>
      </c>
      <c r="R54" s="390"/>
      <c r="S54" s="391"/>
      <c r="T54" s="408" t="str">
        <f>IF(入力!I45="","",入力!I45)</f>
        <v>園生小学校</v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>
        <f>IF(入力!M45="","",入力!M45)</f>
        <v>518628444</v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>
        <f>IF(入力!P45="","",入力!P45)</f>
        <v>140</v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>
        <f>IF(入力!B47="","",入力!B47)</f>
        <v>12</v>
      </c>
      <c r="D56" s="416"/>
      <c r="E56" s="417"/>
      <c r="F56" s="402" t="str">
        <f>IF(入力!C48="","",入力!C47&amp;"　"&amp;入力!E47&amp;"
"&amp;入力!C48&amp;"　"&amp;入力!E48)</f>
        <v>タケモト　アヤメ
竹本　彩芽</v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>
        <f>IF(入力!G47="","",入力!G47)</f>
        <v>2</v>
      </c>
      <c r="R56" s="390"/>
      <c r="S56" s="391"/>
      <c r="T56" s="408" t="str">
        <f>IF(入力!I47="","",入力!I47)</f>
        <v>小中台南小学校</v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>
        <f>IF(入力!M47="","",入力!M47)</f>
        <v>518850371</v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>
        <f>IF(入力!P47="","",入力!P47)</f>
        <v>125</v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 t="s">
        <v>63</v>
      </c>
      <c r="BF63" s="29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5" customHeight="1">
      <c r="A2" s="262" t="s">
        <v>0</v>
      </c>
      <c r="B2" s="262"/>
      <c r="C2" s="265" t="str">
        <f>IF(入力!C3="","",入力!C3)</f>
        <v>てっぺん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434147114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竹内　準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510696283</v>
      </c>
      <c r="H7" s="264"/>
      <c r="I7" s="264"/>
      <c r="J7" s="264" t="str">
        <f>IF(入力!J7="","",入力!J7)</f>
        <v/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5" customHeight="1">
      <c r="A9" s="262" t="s">
        <v>19</v>
      </c>
      <c r="B9" s="262"/>
      <c r="C9" s="274" t="str">
        <f>IF(入力!C10="","",入力!C10&amp;"　"&amp;入力!E10)</f>
        <v>竹内　真里奈</v>
      </c>
      <c r="D9" s="275"/>
      <c r="E9" s="275"/>
      <c r="F9" s="275"/>
      <c r="G9" s="264">
        <f>IF(入力!G9="","",入力!G9)</f>
        <v>518736231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5" customHeight="1">
      <c r="A11" s="262" t="s">
        <v>20</v>
      </c>
      <c r="B11" s="262"/>
      <c r="C11" s="274" t="str">
        <f>IF(入力!C12="","",入力!C12&amp;"　"&amp;入力!E12)</f>
        <v>鎌田　英樹</v>
      </c>
      <c r="D11" s="275"/>
      <c r="E11" s="275"/>
      <c r="F11" s="275"/>
      <c r="G11" s="264">
        <f>IF(入力!G11="","",入力!G11)</f>
        <v>500867652</v>
      </c>
      <c r="H11" s="264"/>
      <c r="I11" s="264"/>
      <c r="J11" s="264">
        <f>IF(入力!J11="","",入力!J11)</f>
        <v>283050</v>
      </c>
      <c r="K11" s="264"/>
      <c r="L11" s="264"/>
      <c r="M11" s="264" t="str">
        <f>IF(入力!M11="","",入力!M11)</f>
        <v/>
      </c>
      <c r="N11" s="264"/>
      <c r="O11" s="264"/>
    </row>
    <row r="12" spans="1:15" ht="14.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竹内　準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竹内　準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5" customHeight="1">
      <c r="A17" s="262" t="s">
        <v>6</v>
      </c>
      <c r="B17" s="262"/>
      <c r="C17" s="265" t="str">
        <f>IF(入力!C17="","",入力!C17&amp;"　"&amp;入力!E17)</f>
        <v>千葉市稲毛区小仲台6-32-7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5" customHeight="1">
      <c r="A19" s="262" t="s">
        <v>7</v>
      </c>
      <c r="B19" s="262"/>
      <c r="C19" s="265" t="str">
        <f>IF(入力!C19="","",入力!C19&amp;"　"&amp;入力!E19)</f>
        <v>090-3768-3483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5" customHeight="1">
      <c r="A21" s="262" t="s">
        <v>8</v>
      </c>
      <c r="B21" s="262"/>
      <c r="C21" s="265" t="str">
        <f>IF(入力!C21="","",入力!C21&amp;"－"&amp;入力!E21&amp;"－"&amp;入力!G21)</f>
        <v>90－3768－3483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田中　結衣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園生小学校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516619857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荒川　怜南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園生小学校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514422850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鈴　百華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園生小学校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515550372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芝　花怜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園生小学校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518760564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川崎　姫華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園生小学校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514347681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岡村　梨乃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園生小学校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515906958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加藤　瑠菜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朝日ケ丘小学校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518627843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上原　古都奈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千草台小学校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516978425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鈴　千裕</v>
      </c>
      <c r="D41" s="275"/>
      <c r="E41" s="275"/>
      <c r="F41" s="275"/>
      <c r="G41" s="262">
        <f>IF(入力!G41="","",入力!G41)</f>
        <v>3</v>
      </c>
      <c r="H41" s="262" t="str">
        <f>IF(入力!H41="","",入力!H41)</f>
        <v/>
      </c>
      <c r="I41" s="262" t="str">
        <f>IF(入力!I41="","",入力!I41)</f>
        <v>園生小学校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518628116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馬場　なずな</v>
      </c>
      <c r="D43" s="275"/>
      <c r="E43" s="275"/>
      <c r="F43" s="275"/>
      <c r="G43" s="262">
        <f>IF(入力!G43="","",入力!G43)</f>
        <v>3</v>
      </c>
      <c r="H43" s="262" t="str">
        <f>IF(入力!H43="","",入力!H43)</f>
        <v/>
      </c>
      <c r="I43" s="262" t="str">
        <f>IF(入力!I43="","",入力!I43)</f>
        <v>小中台南小学校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518628062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四谷　蘭</v>
      </c>
      <c r="D45" s="275"/>
      <c r="E45" s="275"/>
      <c r="F45" s="275"/>
      <c r="G45" s="262">
        <f>IF(入力!G45="","",入力!G45)</f>
        <v>3</v>
      </c>
      <c r="H45" s="262" t="str">
        <f>IF(入力!H45="","",入力!H45)</f>
        <v/>
      </c>
      <c r="I45" s="262" t="str">
        <f>IF(入力!I45="","",入力!I45)</f>
        <v>園生小学校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518628444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竹本　彩芽</v>
      </c>
      <c r="D47" s="275"/>
      <c r="E47" s="275"/>
      <c r="F47" s="275"/>
      <c r="G47" s="262">
        <f>IF(入力!G47="","",入力!G47)</f>
        <v>2</v>
      </c>
      <c r="H47" s="262" t="str">
        <f>IF(入力!H47="","",入力!H47)</f>
        <v/>
      </c>
      <c r="I47" s="262" t="str">
        <f>IF(入力!I47="","",入力!I47)</f>
        <v>小中台南小学校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518850371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5" customHeight="1">
      <c r="A2" s="262" t="s">
        <v>0</v>
      </c>
      <c r="B2" s="262"/>
      <c r="C2" s="265" t="str">
        <f>IF(入力!C3="","",入力!C3)</f>
        <v>てっぺん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434147114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竹内　準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510696283</v>
      </c>
      <c r="H7" s="264"/>
      <c r="I7" s="264"/>
      <c r="J7" s="264" t="str">
        <f>IF(入力!J7="","",入力!J7)</f>
        <v/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5" customHeight="1">
      <c r="A9" s="262" t="s">
        <v>19</v>
      </c>
      <c r="B9" s="262"/>
      <c r="C9" s="274" t="str">
        <f>IF(入力!C10="","",入力!C10&amp;"　"&amp;入力!E10)</f>
        <v>竹内　真里奈</v>
      </c>
      <c r="D9" s="275"/>
      <c r="E9" s="275"/>
      <c r="F9" s="275"/>
      <c r="G9" s="264">
        <f>IF(入力!G9="","",入力!G9)</f>
        <v>518736231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5" customHeight="1">
      <c r="A11" s="262" t="s">
        <v>20</v>
      </c>
      <c r="B11" s="262"/>
      <c r="C11" s="274" t="str">
        <f>IF(入力!C12="","",入力!C12&amp;"　"&amp;入力!E12)</f>
        <v>鎌田　英樹</v>
      </c>
      <c r="D11" s="275"/>
      <c r="E11" s="275"/>
      <c r="F11" s="275"/>
      <c r="G11" s="264">
        <f>IF(入力!G11="","",入力!G11)</f>
        <v>500867652</v>
      </c>
      <c r="H11" s="264"/>
      <c r="I11" s="264"/>
      <c r="J11" s="264">
        <f>IF(入力!J11="","",入力!J11)</f>
        <v>283050</v>
      </c>
      <c r="K11" s="264"/>
      <c r="L11" s="264"/>
      <c r="M11" s="264" t="str">
        <f>IF(入力!M11="","",入力!M11)</f>
        <v/>
      </c>
      <c r="N11" s="264"/>
      <c r="O11" s="264"/>
    </row>
    <row r="12" spans="1:15" ht="14.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竹内　準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竹内　準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5" customHeight="1">
      <c r="A17" s="262" t="s">
        <v>6</v>
      </c>
      <c r="B17" s="262"/>
      <c r="C17" s="265" t="str">
        <f>IF(入力!C17="","",入力!C17&amp;"　"&amp;入力!E17)</f>
        <v>千葉市稲毛区小仲台6-32-7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5" customHeight="1">
      <c r="A19" s="262" t="s">
        <v>7</v>
      </c>
      <c r="B19" s="262"/>
      <c r="C19" s="265" t="str">
        <f>IF(入力!C19="","",入力!C19&amp;"　"&amp;入力!E19)</f>
        <v>090-3768-3483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5" customHeight="1">
      <c r="A21" s="262" t="s">
        <v>8</v>
      </c>
      <c r="B21" s="262"/>
      <c r="C21" s="265" t="str">
        <f>IF(入力!C21="","",入力!C21&amp;"－"&amp;入力!E21&amp;"－"&amp;入力!G21)</f>
        <v>90－3768－3483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田中　結衣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園生小学校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516619857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荒川　怜南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園生小学校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514422850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鈴　百華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園生小学校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515550372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芝　花怜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園生小学校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518760564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川崎　姫華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園生小学校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514347681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岡村　梨乃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園生小学校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515906958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加藤　瑠菜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朝日ケ丘小学校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518627843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上原　古都奈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千草台小学校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516978425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鈴　千裕</v>
      </c>
      <c r="D41" s="275"/>
      <c r="E41" s="275"/>
      <c r="F41" s="275"/>
      <c r="G41" s="262">
        <f>IF(入力!G41="","",入力!G41)</f>
        <v>3</v>
      </c>
      <c r="H41" s="262" t="str">
        <f>IF(入力!H41="","",入力!H41)</f>
        <v/>
      </c>
      <c r="I41" s="262" t="str">
        <f>IF(入力!I41="","",入力!I41)</f>
        <v>園生小学校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518628116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馬場　なずな</v>
      </c>
      <c r="D43" s="275"/>
      <c r="E43" s="275"/>
      <c r="F43" s="275"/>
      <c r="G43" s="262">
        <f>IF(入力!G43="","",入力!G43)</f>
        <v>3</v>
      </c>
      <c r="H43" s="262" t="str">
        <f>IF(入力!H43="","",入力!H43)</f>
        <v/>
      </c>
      <c r="I43" s="262" t="str">
        <f>IF(入力!I43="","",入力!I43)</f>
        <v>小中台南小学校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518628062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四谷　蘭</v>
      </c>
      <c r="D45" s="275"/>
      <c r="E45" s="275"/>
      <c r="F45" s="275"/>
      <c r="G45" s="262">
        <f>IF(入力!G45="","",入力!G45)</f>
        <v>3</v>
      </c>
      <c r="H45" s="262" t="str">
        <f>IF(入力!H45="","",入力!H45)</f>
        <v/>
      </c>
      <c r="I45" s="262" t="str">
        <f>IF(入力!I45="","",入力!I45)</f>
        <v>園生小学校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518628444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竹本　彩芽</v>
      </c>
      <c r="D47" s="275"/>
      <c r="E47" s="275"/>
      <c r="F47" s="275"/>
      <c r="G47" s="262">
        <f>IF(入力!G47="","",入力!G47)</f>
        <v>2</v>
      </c>
      <c r="H47" s="262" t="str">
        <f>IF(入力!H47="","",入力!H47)</f>
        <v/>
      </c>
      <c r="I47" s="262" t="str">
        <f>IF(入力!I47="","",入力!I47)</f>
        <v>小中台南小学校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518850371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16</v>
      </c>
      <c r="J5" s="443" t="str">
        <f>IF(入力!A55="","",入力!A55)</f>
        <v/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22007</v>
      </c>
      <c r="B7" s="33" t="str">
        <f>IF(入力!C3="","",入力!C3)</f>
        <v>てっぺん</v>
      </c>
      <c r="C7" s="33" t="str">
        <f>IF(入力!C2="","",入力!C2)</f>
        <v>テッペン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稲毛</v>
      </c>
      <c r="T7" s="33"/>
      <c r="U7" s="33">
        <f>IF(入力!C4="","",入力!C4)</f>
        <v>434147114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竹内</v>
      </c>
      <c r="D16" s="33" t="str">
        <f>IF(入力!E8="","",入力!E8)</f>
        <v>準</v>
      </c>
      <c r="E16" s="33" t="str">
        <f>IF(入力!C7="","",入力!C7)</f>
        <v>タケウチ</v>
      </c>
      <c r="F16" s="33" t="str">
        <f>IF(入力!E7="","",入力!E7)</f>
        <v>ジュン</v>
      </c>
      <c r="G16" s="33">
        <f>IF(入力!G7="","",入力!G7)</f>
        <v>510696283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30</v>
      </c>
      <c r="M16" s="33"/>
      <c r="N16" s="33"/>
      <c r="O16" s="33"/>
      <c r="P16" s="33"/>
      <c r="Q16" s="33"/>
      <c r="R16" s="33" t="str">
        <f>IF(入力!R7="","",入力!R7)</f>
        <v>263</v>
      </c>
      <c r="S16" s="33" t="str">
        <f>IF(入力!W7="","",入力!W7)</f>
        <v>0043</v>
      </c>
      <c r="T16" s="33" t="str">
        <f>IF(入力!P8="","",入力!P8)</f>
        <v>千葉市稲毛区小仲台6-32-7</v>
      </c>
      <c r="U16" s="33" t="str">
        <f>IF(入力!AL7="","",入力!AL7)</f>
        <v>090</v>
      </c>
      <c r="V16" s="33" t="str">
        <f>IF(入力!AK8="","",入力!AK8)</f>
        <v>3768</v>
      </c>
      <c r="W16" s="33" t="str">
        <f>IF(入力!AP8="","",入力!AP8)</f>
        <v>3483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竹内</v>
      </c>
      <c r="D17" s="33" t="str">
        <f>IF(入力!E10="","",入力!E10)</f>
        <v>真里奈</v>
      </c>
      <c r="E17" s="33" t="str">
        <f>IF(入力!C9="","",入力!C9)</f>
        <v>タケウチ</v>
      </c>
      <c r="F17" s="33" t="str">
        <f>IF(入力!E9="","",入力!E9)</f>
        <v>マリナ</v>
      </c>
      <c r="G17" s="33">
        <f>IF(入力!G9="","",入力!G9)</f>
        <v>518736231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26</v>
      </c>
      <c r="M17" s="33"/>
      <c r="N17" s="33"/>
      <c r="O17" s="33"/>
      <c r="P17" s="33"/>
      <c r="Q17" s="33"/>
      <c r="R17" s="33" t="str">
        <f>IF(入力!R9="","",入力!R9)</f>
        <v>263</v>
      </c>
      <c r="S17" s="33" t="str">
        <f>IF(入力!W9="","",入力!W9)</f>
        <v>0043</v>
      </c>
      <c r="T17" s="33" t="str">
        <f>IF(入力!P10="","",入力!P10)</f>
        <v>千葉市稲毛区小仲台6-32-7</v>
      </c>
      <c r="U17" s="33" t="str">
        <f>IF(入力!AL9="","",入力!AL9)</f>
        <v>080</v>
      </c>
      <c r="V17" s="33" t="str">
        <f>IF(入力!AK10="","",入力!AK10)</f>
        <v>6029</v>
      </c>
      <c r="W17" s="33" t="str">
        <f>IF(入力!AP10="","",入力!AP10)</f>
        <v>1677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鎌田</v>
      </c>
      <c r="D20" s="33" t="str">
        <f>IF(入力!E12="","",入力!E12)</f>
        <v>英樹</v>
      </c>
      <c r="E20" s="33" t="str">
        <f>IF(入力!C11="","",入力!C11)</f>
        <v>カマタ</v>
      </c>
      <c r="F20" s="33" t="str">
        <f>IF(入力!E11="","",入力!E11)</f>
        <v>ヒデキ</v>
      </c>
      <c r="G20" s="33">
        <f>IF(入力!G11="","",入力!G11)</f>
        <v>500867652</v>
      </c>
      <c r="H20" s="33">
        <f>IF(入力!J11="","",入力!J11)</f>
        <v>283050</v>
      </c>
      <c r="I20" s="33" t="str">
        <f>IF(入力!M11="","",入力!M11)</f>
        <v/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>263</v>
      </c>
      <c r="S20" s="33" t="str">
        <f>IF(入力!W11="","",入力!W11)</f>
        <v>0054</v>
      </c>
      <c r="T20" s="33" t="str">
        <f>IF(入力!P12="","",入力!P12)</f>
        <v>千葉市稲毛区宮野木町2138-3</v>
      </c>
      <c r="U20" s="33" t="str">
        <f>IF(入力!AL11="","",入力!AL11)</f>
        <v>090</v>
      </c>
      <c r="V20" s="33" t="str">
        <f>IF(入力!AK12="","",入力!AK12)</f>
        <v>8348</v>
      </c>
      <c r="W20" s="33" t="str">
        <f>IF(入力!AP12="","",入力!AP12)</f>
        <v>0677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竹内</v>
      </c>
      <c r="D22" s="33" t="str">
        <f>IF(入力!E16="","",入力!E16)</f>
        <v>準</v>
      </c>
      <c r="E22" s="33" t="str">
        <f>IF(入力!C15="","",入力!C15)</f>
        <v>タケウチ</v>
      </c>
      <c r="F22" s="33" t="str">
        <f>IF(入力!E15="","",入力!E15)</f>
        <v>ジュン</v>
      </c>
      <c r="G22" s="33"/>
      <c r="H22" s="33"/>
      <c r="I22" s="33"/>
      <c r="J22" s="33"/>
      <c r="K22" s="33"/>
      <c r="L22" s="33">
        <f>IF(入力!AT15="","",入力!AT15)</f>
        <v>30</v>
      </c>
      <c r="M22" s="33"/>
      <c r="N22" s="33">
        <f>IF(入力!C21="","",入力!C21)</f>
        <v>90</v>
      </c>
      <c r="O22" s="33">
        <f>IF(入力!E21="","",入力!E21)</f>
        <v>3768</v>
      </c>
      <c r="P22" s="33">
        <f>IF(入力!G21="","",入力!G21)</f>
        <v>3483</v>
      </c>
      <c r="Q22" s="33"/>
      <c r="R22" s="33" t="str">
        <f>IF(入力!R15="","",入力!R15)</f>
        <v>263</v>
      </c>
      <c r="S22" s="33" t="str">
        <f>IF(入力!W15="","",入力!W15)</f>
        <v>00043</v>
      </c>
      <c r="T22" s="33" t="str">
        <f>IF(入力!P16="","",入力!P16)</f>
        <v>千葉市稲毛区小仲台6-32-7</v>
      </c>
      <c r="U22" s="33" t="str">
        <f>IF(入力!AL15="","",入力!AL15)</f>
        <v>090</v>
      </c>
      <c r="V22" s="33" t="str">
        <f>IF(入力!AK16="","",入力!AK16)</f>
        <v>3768</v>
      </c>
      <c r="W22" s="33" t="str">
        <f>IF(入力!AP16="","",入力!AP16)</f>
        <v>3483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竹内</v>
      </c>
      <c r="D23" s="33" t="str">
        <f>IF(入力!$E$14="","",入力!$E$14)</f>
        <v>準</v>
      </c>
      <c r="E23" s="33" t="str">
        <f>IF(入力!$C$13="","",入力!$C$13)</f>
        <v>タケウチ</v>
      </c>
      <c r="F23" s="33" t="str">
        <f>IF(入力!$E$13="","",入力!$E$13)</f>
        <v>ジュン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田中</v>
      </c>
      <c r="D24" s="75" t="str">
        <f>VLOOKUP($B$51,$A$53:$F$352,4)</f>
        <v>結衣</v>
      </c>
      <c r="E24" s="75" t="str">
        <f>VLOOKUP($B$51,$A$53:$F$352,5)</f>
        <v>タナカ</v>
      </c>
      <c r="F24" s="75" t="str">
        <f>VLOOKUP($B$51,$A$53:$F$352,6)</f>
        <v>ユイ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田中</v>
      </c>
      <c r="D53" s="33" t="str">
        <f>IF(入力!E26="","",入力!E26)</f>
        <v>結衣</v>
      </c>
      <c r="E53" s="33" t="str">
        <f>IF(入力!C25="","",入力!C25)</f>
        <v>タナカ</v>
      </c>
      <c r="F53" s="33" t="str">
        <f>IF(入力!E25="","",入力!E25)</f>
        <v>ユイ</v>
      </c>
      <c r="G53" s="33">
        <f>IF(入力!M25="","",入力!M25)</f>
        <v>516619857</v>
      </c>
      <c r="H53" s="33" t="str">
        <f>IF(入力!I25="","",入力!I25)</f>
        <v>園生小学校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荒川</v>
      </c>
      <c r="D54" s="33" t="str">
        <f>IF(入力!E28="","",入力!E28)</f>
        <v>怜南</v>
      </c>
      <c r="E54" s="33" t="str">
        <f>IF(入力!C27="","",入力!C27)</f>
        <v>アラカワ</v>
      </c>
      <c r="F54" s="33" t="str">
        <f>IF(入力!E27="","",入力!E27)</f>
        <v>レナ</v>
      </c>
      <c r="G54" s="33">
        <f>IF(入力!M27="","",入力!M27)</f>
        <v>514422850</v>
      </c>
      <c r="H54" s="33" t="str">
        <f>IF(入力!I27="","",入力!I27)</f>
        <v>園生小学校</v>
      </c>
      <c r="I54" s="33">
        <f>IF(入力!G27="","",入力!G27)</f>
        <v>6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鈴</v>
      </c>
      <c r="D55" s="33" t="str">
        <f>IF(入力!E30="","",入力!E30)</f>
        <v>百華</v>
      </c>
      <c r="E55" s="33" t="str">
        <f>IF(入力!C29="","",入力!C29)</f>
        <v>スズ</v>
      </c>
      <c r="F55" s="33" t="str">
        <f>IF(入力!E29="","",入力!E29)</f>
        <v>モモカ</v>
      </c>
      <c r="G55" s="33">
        <f>IF(入力!M29="","",入力!M29)</f>
        <v>515550372</v>
      </c>
      <c r="H55" s="33" t="str">
        <f>IF(入力!I29="","",入力!I29)</f>
        <v>園生小学校</v>
      </c>
      <c r="I55" s="33">
        <f>IF(入力!G29="","",入力!G29)</f>
        <v>6</v>
      </c>
      <c r="J55" s="33">
        <f>IF(入力!P29="","",入力!P29)</f>
        <v>155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芝</v>
      </c>
      <c r="D56" s="33" t="str">
        <f>IF(入力!E32="","",入力!E32)</f>
        <v>花怜</v>
      </c>
      <c r="E56" s="33" t="str">
        <f>IF(入力!C31="","",入力!C31)</f>
        <v>シバ</v>
      </c>
      <c r="F56" s="33" t="str">
        <f>IF(入力!E31="","",入力!E31)</f>
        <v>カレン</v>
      </c>
      <c r="G56" s="33">
        <f>IF(入力!M31="","",入力!M31)</f>
        <v>518760564</v>
      </c>
      <c r="H56" s="33" t="str">
        <f>IF(入力!I31="","",入力!I31)</f>
        <v>園生小学校</v>
      </c>
      <c r="I56" s="33">
        <f>IF(入力!G31="","",入力!G31)</f>
        <v>6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川崎</v>
      </c>
      <c r="D57" s="33" t="str">
        <f>IF(入力!E34="","",入力!E34)</f>
        <v>姫華</v>
      </c>
      <c r="E57" s="33" t="str">
        <f>IF(入力!C33="","",入力!C33)</f>
        <v>カワサキ</v>
      </c>
      <c r="F57" s="33" t="str">
        <f>IF(入力!E33="","",入力!E33)</f>
        <v>ヒメカ</v>
      </c>
      <c r="G57" s="33">
        <f>IF(入力!M33="","",入力!M33)</f>
        <v>514347681</v>
      </c>
      <c r="H57" s="33" t="str">
        <f>IF(入力!I33="","",入力!I33)</f>
        <v>園生小学校</v>
      </c>
      <c r="I57" s="33">
        <f>IF(入力!G33="","",入力!G33)</f>
        <v>5</v>
      </c>
      <c r="J57" s="33">
        <f>IF(入力!P33="","",入力!P33)</f>
        <v>147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岡村</v>
      </c>
      <c r="D58" s="33" t="str">
        <f>IF(入力!E36="","",入力!E36)</f>
        <v>梨乃</v>
      </c>
      <c r="E58" s="33" t="str">
        <f>IF(入力!C35="","",入力!C35)</f>
        <v>オカムラ</v>
      </c>
      <c r="F58" s="33" t="str">
        <f>IF(入力!E35="","",入力!E35)</f>
        <v>リノ</v>
      </c>
      <c r="G58" s="33">
        <f>IF(入力!M35="","",入力!M35)</f>
        <v>515906958</v>
      </c>
      <c r="H58" s="33" t="str">
        <f>IF(入力!I35="","",入力!I35)</f>
        <v>園生小学校</v>
      </c>
      <c r="I58" s="33">
        <f>IF(入力!G35="","",入力!G35)</f>
        <v>5</v>
      </c>
      <c r="J58" s="33">
        <f>IF(入力!P35="","",入力!P35)</f>
        <v>130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加藤</v>
      </c>
      <c r="D59" s="33" t="str">
        <f>IF(入力!E38="","",入力!E38)</f>
        <v>瑠菜</v>
      </c>
      <c r="E59" s="33" t="str">
        <f>IF(入力!C37="","",入力!C37)</f>
        <v>カトウ</v>
      </c>
      <c r="F59" s="33" t="str">
        <f>IF(入力!E37="","",入力!E37)</f>
        <v>ルナ</v>
      </c>
      <c r="G59" s="33">
        <f>IF(入力!M37="","",入力!M37)</f>
        <v>518627843</v>
      </c>
      <c r="H59" s="33" t="str">
        <f>IF(入力!I37="","",入力!I37)</f>
        <v>朝日ケ丘小学校</v>
      </c>
      <c r="I59" s="33">
        <f>IF(入力!G37="","",入力!G37)</f>
        <v>5</v>
      </c>
      <c r="J59" s="33">
        <f>IF(入力!P37="","",入力!P37)</f>
        <v>144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上原</v>
      </c>
      <c r="D60" s="33" t="str">
        <f>IF(入力!E40="","",入力!E40)</f>
        <v>古都奈</v>
      </c>
      <c r="E60" s="33" t="str">
        <f>IF(入力!C39="","",入力!C39)</f>
        <v>ウエハラ</v>
      </c>
      <c r="F60" s="33" t="str">
        <f>IF(入力!E39="","",入力!E39)</f>
        <v>コトナ</v>
      </c>
      <c r="G60" s="33">
        <f>IF(入力!M39="","",入力!M39)</f>
        <v>516978425</v>
      </c>
      <c r="H60" s="33" t="str">
        <f>IF(入力!I39="","",入力!I39)</f>
        <v>千草台小学校</v>
      </c>
      <c r="I60" s="33">
        <f>IF(入力!G39="","",入力!G39)</f>
        <v>5</v>
      </c>
      <c r="J60" s="33">
        <f>IF(入力!P39="","",入力!P39)</f>
        <v>149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鈴</v>
      </c>
      <c r="D61" s="33" t="str">
        <f>IF(入力!E42="","",入力!E42)</f>
        <v>千裕</v>
      </c>
      <c r="E61" s="33" t="str">
        <f>IF(入力!C41="","",入力!C41)</f>
        <v>スズ</v>
      </c>
      <c r="F61" s="33" t="str">
        <f>IF(入力!E41="","",入力!E41)</f>
        <v>チヒロ</v>
      </c>
      <c r="G61" s="33">
        <f>IF(入力!M41="","",入力!M41)</f>
        <v>518628116</v>
      </c>
      <c r="H61" s="33" t="str">
        <f>IF(入力!I41="","",入力!I41)</f>
        <v>園生小学校</v>
      </c>
      <c r="I61" s="33">
        <f>IF(入力!G41="","",入力!G41)</f>
        <v>3</v>
      </c>
      <c r="J61" s="33">
        <f>IF(入力!P41="","",入力!P41)</f>
        <v>142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馬場</v>
      </c>
      <c r="D62" s="33" t="str">
        <f>IF(入力!E44="","",入力!E44)</f>
        <v>なずな</v>
      </c>
      <c r="E62" s="33" t="str">
        <f>IF(入力!C43="","",入力!C43)</f>
        <v>ババ</v>
      </c>
      <c r="F62" s="33" t="str">
        <f>IF(入力!E43="","",入力!E43)</f>
        <v>ナズナ</v>
      </c>
      <c r="G62" s="33">
        <f>IF(入力!M43="","",入力!M43)</f>
        <v>518628062</v>
      </c>
      <c r="H62" s="33" t="str">
        <f>IF(入力!I43="","",入力!I43)</f>
        <v>小中台南小学校</v>
      </c>
      <c r="I62" s="33">
        <f>IF(入力!G43="","",入力!G43)</f>
        <v>3</v>
      </c>
      <c r="J62" s="33">
        <f>IF(入力!P43="","",入力!P43)</f>
        <v>138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四谷</v>
      </c>
      <c r="D63" s="33" t="str">
        <f>IF(入力!E46="","",入力!E46)</f>
        <v>蘭</v>
      </c>
      <c r="E63" s="33" t="str">
        <f>IF(入力!C45="","",入力!C45)</f>
        <v>ヨツヤ</v>
      </c>
      <c r="F63" s="33" t="str">
        <f>IF(入力!E45="","",入力!E45)</f>
        <v>ラン</v>
      </c>
      <c r="G63" s="33">
        <f>IF(入力!M45="","",入力!M45)</f>
        <v>518628444</v>
      </c>
      <c r="H63" s="33" t="str">
        <f>IF(入力!I45="","",入力!I45)</f>
        <v>園生小学校</v>
      </c>
      <c r="I63" s="33">
        <f>IF(入力!G45="","",入力!G45)</f>
        <v>3</v>
      </c>
      <c r="J63" s="33">
        <f>IF(入力!P45="","",入力!P45)</f>
        <v>140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竹本</v>
      </c>
      <c r="D64" s="33" t="str">
        <f>IF(入力!E48="","",入力!E48)</f>
        <v>彩芽</v>
      </c>
      <c r="E64" s="33" t="str">
        <f>IF(入力!C47="","",入力!C47)</f>
        <v>タケモト</v>
      </c>
      <c r="F64" s="33" t="str">
        <f>IF(入力!E47="","",入力!E47)</f>
        <v>アヤメ</v>
      </c>
      <c r="G64" s="33">
        <f>IF(入力!M47="","",入力!M47)</f>
        <v>518850371</v>
      </c>
      <c r="H64" s="33" t="str">
        <f>IF(入力!I47="","",入力!I47)</f>
        <v>小中台南小学校</v>
      </c>
      <c r="I64" s="33">
        <f>IF(入力!G47="","",入力!G47)</f>
        <v>2</v>
      </c>
      <c r="J64" s="33">
        <f>IF(入力!P47="","",入力!P47)</f>
        <v>125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Takeuchi,JunTKZDF</cp:lastModifiedBy>
  <cp:lastPrinted>2016-05-09T15:17:35Z</cp:lastPrinted>
  <dcterms:created xsi:type="dcterms:W3CDTF">2014-04-05T09:56:00Z</dcterms:created>
  <dcterms:modified xsi:type="dcterms:W3CDTF">2019-05-14T20:08:50Z</dcterms:modified>
</cp:coreProperties>
</file>