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幕張海浜JVC\2019年度\"/>
    </mc:Choice>
  </mc:AlternateContent>
  <xr:revisionPtr revIDLastSave="0" documentId="13_ncr:1_{3D840AE0-E0BA-454A-AEEA-F5879E083B3D}" xr6:coauthVersionLast="43" xr6:coauthVersionMax="43" xr10:uidLastSave="{00000000-0000-0000-0000-000000000000}"/>
  <workbookProtection lockStructure="1"/>
  <bookViews>
    <workbookView xWindow="1950" yWindow="0" windowWidth="17310" windowHeight="109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<sst xmlns="http://schemas.openxmlformats.org/spreadsheetml/2006/main" count="421" uniqueCount="277">
  <si>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</si>
  <si>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</si>
  <si>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</si>
  <si>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</si>
  <si>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</si>
  <si>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</si>
  <si>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</si>
  <si>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</si>
  <si>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</si>
  <si>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</si>
  <si>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</si>
  <si>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</si>
  <si>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</si>
  <si>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</si>
  <si>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</si>
  <si>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</si>
  <si>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</si>
  <si>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</si>
  <si>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</si>
  <si>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</si>
  <si>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</si>
  <si>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</si>
  <si>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</si>
  <si>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</si>
  <si>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</si>
  <si>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</si>
  <si>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</si>
  <si>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</si>
  <si>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</si>
  <si>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</si>
  <si>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</si>
  <si>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</si>
  <si>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</si>
  <si>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</si>
  <si>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</si>
  <si>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</si>
  <si>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</si>
  <si>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</si>
  <si>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</si>
  <si>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</si>
  <si>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</si>
  <si>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</si>
  <si>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</si>
  <si>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</si>
  <si>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</si>
  <si>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</si>
  <si>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</si>
  <si>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</si>
  <si>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</si>
  <si>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</si>
  <si>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</si>
  <si>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</si>
  <si>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</si>
  <si>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</si>
  <si>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</si>
  <si>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</si>
  <si>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</si>
  <si>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</si>
  <si>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</si>
  <si>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</si>
  <si>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</si>
  <si>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</si>
  <si>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</si>
  <si>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</si>
  <si>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</si>
  <si>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</si>
  <si>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</si>
  <si>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</si>
  <si>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</si>
  <si>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</si>
  <si>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</si>
  <si>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</si>
  <si>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</si>
  <si>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</si>
  <si>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</si>
  <si>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</si>
  <si>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</si>
  <si>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</si>
  <si>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</si>
  <si>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</si>
  <si>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</si>
  <si>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</si>
  <si>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</si>
  <si>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</si>
  <si>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</si>
  <si>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</si>
  <si>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</si>
  <si>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</si>
  <si>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</si>
  <si>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</si>
  <si>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</si>
  <si>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</si>
  <si>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</si>
  <si>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</si>
  <si>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</si>
  <si>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</si>
  <si>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</si>
  <si>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</si>
  <si>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</si>
  <si>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</si>
  <si>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</si>
  <si>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</si>
  <si>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</si>
  <si>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</si>
  <si>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</si>
  <si>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</si>
  <si>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</si>
  <si>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</si>
  <si>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</si>
  <si>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</si>
  <si>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</si>
  <si>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</si>
  <si>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</si>
  <si>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</si>
  <si>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</si>
  <si>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</si>
  <si>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</si>
  <si>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</si>
  <si>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</si>
  <si>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</si>
  <si>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</si>
  <si>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</si>
  <si>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</si>
  <si>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</si>
  <si>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</si>
  <si>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</si>
  <si>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</si>
  <si>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</si>
  <si>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</si>
  <si>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</si>
  <si>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</si>
  <si>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</si>
  <si>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</si>
  <si>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</si>
  <si>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</si>
  <si>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</si>
  <si>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</si>
  <si>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</si>
  <si>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</si>
  <si>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</si>
  <si>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</si>
  <si>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</si>
  <si>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</si>
  <si>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</si>
  <si>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</si>
  <si>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</si>
  <si>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</si>
  <si>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</si>
  <si>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</si>
  <si>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</si>
  <si>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</si>
  <si>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</si>
  <si>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</si>
  <si>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</si>
  <si>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</si>
  <si>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</si>
  <si>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</si>
  <si>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</si>
  <si>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</si>
  <si>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</si>
  <si>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</si>
  <si>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</si>
  <si>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</si>
  <si>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</si>
  <si>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</si>
  <si>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</si>
  <si>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</si>
  <si>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</si>
  <si>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</si>
  <si>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</si>
  <si>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</si>
  <si>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</si>
  <si>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</si>
  <si>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</si>
  <si>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</si>
  <si>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</si>
  <si>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</si>
  <si>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</si>
  <si>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</si>
  <si>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</si>
  <si>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</si>
  <si>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</si>
  <si>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</si>
  <si>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</si>
  <si>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</si>
  <si>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</si>
  <si>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</si>
  <si>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</si>
  <si>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</si>
  <si>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</si>
  <si>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</si>
  <si>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</si>
  <si>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</si>
  <si>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</si>
  <si>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</si>
  <si>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</si>
  <si>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</si>
  <si>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</si>
  <si>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</si>
  <si>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</si>
  <si>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髙橋</t>
    <phoneticPr fontId="2"/>
  </si>
  <si>
    <t>直美</t>
    <phoneticPr fontId="2"/>
  </si>
  <si>
    <t>タカハシ</t>
    <phoneticPr fontId="2"/>
  </si>
  <si>
    <t>ナオミ</t>
    <phoneticPr fontId="2"/>
  </si>
  <si>
    <t>幕張海浜ジュニアバレーボールクラブ</t>
    <phoneticPr fontId="2"/>
  </si>
  <si>
    <t>ﾏｸﾊﾘｶｲﾋﾝｼﾞｭﾆｱﾊﾞﾚｰﾎﾞｰﾙｸﾗﾌﾞ</t>
    <phoneticPr fontId="2"/>
  </si>
  <si>
    <t>千葉市</t>
    <rPh sb="0" eb="3">
      <t>チバシ</t>
    </rPh>
    <phoneticPr fontId="2"/>
  </si>
  <si>
    <t>"0200759"</t>
    <phoneticPr fontId="2"/>
  </si>
  <si>
    <t>樋口</t>
    <rPh sb="0" eb="2">
      <t>ヒグチ</t>
    </rPh>
    <phoneticPr fontId="2"/>
  </si>
  <si>
    <t>孝行</t>
    <rPh sb="0" eb="2">
      <t>タカユキ</t>
    </rPh>
    <phoneticPr fontId="2"/>
  </si>
  <si>
    <t>ヒグチ</t>
    <phoneticPr fontId="2"/>
  </si>
  <si>
    <t>タカユキ</t>
    <phoneticPr fontId="2"/>
  </si>
  <si>
    <t>”0418546”</t>
    <phoneticPr fontId="2"/>
  </si>
  <si>
    <t>262</t>
    <phoneticPr fontId="2"/>
  </si>
  <si>
    <t>0033</t>
    <phoneticPr fontId="2"/>
  </si>
  <si>
    <t>千葉市花見川区幕張本郷2-26-6-207</t>
    <rPh sb="0" eb="3">
      <t>チバシ</t>
    </rPh>
    <rPh sb="3" eb="7">
      <t>ハナミガワク</t>
    </rPh>
    <rPh sb="7" eb="11">
      <t>マクハリホンゴウ</t>
    </rPh>
    <phoneticPr fontId="2"/>
  </si>
  <si>
    <t>千葉県千葉市美浜区浜田１－４－５２２</t>
  </si>
  <si>
    <t>261</t>
    <phoneticPr fontId="2"/>
  </si>
  <si>
    <t>0025</t>
    <phoneticPr fontId="2"/>
  </si>
  <si>
    <t>043</t>
    <phoneticPr fontId="2"/>
  </si>
  <si>
    <t>350</t>
    <phoneticPr fontId="2"/>
  </si>
  <si>
    <t>3988</t>
    <phoneticPr fontId="2"/>
  </si>
  <si>
    <t>090</t>
    <phoneticPr fontId="2"/>
  </si>
  <si>
    <t>1055</t>
    <phoneticPr fontId="2"/>
  </si>
  <si>
    <t>2175</t>
    <phoneticPr fontId="2"/>
  </si>
  <si>
    <t>千葉市花見川区幕張本郷2-26-6-207</t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</si>
  <si>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</si>
  <si>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</si>
  <si>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松田</t>
    <phoneticPr fontId="2"/>
  </si>
  <si>
    <t>結</t>
    <phoneticPr fontId="2"/>
  </si>
  <si>
    <t>市原</t>
    <phoneticPr fontId="2"/>
  </si>
  <si>
    <t>未唯奈</t>
    <phoneticPr fontId="2"/>
  </si>
  <si>
    <t>高橋</t>
    <phoneticPr fontId="2"/>
  </si>
  <si>
    <t>璃桜</t>
    <phoneticPr fontId="2"/>
  </si>
  <si>
    <t>川﨑</t>
    <phoneticPr fontId="2"/>
  </si>
  <si>
    <t>紗弥</t>
    <phoneticPr fontId="2"/>
  </si>
  <si>
    <t>谷</t>
    <phoneticPr fontId="2"/>
  </si>
  <si>
    <t>帆乃風</t>
    <phoneticPr fontId="2"/>
  </si>
  <si>
    <t>井垣</t>
    <phoneticPr fontId="2"/>
  </si>
  <si>
    <t>七菜美</t>
    <phoneticPr fontId="2"/>
  </si>
  <si>
    <t>内林</t>
    <phoneticPr fontId="2"/>
  </si>
  <si>
    <t>花音</t>
    <phoneticPr fontId="2"/>
  </si>
  <si>
    <t>樋口</t>
    <phoneticPr fontId="2"/>
  </si>
  <si>
    <t>碧海</t>
    <phoneticPr fontId="2"/>
  </si>
  <si>
    <t>佳乃</t>
    <phoneticPr fontId="2"/>
  </si>
  <si>
    <t>佳帆</t>
    <phoneticPr fontId="2"/>
  </si>
  <si>
    <t>千葉市立西の谷小学校</t>
    <phoneticPr fontId="2"/>
  </si>
  <si>
    <t>千葉市立幕張西小学校</t>
    <phoneticPr fontId="2"/>
  </si>
  <si>
    <t>千葉市立打瀬小学校</t>
    <phoneticPr fontId="2"/>
  </si>
  <si>
    <t>⑤</t>
    <phoneticPr fontId="2"/>
  </si>
  <si>
    <t>マツダ</t>
    <phoneticPr fontId="2"/>
  </si>
  <si>
    <t>ユイ</t>
    <phoneticPr fontId="2"/>
  </si>
  <si>
    <t>イチハラ</t>
    <phoneticPr fontId="2"/>
  </si>
  <si>
    <t>ミイナ</t>
    <phoneticPr fontId="2"/>
  </si>
  <si>
    <t>リオ</t>
    <phoneticPr fontId="2"/>
  </si>
  <si>
    <t>カワサキ</t>
    <phoneticPr fontId="2"/>
  </si>
  <si>
    <t>サヤ</t>
    <phoneticPr fontId="2"/>
  </si>
  <si>
    <t>タニ</t>
    <phoneticPr fontId="2"/>
  </si>
  <si>
    <t>ホノカ</t>
    <phoneticPr fontId="2"/>
  </si>
  <si>
    <t>イガキ</t>
    <phoneticPr fontId="2"/>
  </si>
  <si>
    <t>ナナミ</t>
    <phoneticPr fontId="2"/>
  </si>
  <si>
    <t>ウチバヤシ</t>
    <phoneticPr fontId="2"/>
  </si>
  <si>
    <t>カノン</t>
    <phoneticPr fontId="2"/>
  </si>
  <si>
    <t>ミウ</t>
    <phoneticPr fontId="2"/>
  </si>
  <si>
    <t>カノ</t>
    <phoneticPr fontId="2"/>
  </si>
  <si>
    <t>カホ</t>
    <phoneticPr fontId="2"/>
  </si>
  <si>
    <t>冨田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</si>
  <si>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奈見</t>
    </r>
    <phoneticPr fontId="2"/>
  </si>
  <si>
    <t>千葉市立海浜打瀬小学校</t>
    <phoneticPr fontId="2"/>
  </si>
  <si>
    <t>トミタ</t>
    <phoneticPr fontId="2"/>
  </si>
  <si>
    <t>ナミ</t>
    <phoneticPr fontId="2"/>
  </si>
  <si>
    <r>
      <rPr>
        <sz val="11"/>
        <color indexed="8"/>
        <rFont val="ＭＳ Ｐゴシック"/>
        <family val="3"/>
        <charset val="128"/>
      </rPr>
      <t>風間</t>
    </r>
    <r>
      <rPr>
        <sz val="11"/>
        <color indexed="8"/>
        <rFont val="Calibri"/>
        <family val="2"/>
      </rPr>
      <t xml:space="preserve"> </t>
    </r>
    <phoneticPr fontId="2"/>
  </si>
  <si>
    <t>瑠衣</t>
    <phoneticPr fontId="2"/>
  </si>
  <si>
    <t>カザマ</t>
    <phoneticPr fontId="2"/>
  </si>
  <si>
    <t>ルイ</t>
    <phoneticPr fontId="2"/>
  </si>
  <si>
    <t>"090"</t>
    <phoneticPr fontId="2"/>
  </si>
  <si>
    <t>ボールが落ちるまで！試合終了のホイッスルがなるまで！諦めない！
全員バレーで頑張ります！</t>
    <rPh sb="4" eb="5">
      <t>オ</t>
    </rPh>
    <rPh sb="10" eb="12">
      <t>シアイ</t>
    </rPh>
    <rPh sb="12" eb="14">
      <t>シュウリョウ</t>
    </rPh>
    <rPh sb="26" eb="27">
      <t>アキラ</t>
    </rPh>
    <rPh sb="32" eb="34">
      <t>ゼンイン</t>
    </rPh>
    <rPh sb="38" eb="4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</si>
</sst>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36" fillId="0" borderId="4" xfId="0" applyFont="1" applyBorder="1" applyAlignment="1" applyProtection="1">
      <alignment horizontal="center" vertical="center" shrinkToFit="1"/>
      <protection locked="0"/>
    </xf>
    <xf numFmtId="0" fontId="36" fillId="0" borderId="1" xfId="0" applyFont="1" applyBorder="1" applyAlignment="1" applyProtection="1">
      <alignment horizontal="center" vertical="center" shrinkToFit="1"/>
      <protection locked="0"/>
    </xf>
    <xf numFmtId="0" fontId="36" fillId="0" borderId="2" xfId="0" applyFont="1" applyBorder="1" applyAlignment="1" applyProtection="1">
      <alignment horizontal="center" vertical="center" shrinkToFit="1"/>
      <protection locked="0"/>
    </xf>
    <xf numFmtId="0" fontId="36" fillId="0" borderId="23" xfId="0" applyFont="1" applyBorder="1" applyAlignment="1" applyProtection="1">
      <alignment horizontal="center" vertical="center" shrinkToFit="1"/>
      <protection locked="0"/>
    </xf>
    <xf numFmtId="0" fontId="36" fillId="0" borderId="6" xfId="0" applyFont="1" applyBorder="1" applyAlignment="1" applyProtection="1">
      <alignment horizontal="center" vertical="center" shrinkToFit="1"/>
      <protection locked="0"/>
    </xf>
    <xf numFmtId="0" fontId="36" fillId="0" borderId="24" xfId="0" applyFont="1" applyBorder="1" applyAlignment="1" applyProtection="1">
      <alignment horizontal="center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I25" sqref="I25:L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42" t="s">
        <v>189</v>
      </c>
      <c r="B2" s="143"/>
      <c r="C2" s="144" t="s">
        <v>205</v>
      </c>
      <c r="D2" s="145"/>
      <c r="E2" s="145"/>
      <c r="F2" s="145"/>
      <c r="G2" s="145"/>
      <c r="H2" s="145"/>
      <c r="I2" s="146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204</v>
      </c>
      <c r="D3" s="150"/>
      <c r="E3" s="150"/>
      <c r="F3" s="150"/>
      <c r="G3" s="150"/>
      <c r="H3" s="150"/>
      <c r="I3" s="151"/>
      <c r="J3" s="252" t="s">
        <v>159</v>
      </c>
      <c r="K3" s="253"/>
      <c r="L3" s="253"/>
      <c r="M3" s="253"/>
      <c r="N3" s="253"/>
      <c r="O3" s="254"/>
      <c r="P3" s="118" t="s">
        <v>206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79" t="s">
        <v>181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434718954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24"/>
      <c r="K5" s="224"/>
      <c r="L5" s="224"/>
      <c r="M5" s="224"/>
      <c r="N5" s="224"/>
      <c r="O5" s="224"/>
      <c r="P5" s="195" t="s">
        <v>226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5" t="s">
        <v>227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8"/>
      <c r="B7" s="166"/>
      <c r="C7" s="135" t="s">
        <v>202</v>
      </c>
      <c r="D7" s="136"/>
      <c r="E7" s="137" t="s">
        <v>203</v>
      </c>
      <c r="F7" s="138"/>
      <c r="G7" s="226">
        <v>508325975</v>
      </c>
      <c r="H7" s="226"/>
      <c r="I7" s="226"/>
      <c r="J7" s="226">
        <v>508325975</v>
      </c>
      <c r="K7" s="226"/>
      <c r="L7" s="226"/>
      <c r="M7" s="226" t="s">
        <v>207</v>
      </c>
      <c r="N7" s="226"/>
      <c r="O7" s="226"/>
      <c r="P7" s="227" t="s">
        <v>72</v>
      </c>
      <c r="Q7" s="228"/>
      <c r="R7" s="168" t="s">
        <v>217</v>
      </c>
      <c r="S7" s="168"/>
      <c r="T7" s="168"/>
      <c r="U7" s="168"/>
      <c r="V7" s="50" t="s">
        <v>73</v>
      </c>
      <c r="W7" s="160" t="s">
        <v>218</v>
      </c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8"/>
      <c r="B8" s="166"/>
      <c r="C8" s="139" t="s">
        <v>200</v>
      </c>
      <c r="D8" s="140"/>
      <c r="E8" s="173" t="s">
        <v>201</v>
      </c>
      <c r="F8" s="141"/>
      <c r="G8" s="226"/>
      <c r="H8" s="226"/>
      <c r="I8" s="226"/>
      <c r="J8" s="226"/>
      <c r="K8" s="226"/>
      <c r="L8" s="226"/>
      <c r="M8" s="226"/>
      <c r="N8" s="226"/>
      <c r="O8" s="226"/>
      <c r="P8" s="87" t="s">
        <v>216</v>
      </c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5" customHeight="1">
      <c r="A9" s="98" t="s">
        <v>150</v>
      </c>
      <c r="B9" s="166"/>
      <c r="C9" s="135" t="s">
        <v>210</v>
      </c>
      <c r="D9" s="136"/>
      <c r="E9" s="137" t="s">
        <v>211</v>
      </c>
      <c r="F9" s="138"/>
      <c r="G9" s="226">
        <v>514756360</v>
      </c>
      <c r="H9" s="226"/>
      <c r="I9" s="226"/>
      <c r="J9" s="226"/>
      <c r="K9" s="226"/>
      <c r="L9" s="226"/>
      <c r="M9" s="226" t="s">
        <v>212</v>
      </c>
      <c r="N9" s="226"/>
      <c r="O9" s="226"/>
      <c r="P9" s="227" t="s">
        <v>72</v>
      </c>
      <c r="Q9" s="228"/>
      <c r="R9" s="168" t="s">
        <v>213</v>
      </c>
      <c r="S9" s="168"/>
      <c r="T9" s="168"/>
      <c r="U9" s="168"/>
      <c r="V9" s="50" t="s">
        <v>73</v>
      </c>
      <c r="W9" s="160" t="s">
        <v>214</v>
      </c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1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49</v>
      </c>
    </row>
    <row r="10" spans="1:51" ht="18" customHeight="1">
      <c r="A10" s="98"/>
      <c r="B10" s="166"/>
      <c r="C10" s="139" t="s">
        <v>208</v>
      </c>
      <c r="D10" s="140"/>
      <c r="E10" s="173" t="s">
        <v>209</v>
      </c>
      <c r="F10" s="141"/>
      <c r="G10" s="226"/>
      <c r="H10" s="226"/>
      <c r="I10" s="226"/>
      <c r="J10" s="226"/>
      <c r="K10" s="226"/>
      <c r="L10" s="226"/>
      <c r="M10" s="226"/>
      <c r="N10" s="226"/>
      <c r="O10" s="226"/>
      <c r="P10" s="87" t="s">
        <v>215</v>
      </c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62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8" t="s">
        <v>151</v>
      </c>
      <c r="B11" s="166"/>
      <c r="C11" s="177"/>
      <c r="D11" s="136"/>
      <c r="E11" s="136"/>
      <c r="F11" s="138"/>
      <c r="G11" s="226"/>
      <c r="H11" s="226"/>
      <c r="I11" s="226"/>
      <c r="J11" s="226"/>
      <c r="K11" s="226"/>
      <c r="L11" s="226"/>
      <c r="M11" s="226"/>
      <c r="N11" s="226"/>
      <c r="O11" s="226"/>
      <c r="P11" s="227" t="s">
        <v>72</v>
      </c>
      <c r="Q11" s="228"/>
      <c r="R11" s="168"/>
      <c r="S11" s="168"/>
      <c r="T11" s="168"/>
      <c r="U11" s="168"/>
      <c r="V11" s="50" t="s">
        <v>73</v>
      </c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1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8"/>
      <c r="B12" s="166"/>
      <c r="C12" s="178"/>
      <c r="D12" s="140"/>
      <c r="E12" s="140"/>
      <c r="F12" s="141"/>
      <c r="G12" s="226"/>
      <c r="H12" s="226"/>
      <c r="I12" s="226"/>
      <c r="J12" s="226"/>
      <c r="K12" s="226"/>
      <c r="L12" s="226"/>
      <c r="M12" s="226"/>
      <c r="N12" s="226"/>
      <c r="O12" s="226"/>
      <c r="P12" s="87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8" t="s">
        <v>152</v>
      </c>
      <c r="B13" s="166"/>
      <c r="C13" s="177"/>
      <c r="D13" s="136"/>
      <c r="E13" s="136"/>
      <c r="F13" s="138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79"/>
    </row>
    <row r="14" spans="1:51" ht="18" customHeight="1">
      <c r="A14" s="98"/>
      <c r="B14" s="166"/>
      <c r="C14" s="178"/>
      <c r="D14" s="140"/>
      <c r="E14" s="140"/>
      <c r="F14" s="141"/>
      <c r="G14" s="238"/>
      <c r="H14" s="238"/>
      <c r="I14" s="238"/>
      <c r="J14" s="238"/>
      <c r="K14" s="238"/>
      <c r="L14" s="238"/>
      <c r="M14" s="238"/>
      <c r="N14" s="238"/>
      <c r="O14" s="238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79"/>
    </row>
    <row r="15" spans="1:51" ht="15" customHeight="1">
      <c r="A15" s="239" t="s">
        <v>166</v>
      </c>
      <c r="B15" s="166"/>
      <c r="C15" s="135" t="s">
        <v>210</v>
      </c>
      <c r="D15" s="136"/>
      <c r="E15" s="137" t="s">
        <v>211</v>
      </c>
      <c r="F15" s="138"/>
      <c r="G15" s="238"/>
      <c r="H15" s="238"/>
      <c r="I15" s="238"/>
      <c r="J15" s="238"/>
      <c r="K15" s="238"/>
      <c r="L15" s="238"/>
      <c r="M15" s="238"/>
      <c r="N15" s="238"/>
      <c r="O15" s="238"/>
      <c r="P15" s="227" t="s">
        <v>72</v>
      </c>
      <c r="Q15" s="228"/>
      <c r="R15" s="168" t="s">
        <v>213</v>
      </c>
      <c r="S15" s="168"/>
      <c r="T15" s="168"/>
      <c r="U15" s="168"/>
      <c r="V15" s="49" t="s">
        <v>73</v>
      </c>
      <c r="W15" s="160" t="s">
        <v>214</v>
      </c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1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49</v>
      </c>
    </row>
    <row r="16" spans="1:51" ht="18" customHeight="1">
      <c r="A16" s="98"/>
      <c r="B16" s="166"/>
      <c r="C16" s="139" t="s">
        <v>208</v>
      </c>
      <c r="D16" s="140"/>
      <c r="E16" s="173" t="s">
        <v>209</v>
      </c>
      <c r="F16" s="141"/>
      <c r="G16" s="238"/>
      <c r="H16" s="238"/>
      <c r="I16" s="238"/>
      <c r="J16" s="238"/>
      <c r="K16" s="238"/>
      <c r="L16" s="238"/>
      <c r="M16" s="238"/>
      <c r="N16" s="238"/>
      <c r="O16" s="238"/>
      <c r="P16" s="87" t="s">
        <v>225</v>
      </c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162"/>
      <c r="AK16" s="84" t="s">
        <v>223</v>
      </c>
      <c r="AL16" s="85"/>
      <c r="AM16" s="85"/>
      <c r="AN16" s="85"/>
      <c r="AO16" s="60" t="s">
        <v>195</v>
      </c>
      <c r="AP16" s="85" t="s">
        <v>224</v>
      </c>
      <c r="AQ16" s="85"/>
      <c r="AR16" s="85"/>
      <c r="AS16" s="86"/>
      <c r="AT16" s="78"/>
    </row>
    <row r="17" spans="1:46">
      <c r="A17" s="98" t="s">
        <v>6</v>
      </c>
      <c r="B17" s="166"/>
      <c r="C17" s="219" t="str">
        <f>IF(P16="","",P16)</f>
        <v>千葉市花見川区幕張本郷2-26-6-207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19" t="str">
        <f>IF(AL15="","",AL15&amp;"-"&amp;AK16&amp;"-"&amp;AP16)</f>
        <v>090-1055-2175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48" t="s">
        <v>275</v>
      </c>
      <c r="D21" s="240"/>
      <c r="E21" s="240">
        <v>1055</v>
      </c>
      <c r="F21" s="240"/>
      <c r="G21" s="240">
        <v>2175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33">
        <v>1</v>
      </c>
      <c r="C25" s="135" t="s">
        <v>250</v>
      </c>
      <c r="D25" s="136"/>
      <c r="E25" s="137" t="s">
        <v>251</v>
      </c>
      <c r="F25" s="138"/>
      <c r="G25" s="121">
        <v>6</v>
      </c>
      <c r="H25" s="122"/>
      <c r="I25" s="125" t="s">
        <v>246</v>
      </c>
      <c r="J25" s="126"/>
      <c r="K25" s="126"/>
      <c r="L25" s="122"/>
      <c r="M25" s="218">
        <v>514714206</v>
      </c>
      <c r="N25" s="218"/>
      <c r="O25" s="218"/>
      <c r="P25" s="121">
        <v>158</v>
      </c>
      <c r="Q25" s="126"/>
      <c r="R25" s="126"/>
      <c r="S25" s="126"/>
      <c r="T25" s="129"/>
      <c r="U25" s="1"/>
      <c r="V25" s="1"/>
      <c r="W25" s="1"/>
      <c r="X25" s="1"/>
      <c r="Y25" s="242">
        <v>13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9" t="s">
        <v>228</v>
      </c>
      <c r="D26" s="140"/>
      <c r="E26" s="173" t="s">
        <v>229</v>
      </c>
      <c r="F26" s="141"/>
      <c r="G26" s="123"/>
      <c r="H26" s="124"/>
      <c r="I26" s="123"/>
      <c r="J26" s="127"/>
      <c r="K26" s="127"/>
      <c r="L26" s="124"/>
      <c r="M26" s="218"/>
      <c r="N26" s="218"/>
      <c r="O26" s="218"/>
      <c r="P26" s="123"/>
      <c r="Q26" s="127"/>
      <c r="R26" s="127"/>
      <c r="S26" s="127"/>
      <c r="T26" s="130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252</v>
      </c>
      <c r="D27" s="136"/>
      <c r="E27" s="137" t="s">
        <v>253</v>
      </c>
      <c r="F27" s="138"/>
      <c r="G27" s="121">
        <v>6</v>
      </c>
      <c r="H27" s="122"/>
      <c r="I27" s="125" t="s">
        <v>246</v>
      </c>
      <c r="J27" s="126"/>
      <c r="K27" s="126"/>
      <c r="L27" s="122"/>
      <c r="M27" s="128">
        <v>516302973</v>
      </c>
      <c r="N27" s="128"/>
      <c r="O27" s="128"/>
      <c r="P27" s="121">
        <v>152</v>
      </c>
      <c r="Q27" s="126"/>
      <c r="R27" s="126"/>
      <c r="S27" s="126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230</v>
      </c>
      <c r="D28" s="140"/>
      <c r="E28" s="173" t="s">
        <v>231</v>
      </c>
      <c r="F28" s="141"/>
      <c r="G28" s="123"/>
      <c r="H28" s="124"/>
      <c r="I28" s="123"/>
      <c r="J28" s="127"/>
      <c r="K28" s="127"/>
      <c r="L28" s="124"/>
      <c r="M28" s="128"/>
      <c r="N28" s="128"/>
      <c r="O28" s="128"/>
      <c r="P28" s="123"/>
      <c r="Q28" s="127"/>
      <c r="R28" s="127"/>
      <c r="S28" s="127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202</v>
      </c>
      <c r="D29" s="136"/>
      <c r="E29" s="137" t="s">
        <v>254</v>
      </c>
      <c r="F29" s="138"/>
      <c r="G29" s="121">
        <v>6</v>
      </c>
      <c r="H29" s="122"/>
      <c r="I29" s="125" t="s">
        <v>247</v>
      </c>
      <c r="J29" s="126"/>
      <c r="K29" s="126"/>
      <c r="L29" s="122"/>
      <c r="M29" s="128">
        <v>514713902</v>
      </c>
      <c r="N29" s="128"/>
      <c r="O29" s="128"/>
      <c r="P29" s="121">
        <v>153</v>
      </c>
      <c r="Q29" s="126"/>
      <c r="R29" s="126"/>
      <c r="S29" s="126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232</v>
      </c>
      <c r="D30" s="140"/>
      <c r="E30" s="173" t="s">
        <v>233</v>
      </c>
      <c r="F30" s="141"/>
      <c r="G30" s="123"/>
      <c r="H30" s="124"/>
      <c r="I30" s="123"/>
      <c r="J30" s="127"/>
      <c r="K30" s="127"/>
      <c r="L30" s="124"/>
      <c r="M30" s="128"/>
      <c r="N30" s="128"/>
      <c r="O30" s="128"/>
      <c r="P30" s="123"/>
      <c r="Q30" s="127"/>
      <c r="R30" s="127"/>
      <c r="S30" s="127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255</v>
      </c>
      <c r="D31" s="136"/>
      <c r="E31" s="137" t="s">
        <v>256</v>
      </c>
      <c r="F31" s="138"/>
      <c r="G31" s="121">
        <v>6</v>
      </c>
      <c r="H31" s="122"/>
      <c r="I31" s="125" t="s">
        <v>246</v>
      </c>
      <c r="J31" s="126"/>
      <c r="K31" s="126"/>
      <c r="L31" s="122"/>
      <c r="M31" s="128">
        <v>514713911</v>
      </c>
      <c r="N31" s="128"/>
      <c r="O31" s="128"/>
      <c r="P31" s="121">
        <v>152</v>
      </c>
      <c r="Q31" s="126"/>
      <c r="R31" s="126"/>
      <c r="S31" s="126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9" t="s">
        <v>234</v>
      </c>
      <c r="D32" s="140"/>
      <c r="E32" s="173" t="s">
        <v>235</v>
      </c>
      <c r="F32" s="141"/>
      <c r="G32" s="123"/>
      <c r="H32" s="124"/>
      <c r="I32" s="123"/>
      <c r="J32" s="127"/>
      <c r="K32" s="127"/>
      <c r="L32" s="124"/>
      <c r="M32" s="128"/>
      <c r="N32" s="128"/>
      <c r="O32" s="128"/>
      <c r="P32" s="123"/>
      <c r="Q32" s="127"/>
      <c r="R32" s="127"/>
      <c r="S32" s="127"/>
      <c r="T32" s="130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235" t="s">
        <v>249</v>
      </c>
      <c r="C33" s="135" t="s">
        <v>257</v>
      </c>
      <c r="D33" s="136"/>
      <c r="E33" s="137" t="s">
        <v>258</v>
      </c>
      <c r="F33" s="138"/>
      <c r="G33" s="121">
        <v>6</v>
      </c>
      <c r="H33" s="122"/>
      <c r="I33" s="125" t="s">
        <v>246</v>
      </c>
      <c r="J33" s="126"/>
      <c r="K33" s="126"/>
      <c r="L33" s="122"/>
      <c r="M33" s="128">
        <v>516149281</v>
      </c>
      <c r="N33" s="128"/>
      <c r="O33" s="128"/>
      <c r="P33" s="121">
        <v>146</v>
      </c>
      <c r="Q33" s="126"/>
      <c r="R33" s="126"/>
      <c r="S33" s="126"/>
      <c r="T33" s="129"/>
      <c r="U33" s="1"/>
      <c r="V33" s="1"/>
      <c r="W33" s="1"/>
      <c r="X33" s="1"/>
      <c r="Y33" s="154">
        <v>5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9" t="s">
        <v>236</v>
      </c>
      <c r="D34" s="140"/>
      <c r="E34" s="173" t="s">
        <v>237</v>
      </c>
      <c r="F34" s="141"/>
      <c r="G34" s="123"/>
      <c r="H34" s="124"/>
      <c r="I34" s="123"/>
      <c r="J34" s="127"/>
      <c r="K34" s="127"/>
      <c r="L34" s="124"/>
      <c r="M34" s="128"/>
      <c r="N34" s="128"/>
      <c r="O34" s="128"/>
      <c r="P34" s="123"/>
      <c r="Q34" s="127"/>
      <c r="R34" s="127"/>
      <c r="S34" s="127"/>
      <c r="T34" s="130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259</v>
      </c>
      <c r="D35" s="136"/>
      <c r="E35" s="137" t="s">
        <v>260</v>
      </c>
      <c r="F35" s="138"/>
      <c r="G35" s="121">
        <v>6</v>
      </c>
      <c r="H35" s="122"/>
      <c r="I35" s="125" t="s">
        <v>247</v>
      </c>
      <c r="J35" s="126"/>
      <c r="K35" s="126"/>
      <c r="L35" s="122"/>
      <c r="M35" s="229">
        <v>516678076</v>
      </c>
      <c r="N35" s="230"/>
      <c r="O35" s="231"/>
      <c r="P35" s="121">
        <v>153</v>
      </c>
      <c r="Q35" s="126"/>
      <c r="R35" s="126"/>
      <c r="S35" s="126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238</v>
      </c>
      <c r="D36" s="140"/>
      <c r="E36" s="173" t="s">
        <v>239</v>
      </c>
      <c r="F36" s="141"/>
      <c r="G36" s="123"/>
      <c r="H36" s="124"/>
      <c r="I36" s="123"/>
      <c r="J36" s="127"/>
      <c r="K36" s="127"/>
      <c r="L36" s="124"/>
      <c r="M36" s="232"/>
      <c r="N36" s="233"/>
      <c r="O36" s="234"/>
      <c r="P36" s="123"/>
      <c r="Q36" s="127"/>
      <c r="R36" s="127"/>
      <c r="S36" s="127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261</v>
      </c>
      <c r="D37" s="136"/>
      <c r="E37" s="137" t="s">
        <v>262</v>
      </c>
      <c r="F37" s="138"/>
      <c r="G37" s="121">
        <v>6</v>
      </c>
      <c r="H37" s="122"/>
      <c r="I37" s="125" t="s">
        <v>246</v>
      </c>
      <c r="J37" s="126"/>
      <c r="K37" s="126"/>
      <c r="L37" s="122"/>
      <c r="M37" s="128">
        <v>516302912</v>
      </c>
      <c r="N37" s="128"/>
      <c r="O37" s="128"/>
      <c r="P37" s="121">
        <v>148</v>
      </c>
      <c r="Q37" s="126"/>
      <c r="R37" s="126"/>
      <c r="S37" s="126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240</v>
      </c>
      <c r="D38" s="140"/>
      <c r="E38" s="173" t="s">
        <v>241</v>
      </c>
      <c r="F38" s="141"/>
      <c r="G38" s="123"/>
      <c r="H38" s="124"/>
      <c r="I38" s="123"/>
      <c r="J38" s="127"/>
      <c r="K38" s="127"/>
      <c r="L38" s="124"/>
      <c r="M38" s="128"/>
      <c r="N38" s="128"/>
      <c r="O38" s="128"/>
      <c r="P38" s="123"/>
      <c r="Q38" s="127"/>
      <c r="R38" s="127"/>
      <c r="S38" s="127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210</v>
      </c>
      <c r="D39" s="136"/>
      <c r="E39" s="137" t="s">
        <v>263</v>
      </c>
      <c r="F39" s="138"/>
      <c r="G39" s="121">
        <v>5</v>
      </c>
      <c r="H39" s="122"/>
      <c r="I39" s="125" t="s">
        <v>246</v>
      </c>
      <c r="J39" s="126"/>
      <c r="K39" s="126"/>
      <c r="L39" s="122"/>
      <c r="M39" s="218">
        <v>514754824</v>
      </c>
      <c r="N39" s="218"/>
      <c r="O39" s="218"/>
      <c r="P39" s="121">
        <v>150</v>
      </c>
      <c r="Q39" s="126"/>
      <c r="R39" s="126"/>
      <c r="S39" s="126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242</v>
      </c>
      <c r="D40" s="140"/>
      <c r="E40" s="173" t="s">
        <v>243</v>
      </c>
      <c r="F40" s="141"/>
      <c r="G40" s="123"/>
      <c r="H40" s="124"/>
      <c r="I40" s="123"/>
      <c r="J40" s="127"/>
      <c r="K40" s="127"/>
      <c r="L40" s="124"/>
      <c r="M40" s="218"/>
      <c r="N40" s="218"/>
      <c r="O40" s="218"/>
      <c r="P40" s="123"/>
      <c r="Q40" s="127"/>
      <c r="R40" s="127"/>
      <c r="S40" s="127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202</v>
      </c>
      <c r="D41" s="136"/>
      <c r="E41" s="137" t="s">
        <v>264</v>
      </c>
      <c r="F41" s="138"/>
      <c r="G41" s="121">
        <v>5</v>
      </c>
      <c r="H41" s="122"/>
      <c r="I41" s="125" t="s">
        <v>248</v>
      </c>
      <c r="J41" s="126"/>
      <c r="K41" s="126"/>
      <c r="L41" s="122"/>
      <c r="M41" s="128">
        <v>516419125</v>
      </c>
      <c r="N41" s="128"/>
      <c r="O41" s="128"/>
      <c r="P41" s="121">
        <v>140</v>
      </c>
      <c r="Q41" s="126"/>
      <c r="R41" s="126"/>
      <c r="S41" s="126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232</v>
      </c>
      <c r="D42" s="140"/>
      <c r="E42" s="173" t="s">
        <v>244</v>
      </c>
      <c r="F42" s="141"/>
      <c r="G42" s="123"/>
      <c r="H42" s="124"/>
      <c r="I42" s="123"/>
      <c r="J42" s="127"/>
      <c r="K42" s="127"/>
      <c r="L42" s="124"/>
      <c r="M42" s="128"/>
      <c r="N42" s="128"/>
      <c r="O42" s="128"/>
      <c r="P42" s="123"/>
      <c r="Q42" s="127"/>
      <c r="R42" s="127"/>
      <c r="S42" s="127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202</v>
      </c>
      <c r="D43" s="136"/>
      <c r="E43" s="137" t="s">
        <v>265</v>
      </c>
      <c r="F43" s="138"/>
      <c r="G43" s="121">
        <v>5</v>
      </c>
      <c r="H43" s="122"/>
      <c r="I43" s="125" t="s">
        <v>248</v>
      </c>
      <c r="J43" s="126"/>
      <c r="K43" s="126"/>
      <c r="L43" s="122"/>
      <c r="M43" s="128">
        <v>516419237</v>
      </c>
      <c r="N43" s="128"/>
      <c r="O43" s="128"/>
      <c r="P43" s="121">
        <v>140</v>
      </c>
      <c r="Q43" s="126"/>
      <c r="R43" s="126"/>
      <c r="S43" s="126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232</v>
      </c>
      <c r="D44" s="140"/>
      <c r="E44" s="173" t="s">
        <v>245</v>
      </c>
      <c r="F44" s="141"/>
      <c r="G44" s="123"/>
      <c r="H44" s="124"/>
      <c r="I44" s="123"/>
      <c r="J44" s="127"/>
      <c r="K44" s="127"/>
      <c r="L44" s="124"/>
      <c r="M44" s="128"/>
      <c r="N44" s="128"/>
      <c r="O44" s="128"/>
      <c r="P44" s="123"/>
      <c r="Q44" s="127"/>
      <c r="R44" s="127"/>
      <c r="S44" s="127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269</v>
      </c>
      <c r="D45" s="136"/>
      <c r="E45" s="137" t="s">
        <v>270</v>
      </c>
      <c r="F45" s="138"/>
      <c r="G45" s="121">
        <v>6</v>
      </c>
      <c r="H45" s="122"/>
      <c r="I45" s="125" t="s">
        <v>268</v>
      </c>
      <c r="J45" s="126"/>
      <c r="K45" s="126"/>
      <c r="L45" s="122"/>
      <c r="M45" s="128">
        <v>518934972</v>
      </c>
      <c r="N45" s="128"/>
      <c r="O45" s="128"/>
      <c r="P45" s="121">
        <v>156</v>
      </c>
      <c r="Q45" s="126"/>
      <c r="R45" s="126"/>
      <c r="S45" s="126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9" t="s">
        <v>266</v>
      </c>
      <c r="D46" s="140"/>
      <c r="E46" s="140" t="s">
        <v>267</v>
      </c>
      <c r="F46" s="141"/>
      <c r="G46" s="123"/>
      <c r="H46" s="124"/>
      <c r="I46" s="123"/>
      <c r="J46" s="127"/>
      <c r="K46" s="127"/>
      <c r="L46" s="124"/>
      <c r="M46" s="128"/>
      <c r="N46" s="128"/>
      <c r="O46" s="128"/>
      <c r="P46" s="123"/>
      <c r="Q46" s="127"/>
      <c r="R46" s="127"/>
      <c r="S46" s="127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273</v>
      </c>
      <c r="D47" s="136"/>
      <c r="E47" s="137" t="s">
        <v>274</v>
      </c>
      <c r="F47" s="138"/>
      <c r="G47" s="121">
        <v>5</v>
      </c>
      <c r="H47" s="122"/>
      <c r="I47" s="125" t="s">
        <v>247</v>
      </c>
      <c r="J47" s="126"/>
      <c r="K47" s="126"/>
      <c r="L47" s="122"/>
      <c r="M47" s="128">
        <v>516678034</v>
      </c>
      <c r="N47" s="128"/>
      <c r="O47" s="128"/>
      <c r="P47" s="121">
        <v>130</v>
      </c>
      <c r="Q47" s="126"/>
      <c r="R47" s="126"/>
      <c r="S47" s="126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134"/>
      <c r="C48" s="214" t="s">
        <v>271</v>
      </c>
      <c r="D48" s="215"/>
      <c r="E48" s="216" t="s">
        <v>272</v>
      </c>
      <c r="F48" s="217"/>
      <c r="G48" s="199"/>
      <c r="H48" s="212"/>
      <c r="I48" s="199"/>
      <c r="J48" s="200"/>
      <c r="K48" s="200"/>
      <c r="L48" s="212"/>
      <c r="M48" s="128"/>
      <c r="N48" s="128"/>
      <c r="O48" s="128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276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44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P15:Q15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8:AJ8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幕張海浜ジュニアバレーボールクラブ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434718954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髙橋　直美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508325975</v>
      </c>
      <c r="H7" s="280"/>
      <c r="I7" s="280"/>
      <c r="J7" s="280">
        <f>IF(入力!J7="","",入力!J7)</f>
        <v>508325975</v>
      </c>
      <c r="K7" s="280"/>
      <c r="L7" s="280"/>
      <c r="M7" s="280" t="str">
        <f>IF(入力!M7="","",入力!M7)</f>
        <v>"0200759"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樋口　孝行</v>
      </c>
      <c r="D9" s="274"/>
      <c r="E9" s="274"/>
      <c r="F9" s="274"/>
      <c r="G9" s="280">
        <f>IF(入力!G9="","",入力!G9)</f>
        <v>514756360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>”0418546”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樋口　孝行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2" t="s">
        <v>6</v>
      </c>
      <c r="B17" s="272"/>
      <c r="C17" s="283" t="str">
        <f>IF(入力!C17="","",入力!C17&amp;"　"&amp;入力!E17)</f>
        <v>千葉市花見川区幕張本郷2-26-6-207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090-1055-2175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"090"－1055－2175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松田　結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千葉市立西の谷小学校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514714206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市原　未唯奈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千葉市立西の谷小学校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516302973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高橋　璃桜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千葉市立幕張西小学校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514713902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川﨑　紗弥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千葉市立西の谷小学校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514713911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 t="str">
        <f>IF(入力!B33="","",入力!B33)</f>
        <v>⑤</v>
      </c>
      <c r="C33" s="273" t="str">
        <f>IF(入力!C34="","",入力!C34&amp;"　"&amp;入力!E34)</f>
        <v>谷　帆乃風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千葉市立西の谷小学校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516149281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井垣　七菜美</v>
      </c>
      <c r="D35" s="274"/>
      <c r="E35" s="274"/>
      <c r="F35" s="274"/>
      <c r="G35" s="272">
        <f>IF(入力!G35="","",入力!G35)</f>
        <v>6</v>
      </c>
      <c r="H35" s="272" t="str">
        <f>IF(入力!H35="","",入力!H35)</f>
        <v/>
      </c>
      <c r="I35" s="272" t="str">
        <f>IF(入力!I35="","",入力!I35)</f>
        <v>千葉市立幕張西小学校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516678076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内林　花音</v>
      </c>
      <c r="D37" s="274"/>
      <c r="E37" s="274"/>
      <c r="F37" s="274"/>
      <c r="G37" s="272">
        <f>IF(入力!G37="","",入力!G37)</f>
        <v>6</v>
      </c>
      <c r="H37" s="272" t="str">
        <f>IF(入力!H37="","",入力!H37)</f>
        <v/>
      </c>
      <c r="I37" s="272" t="str">
        <f>IF(入力!I37="","",入力!I37)</f>
        <v>千葉市立西の谷小学校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516302912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樋口　碧海</v>
      </c>
      <c r="D39" s="274"/>
      <c r="E39" s="274"/>
      <c r="F39" s="274"/>
      <c r="G39" s="272">
        <f>IF(入力!G39="","",入力!G39)</f>
        <v>5</v>
      </c>
      <c r="H39" s="272" t="str">
        <f>IF(入力!H39="","",入力!H39)</f>
        <v/>
      </c>
      <c r="I39" s="272" t="str">
        <f>IF(入力!I39="","",入力!I39)</f>
        <v>千葉市立西の谷小学校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514754824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高橋　佳乃</v>
      </c>
      <c r="D41" s="274"/>
      <c r="E41" s="274"/>
      <c r="F41" s="274"/>
      <c r="G41" s="272">
        <f>IF(入力!G41="","",入力!G41)</f>
        <v>5</v>
      </c>
      <c r="H41" s="272" t="str">
        <f>IF(入力!H41="","",入力!H41)</f>
        <v/>
      </c>
      <c r="I41" s="272" t="str">
        <f>IF(入力!I41="","",入力!I41)</f>
        <v>千葉市立打瀬小学校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516419125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高橋　佳帆</v>
      </c>
      <c r="D43" s="274"/>
      <c r="E43" s="274"/>
      <c r="F43" s="274"/>
      <c r="G43" s="272">
        <f>IF(入力!G43="","",入力!G43)</f>
        <v>5</v>
      </c>
      <c r="H43" s="272" t="str">
        <f>IF(入力!H43="","",入力!H43)</f>
        <v/>
      </c>
      <c r="I43" s="272" t="str">
        <f>IF(入力!I43="","",入力!I43)</f>
        <v>千葉市立打瀬小学校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516419237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冨田　 奈見</v>
      </c>
      <c r="D45" s="274"/>
      <c r="E45" s="274"/>
      <c r="F45" s="274"/>
      <c r="G45" s="272">
        <f>IF(入力!G45="","",入力!G45)</f>
        <v>6</v>
      </c>
      <c r="H45" s="272" t="str">
        <f>IF(入力!H45="","",入力!H45)</f>
        <v/>
      </c>
      <c r="I45" s="272" t="str">
        <f>IF(入力!I45="","",入力!I45)</f>
        <v>千葉市立海浜打瀬小学校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518934972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風間 　瑠衣</v>
      </c>
      <c r="D47" s="274"/>
      <c r="E47" s="274"/>
      <c r="F47" s="274"/>
      <c r="G47" s="272">
        <f>IF(入力!G47="","",入力!G47)</f>
        <v>5</v>
      </c>
      <c r="H47" s="272" t="str">
        <f>IF(入力!H47="","",入力!H47)</f>
        <v/>
      </c>
      <c r="I47" s="272" t="str">
        <f>IF(入力!I47="","",入力!I47)</f>
        <v>千葉市立幕張西小学校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516678034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ﾏｸﾊﾘｶｲﾋﾝｼﾞｭﾆｱﾊﾞﾚｰﾎﾞｰﾙｸﾗﾌﾞ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千葉市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総武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幕張海浜ジュニアバレーボールクラブ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434718954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71"/>
      <c r="D18" s="330"/>
      <c r="E18" s="330"/>
      <c r="F18" s="330"/>
      <c r="G18" s="372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5"/>
      <c r="AL18" s="355"/>
      <c r="AM18" s="384"/>
      <c r="AN18" s="406"/>
      <c r="AO18" s="407"/>
      <c r="AP18" s="407"/>
      <c r="AQ18" s="407"/>
      <c r="AR18" s="407"/>
      <c r="AS18" s="407"/>
      <c r="AT18" s="355"/>
      <c r="AU18" s="384"/>
      <c r="AV18" s="362"/>
      <c r="AW18" s="330"/>
      <c r="AX18" s="330"/>
      <c r="AY18" s="372"/>
      <c r="AZ18" s="394" t="str">
        <f>IF(入力!AE5="","",入力!AE5)</f>
        <v>幕張本郷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51" t="s">
        <v>42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 t="s">
        <v>69</v>
      </c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 t="s">
        <v>70</v>
      </c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76"/>
    </row>
    <row r="20" spans="3:58" ht="15" customHeight="1">
      <c r="C20" s="441" t="s">
        <v>43</v>
      </c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440">
        <f>IF(入力!J7="","",入力!J7)</f>
        <v>508325975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 t="str">
        <f>IF(入力!J9="","",入力!J9)</f>
        <v/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440" t="str">
        <f>IF(入力!M7="","",入力!M7)</f>
        <v>"0200759"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>”0418546”</v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8" t="s">
        <v>71</v>
      </c>
      <c r="D22" s="369"/>
      <c r="E22" s="369"/>
      <c r="F22" s="369"/>
      <c r="G22" s="370"/>
      <c r="H22" s="373" t="str">
        <f>IF(入力!C7="","",入力!C7&amp;"　"&amp;入力!E7)</f>
        <v>タカハシ　ナオミ</v>
      </c>
      <c r="I22" s="340"/>
      <c r="J22" s="340"/>
      <c r="K22" s="340"/>
      <c r="L22" s="340"/>
      <c r="M22" s="340"/>
      <c r="N22" s="340"/>
      <c r="O22" s="340"/>
      <c r="P22" s="340"/>
      <c r="Q22" s="357"/>
      <c r="R22" s="339" t="s">
        <v>45</v>
      </c>
      <c r="S22" s="340"/>
      <c r="T22" s="333">
        <f>IF(入力!AT7="","",入力!AT7)</f>
        <v>55</v>
      </c>
      <c r="U22" s="334"/>
      <c r="V22" s="335"/>
      <c r="W22" s="339" t="s">
        <v>46</v>
      </c>
      <c r="X22" s="339"/>
      <c r="Y22" s="339"/>
      <c r="Z22" s="14" t="s">
        <v>72</v>
      </c>
      <c r="AA22" s="15"/>
      <c r="AB22" s="340" t="str">
        <f>IF(入力!R7="","",入力!R7)</f>
        <v>261</v>
      </c>
      <c r="AC22" s="340"/>
      <c r="AD22" s="340"/>
      <c r="AE22" s="340"/>
      <c r="AF22" s="16" t="s">
        <v>73</v>
      </c>
      <c r="AG22" s="340" t="str">
        <f>IF(入力!W7="","",入力!W7)</f>
        <v>0025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57"/>
      <c r="AU22" s="339" t="s">
        <v>47</v>
      </c>
      <c r="AV22" s="340"/>
      <c r="AW22" s="340"/>
      <c r="AX22" s="17" t="s">
        <v>74</v>
      </c>
      <c r="AY22" s="340" t="str">
        <f>IF(入力!AL7="","",入力!AL7)</f>
        <v>043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71" t="s">
        <v>48</v>
      </c>
      <c r="D23" s="330"/>
      <c r="E23" s="330"/>
      <c r="F23" s="330"/>
      <c r="G23" s="372"/>
      <c r="H23" s="352" t="str">
        <f>IF(入力!C8="","",入力!C8&amp;"　"&amp;入力!E8)</f>
        <v>髙橋　直美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30"/>
      <c r="S23" s="330"/>
      <c r="T23" s="336"/>
      <c r="U23" s="337"/>
      <c r="V23" s="338"/>
      <c r="W23" s="355"/>
      <c r="X23" s="355"/>
      <c r="Y23" s="355"/>
      <c r="Z23" s="348" t="str">
        <f>IF(入力!P8="","",入力!P8)</f>
        <v>千葉県千葉市美浜区浜田１－４－５２２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30"/>
      <c r="AV23" s="330"/>
      <c r="AW23" s="330"/>
      <c r="AX23" s="362" t="str">
        <f>IF(入力!AK8="","",入力!AK8)</f>
        <v>350</v>
      </c>
      <c r="AY23" s="330"/>
      <c r="AZ23" s="330"/>
      <c r="BA23" s="330"/>
      <c r="BB23" s="19" t="s">
        <v>76</v>
      </c>
      <c r="BC23" s="330" t="str">
        <f>IF(入力!AP8="","",入力!AP8)</f>
        <v>3988</v>
      </c>
      <c r="BD23" s="330"/>
      <c r="BE23" s="330"/>
      <c r="BF23" s="361"/>
    </row>
    <row r="24" spans="3:58" ht="12" customHeight="1">
      <c r="C24" s="368" t="s">
        <v>77</v>
      </c>
      <c r="D24" s="369"/>
      <c r="E24" s="369"/>
      <c r="F24" s="369"/>
      <c r="G24" s="370"/>
      <c r="H24" s="373" t="str">
        <f>IF(入力!C9="","",入力!C9&amp;"　"&amp;入力!E9)</f>
        <v>ヒグチ　タカユキ</v>
      </c>
      <c r="I24" s="340"/>
      <c r="J24" s="340"/>
      <c r="K24" s="340"/>
      <c r="L24" s="340"/>
      <c r="M24" s="340"/>
      <c r="N24" s="340"/>
      <c r="O24" s="340"/>
      <c r="P24" s="340"/>
      <c r="Q24" s="357"/>
      <c r="R24" s="339" t="s">
        <v>45</v>
      </c>
      <c r="S24" s="340"/>
      <c r="T24" s="333">
        <f>IF(入力!AT9="","",入力!AT9)</f>
        <v>49</v>
      </c>
      <c r="U24" s="334"/>
      <c r="V24" s="335"/>
      <c r="W24" s="339" t="s">
        <v>46</v>
      </c>
      <c r="X24" s="339"/>
      <c r="Y24" s="339"/>
      <c r="Z24" s="14" t="s">
        <v>72</v>
      </c>
      <c r="AA24" s="15"/>
      <c r="AB24" s="340" t="str">
        <f>IF(入力!R9="","",入力!R9)</f>
        <v>262</v>
      </c>
      <c r="AC24" s="340"/>
      <c r="AD24" s="340"/>
      <c r="AE24" s="340"/>
      <c r="AF24" s="16" t="s">
        <v>73</v>
      </c>
      <c r="AG24" s="340" t="str">
        <f>IF(入力!W9="","",入力!W9)</f>
        <v>0033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57"/>
      <c r="AU24" s="339" t="s">
        <v>47</v>
      </c>
      <c r="AV24" s="340"/>
      <c r="AW24" s="340"/>
      <c r="AX24" s="17" t="s">
        <v>74</v>
      </c>
      <c r="AY24" s="340" t="str">
        <f>IF(入力!AL9="","",入力!AL9)</f>
        <v>090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71" t="s">
        <v>78</v>
      </c>
      <c r="D25" s="330"/>
      <c r="E25" s="330"/>
      <c r="F25" s="330"/>
      <c r="G25" s="372"/>
      <c r="H25" s="352" t="str">
        <f>IF(入力!C10="","",入力!C10&amp;"　"&amp;入力!E10)</f>
        <v>樋口　孝行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30"/>
      <c r="S25" s="330"/>
      <c r="T25" s="336"/>
      <c r="U25" s="337"/>
      <c r="V25" s="338"/>
      <c r="W25" s="355"/>
      <c r="X25" s="355"/>
      <c r="Y25" s="355"/>
      <c r="Z25" s="348" t="str">
        <f>IF(入力!P10="","",入力!P10)</f>
        <v>千葉市花見川区幕張本郷2-26-6-207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30"/>
      <c r="AV25" s="330"/>
      <c r="AW25" s="330"/>
      <c r="AX25" s="362" t="str">
        <f>IF(入力!AK10="","",入力!AK10)</f>
        <v>1055</v>
      </c>
      <c r="AY25" s="330"/>
      <c r="AZ25" s="330"/>
      <c r="BA25" s="330"/>
      <c r="BB25" s="19" t="s">
        <v>76</v>
      </c>
      <c r="BC25" s="330" t="str">
        <f>IF(入力!AP10="","",入力!AP10)</f>
        <v>2175</v>
      </c>
      <c r="BD25" s="330"/>
      <c r="BE25" s="330"/>
      <c r="BF25" s="361"/>
    </row>
    <row r="26" spans="3:58" ht="12" customHeight="1">
      <c r="C26" s="368" t="s">
        <v>71</v>
      </c>
      <c r="D26" s="369"/>
      <c r="E26" s="369"/>
      <c r="F26" s="369"/>
      <c r="G26" s="370"/>
      <c r="H26" s="373" t="str">
        <f>IF(入力!C11="","",入力!C11&amp;"　"&amp;入力!E11)</f>
        <v/>
      </c>
      <c r="I26" s="340"/>
      <c r="J26" s="340"/>
      <c r="K26" s="340"/>
      <c r="L26" s="340"/>
      <c r="M26" s="340"/>
      <c r="N26" s="340"/>
      <c r="O26" s="340"/>
      <c r="P26" s="340"/>
      <c r="Q26" s="357"/>
      <c r="R26" s="339" t="s">
        <v>45</v>
      </c>
      <c r="S26" s="340"/>
      <c r="T26" s="333" t="str">
        <f>IF(入力!AT11="","",入力!AT11)</f>
        <v/>
      </c>
      <c r="U26" s="334"/>
      <c r="V26" s="335"/>
      <c r="W26" s="339" t="s">
        <v>46</v>
      </c>
      <c r="X26" s="339"/>
      <c r="Y26" s="339"/>
      <c r="Z26" s="14" t="s">
        <v>72</v>
      </c>
      <c r="AA26" s="15"/>
      <c r="AB26" s="340" t="str">
        <f>IF(入力!R11="","",入力!R11)</f>
        <v/>
      </c>
      <c r="AC26" s="340"/>
      <c r="AD26" s="340"/>
      <c r="AE26" s="340"/>
      <c r="AF26" s="16" t="s">
        <v>73</v>
      </c>
      <c r="AG26" s="340" t="str">
        <f>IF(入力!W11="","",入力!W11)</f>
        <v/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57"/>
      <c r="AU26" s="339" t="s">
        <v>47</v>
      </c>
      <c r="AV26" s="340"/>
      <c r="AW26" s="340"/>
      <c r="AX26" s="17" t="s">
        <v>74</v>
      </c>
      <c r="AY26" s="340" t="str">
        <f>IF(入力!AL11="","",入力!AL11)</f>
        <v/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71" t="s">
        <v>79</v>
      </c>
      <c r="D27" s="330"/>
      <c r="E27" s="330"/>
      <c r="F27" s="330"/>
      <c r="G27" s="372"/>
      <c r="H27" s="352" t="str">
        <f>IF(入力!C12="","",入力!C12&amp;"　"&amp;入力!E12)</f>
        <v/>
      </c>
      <c r="I27" s="353"/>
      <c r="J27" s="353"/>
      <c r="K27" s="353"/>
      <c r="L27" s="353"/>
      <c r="M27" s="353"/>
      <c r="N27" s="353"/>
      <c r="O27" s="353"/>
      <c r="P27" s="353"/>
      <c r="Q27" s="354"/>
      <c r="R27" s="330"/>
      <c r="S27" s="330"/>
      <c r="T27" s="336"/>
      <c r="U27" s="337"/>
      <c r="V27" s="338"/>
      <c r="W27" s="355"/>
      <c r="X27" s="355"/>
      <c r="Y27" s="355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30"/>
      <c r="AV27" s="330"/>
      <c r="AW27" s="330"/>
      <c r="AX27" s="362" t="str">
        <f>IF(入力!AK12="","",入力!AK12)</f>
        <v/>
      </c>
      <c r="AY27" s="330"/>
      <c r="AZ27" s="330"/>
      <c r="BA27" s="330"/>
      <c r="BB27" s="19" t="s">
        <v>76</v>
      </c>
      <c r="BC27" s="330" t="str">
        <f>IF(入力!AP12="","",入力!AP12)</f>
        <v/>
      </c>
      <c r="BD27" s="330"/>
      <c r="BE27" s="330"/>
      <c r="BF27" s="361"/>
    </row>
    <row r="28" spans="3:58" ht="12" customHeight="1">
      <c r="C28" s="368" t="s">
        <v>71</v>
      </c>
      <c r="D28" s="369"/>
      <c r="E28" s="369"/>
      <c r="F28" s="369"/>
      <c r="G28" s="370"/>
      <c r="H28" s="373" t="str">
        <f>IF(入力!C15="","",入力!C15&amp;"　"&amp;入力!E15)</f>
        <v>ヒグチ　タカユキ</v>
      </c>
      <c r="I28" s="340"/>
      <c r="J28" s="340"/>
      <c r="K28" s="340"/>
      <c r="L28" s="340"/>
      <c r="M28" s="340"/>
      <c r="N28" s="340"/>
      <c r="O28" s="340"/>
      <c r="P28" s="340"/>
      <c r="Q28" s="357"/>
      <c r="R28" s="339" t="s">
        <v>45</v>
      </c>
      <c r="S28" s="340"/>
      <c r="T28" s="333">
        <f>IF(入力!AT15="","",入力!AT15)</f>
        <v>49</v>
      </c>
      <c r="U28" s="334"/>
      <c r="V28" s="335"/>
      <c r="W28" s="339" t="s">
        <v>46</v>
      </c>
      <c r="X28" s="339"/>
      <c r="Y28" s="339"/>
      <c r="Z28" s="14" t="s">
        <v>72</v>
      </c>
      <c r="AA28" s="15"/>
      <c r="AB28" s="340" t="str">
        <f>IF(入力!R15="","",入力!R15)</f>
        <v>262</v>
      </c>
      <c r="AC28" s="340"/>
      <c r="AD28" s="340"/>
      <c r="AE28" s="340"/>
      <c r="AF28" s="16" t="s">
        <v>73</v>
      </c>
      <c r="AG28" s="340" t="str">
        <f>IF(入力!W15="","",入力!W15)</f>
        <v>0033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57"/>
      <c r="AU28" s="339" t="s">
        <v>47</v>
      </c>
      <c r="AV28" s="340"/>
      <c r="AW28" s="340"/>
      <c r="AX28" s="17" t="s">
        <v>74</v>
      </c>
      <c r="AY28" s="340" t="str">
        <f>IF(入力!AL15="","",入力!AL15)</f>
        <v>090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66" t="s">
        <v>49</v>
      </c>
      <c r="D29" s="342"/>
      <c r="E29" s="342"/>
      <c r="F29" s="342"/>
      <c r="G29" s="367"/>
      <c r="H29" s="363" t="str">
        <f>IF(入力!C16="","",入力!C16&amp;"　"&amp;入力!E16)</f>
        <v>樋口　孝行</v>
      </c>
      <c r="I29" s="364"/>
      <c r="J29" s="364"/>
      <c r="K29" s="364"/>
      <c r="L29" s="364"/>
      <c r="M29" s="364"/>
      <c r="N29" s="364"/>
      <c r="O29" s="364"/>
      <c r="P29" s="364"/>
      <c r="Q29" s="365"/>
      <c r="R29" s="342"/>
      <c r="S29" s="342"/>
      <c r="T29" s="358"/>
      <c r="U29" s="359"/>
      <c r="V29" s="360"/>
      <c r="W29" s="356"/>
      <c r="X29" s="356"/>
      <c r="Y29" s="356"/>
      <c r="Z29" s="343" t="str">
        <f>IF(入力!P16="","",入力!P16)</f>
        <v>千葉市花見川区幕張本郷2-26-6-207</v>
      </c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5"/>
      <c r="AU29" s="342"/>
      <c r="AV29" s="342"/>
      <c r="AW29" s="342"/>
      <c r="AX29" s="346" t="str">
        <f>IF(入力!AK16="","",入力!AK16)</f>
        <v>1055</v>
      </c>
      <c r="AY29" s="342"/>
      <c r="AZ29" s="342"/>
      <c r="BA29" s="342"/>
      <c r="BB29" s="73" t="s">
        <v>76</v>
      </c>
      <c r="BC29" s="342" t="str">
        <f>IF(入力!AP16="","",入力!AP16)</f>
        <v>2175</v>
      </c>
      <c r="BD29" s="342"/>
      <c r="BE29" s="342"/>
      <c r="BF29" s="34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41"/>
    </row>
    <row r="34" spans="3:58" ht="15" customHeight="1">
      <c r="C34" s="290">
        <f>IF(入力!B25="","",入力!B25)</f>
        <v>1</v>
      </c>
      <c r="D34" s="291"/>
      <c r="E34" s="292"/>
      <c r="F34" s="296" t="str">
        <f>IF(入力!C26="","",入力!C25&amp;"　"&amp;入力!E25&amp;"
"&amp;入力!C26&amp;"　"&amp;入力!E26)</f>
        <v>マツダ　ユイ
松田　結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6</v>
      </c>
      <c r="R34" s="303"/>
      <c r="S34" s="304"/>
      <c r="T34" s="308" t="str">
        <f>IF(入力!I25="","",入力!I25)</f>
        <v>千葉市立西の谷小学校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514714206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158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イチハラ　ミイナ
市原　未唯奈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6</v>
      </c>
      <c r="R36" s="303"/>
      <c r="S36" s="304"/>
      <c r="T36" s="308" t="str">
        <f>IF(入力!I27="","",入力!I27)</f>
        <v>千葉市立西の谷小学校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516302973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152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タカハシ　リオ
高橋　璃桜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6</v>
      </c>
      <c r="R38" s="303"/>
      <c r="S38" s="304"/>
      <c r="T38" s="308" t="str">
        <f>IF(入力!I29="","",入力!I29)</f>
        <v>千葉市立幕張西小学校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514713902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153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カワサキ　サヤ
川﨑　紗弥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6</v>
      </c>
      <c r="R40" s="303"/>
      <c r="S40" s="304"/>
      <c r="T40" s="308" t="str">
        <f>IF(入力!I31="","",入力!I31)</f>
        <v>千葉市立西の谷小学校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514713911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152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 t="str">
        <f>IF(入力!B33="","",入力!B33)</f>
        <v>⑤</v>
      </c>
      <c r="D42" s="291"/>
      <c r="E42" s="292"/>
      <c r="F42" s="296" t="str">
        <f>IF(入力!C34="","",入力!C33&amp;"　"&amp;入力!E33&amp;"
"&amp;入力!C34&amp;"　"&amp;入力!E34)</f>
        <v>タニ　ホノカ
谷　帆乃風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6</v>
      </c>
      <c r="R42" s="303"/>
      <c r="S42" s="304"/>
      <c r="T42" s="308" t="str">
        <f>IF(入力!I33="","",入力!I33)</f>
        <v>千葉市立西の谷小学校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516149281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146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イガキ　ナナミ
井垣　七菜美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6</v>
      </c>
      <c r="R44" s="303"/>
      <c r="S44" s="304"/>
      <c r="T44" s="308" t="str">
        <f>IF(入力!I35="","",入力!I35)</f>
        <v>千葉市立幕張西小学校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516678076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153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ウチバヤシ　カノン
内林　花音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6</v>
      </c>
      <c r="R46" s="303"/>
      <c r="S46" s="304"/>
      <c r="T46" s="308" t="str">
        <f>IF(入力!I37="","",入力!I37)</f>
        <v>千葉市立西の谷小学校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516302912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148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ヒグチ　ミウ
樋口　碧海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5</v>
      </c>
      <c r="R48" s="303"/>
      <c r="S48" s="304"/>
      <c r="T48" s="308" t="str">
        <f>IF(入力!I39="","",入力!I39)</f>
        <v>千葉市立西の谷小学校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514754824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150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タカハシ　カノ
高橋　佳乃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5</v>
      </c>
      <c r="R50" s="303"/>
      <c r="S50" s="304"/>
      <c r="T50" s="308" t="str">
        <f>IF(入力!I41="","",入力!I41)</f>
        <v>千葉市立打瀬小学校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516419125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140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タカハシ　カホ
高橋　佳帆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5</v>
      </c>
      <c r="R52" s="303"/>
      <c r="S52" s="304"/>
      <c r="T52" s="308" t="str">
        <f>IF(入力!I43="","",入力!I43)</f>
        <v>千葉市立打瀬小学校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516419237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140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トミタ　ナミ
冨田　 奈見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6</v>
      </c>
      <c r="R54" s="303"/>
      <c r="S54" s="304"/>
      <c r="T54" s="308" t="str">
        <f>IF(入力!I45="","",入力!I45)</f>
        <v>千葉市立海浜打瀬小学校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518934972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156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カザマ　ルイ
風間 　瑠衣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5</v>
      </c>
      <c r="R56" s="303"/>
      <c r="S56" s="304"/>
      <c r="T56" s="308" t="str">
        <f>IF(入力!I47="","",入力!I47)</f>
        <v>千葉市立幕張西小学校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516678034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130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幕張海浜ジュニアバレーボールクラブ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434718954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髙橋　直美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508325975</v>
      </c>
      <c r="H7" s="280"/>
      <c r="I7" s="280"/>
      <c r="J7" s="280">
        <f>IF(入力!J7="","",入力!J7)</f>
        <v>508325975</v>
      </c>
      <c r="K7" s="280"/>
      <c r="L7" s="280"/>
      <c r="M7" s="280" t="str">
        <f>IF(入力!M7="","",入力!M7)</f>
        <v>"0200759"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樋口　孝行</v>
      </c>
      <c r="D9" s="274"/>
      <c r="E9" s="274"/>
      <c r="F9" s="274"/>
      <c r="G9" s="280">
        <f>IF(入力!G9="","",入力!G9)</f>
        <v>514756360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>”0418546”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樋口　孝行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千葉市花見川区幕張本郷2-26-6-207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090-1055-2175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"090"－1055－2175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松田　結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千葉市立西の谷小学校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514714206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市原　未唯奈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千葉市立西の谷小学校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516302973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高橋　璃桜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千葉市立幕張西小学校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514713902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川﨑　紗弥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千葉市立西の谷小学校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514713911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 t="str">
        <f>IF(入力!B33="","",入力!B33)</f>
        <v>⑤</v>
      </c>
      <c r="C33" s="273" t="str">
        <f>IF(入力!C34="","",入力!C34&amp;"　"&amp;入力!E34)</f>
        <v>谷　帆乃風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千葉市立西の谷小学校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516149281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井垣　七菜美</v>
      </c>
      <c r="D35" s="274"/>
      <c r="E35" s="274"/>
      <c r="F35" s="274"/>
      <c r="G35" s="272">
        <f>IF(入力!G35="","",入力!G35)</f>
        <v>6</v>
      </c>
      <c r="H35" s="272" t="str">
        <f>IF(入力!H35="","",入力!H35)</f>
        <v/>
      </c>
      <c r="I35" s="272" t="str">
        <f>IF(入力!I35="","",入力!I35)</f>
        <v>千葉市立幕張西小学校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516678076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内林　花音</v>
      </c>
      <c r="D37" s="274"/>
      <c r="E37" s="274"/>
      <c r="F37" s="274"/>
      <c r="G37" s="272">
        <f>IF(入力!G37="","",入力!G37)</f>
        <v>6</v>
      </c>
      <c r="H37" s="272" t="str">
        <f>IF(入力!H37="","",入力!H37)</f>
        <v/>
      </c>
      <c r="I37" s="272" t="str">
        <f>IF(入力!I37="","",入力!I37)</f>
        <v>千葉市立西の谷小学校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516302912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樋口　碧海</v>
      </c>
      <c r="D39" s="274"/>
      <c r="E39" s="274"/>
      <c r="F39" s="274"/>
      <c r="G39" s="272">
        <f>IF(入力!G39="","",入力!G39)</f>
        <v>5</v>
      </c>
      <c r="H39" s="272" t="str">
        <f>IF(入力!H39="","",入力!H39)</f>
        <v/>
      </c>
      <c r="I39" s="272" t="str">
        <f>IF(入力!I39="","",入力!I39)</f>
        <v>千葉市立西の谷小学校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514754824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高橋　佳乃</v>
      </c>
      <c r="D41" s="274"/>
      <c r="E41" s="274"/>
      <c r="F41" s="274"/>
      <c r="G41" s="272">
        <f>IF(入力!G41="","",入力!G41)</f>
        <v>5</v>
      </c>
      <c r="H41" s="272" t="str">
        <f>IF(入力!H41="","",入力!H41)</f>
        <v/>
      </c>
      <c r="I41" s="272" t="str">
        <f>IF(入力!I41="","",入力!I41)</f>
        <v>千葉市立打瀬小学校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516419125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高橋　佳帆</v>
      </c>
      <c r="D43" s="274"/>
      <c r="E43" s="274"/>
      <c r="F43" s="274"/>
      <c r="G43" s="272">
        <f>IF(入力!G43="","",入力!G43)</f>
        <v>5</v>
      </c>
      <c r="H43" s="272" t="str">
        <f>IF(入力!H43="","",入力!H43)</f>
        <v/>
      </c>
      <c r="I43" s="272" t="str">
        <f>IF(入力!I43="","",入力!I43)</f>
        <v>千葉市立打瀬小学校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516419237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冨田　 奈見</v>
      </c>
      <c r="D45" s="274"/>
      <c r="E45" s="274"/>
      <c r="F45" s="274"/>
      <c r="G45" s="272">
        <f>IF(入力!G45="","",入力!G45)</f>
        <v>6</v>
      </c>
      <c r="H45" s="272" t="str">
        <f>IF(入力!H45="","",入力!H45)</f>
        <v/>
      </c>
      <c r="I45" s="272" t="str">
        <f>IF(入力!I45="","",入力!I45)</f>
        <v>千葉市立海浜打瀬小学校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518934972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風間 　瑠衣</v>
      </c>
      <c r="D47" s="274"/>
      <c r="E47" s="274"/>
      <c r="F47" s="274"/>
      <c r="G47" s="272">
        <f>IF(入力!G47="","",入力!G47)</f>
        <v>5</v>
      </c>
      <c r="H47" s="272" t="str">
        <f>IF(入力!H47="","",入力!H47)</f>
        <v/>
      </c>
      <c r="I47" s="272" t="str">
        <f>IF(入力!I47="","",入力!I47)</f>
        <v>千葉市立幕張西小学校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516678034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幕張海浜ジュニアバレーボールクラブ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434718954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髙橋　直美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508325975</v>
      </c>
      <c r="H7" s="280"/>
      <c r="I7" s="280"/>
      <c r="J7" s="280">
        <f>IF(入力!J7="","",入力!J7)</f>
        <v>508325975</v>
      </c>
      <c r="K7" s="280"/>
      <c r="L7" s="280"/>
      <c r="M7" s="280" t="str">
        <f>IF(入力!M7="","",入力!M7)</f>
        <v>"0200759"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樋口　孝行</v>
      </c>
      <c r="D9" s="274"/>
      <c r="E9" s="274"/>
      <c r="F9" s="274"/>
      <c r="G9" s="280">
        <f>IF(入力!G9="","",入力!G9)</f>
        <v>514756360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>”0418546”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樋口　孝行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千葉市花見川区幕張本郷2-26-6-207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090-1055-2175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"090"－1055－2175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松田　結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千葉市立西の谷小学校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514714206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市原　未唯奈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千葉市立西の谷小学校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516302973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高橋　璃桜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千葉市立幕張西小学校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514713902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川﨑　紗弥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千葉市立西の谷小学校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514713911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 t="str">
        <f>IF(入力!B33="","",入力!B33)</f>
        <v>⑤</v>
      </c>
      <c r="C33" s="273" t="str">
        <f>IF(入力!C34="","",入力!C34&amp;"　"&amp;入力!E34)</f>
        <v>谷　帆乃風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千葉市立西の谷小学校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516149281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井垣　七菜美</v>
      </c>
      <c r="D35" s="274"/>
      <c r="E35" s="274"/>
      <c r="F35" s="274"/>
      <c r="G35" s="272">
        <f>IF(入力!G35="","",入力!G35)</f>
        <v>6</v>
      </c>
      <c r="H35" s="272" t="str">
        <f>IF(入力!H35="","",入力!H35)</f>
        <v/>
      </c>
      <c r="I35" s="272" t="str">
        <f>IF(入力!I35="","",入力!I35)</f>
        <v>千葉市立幕張西小学校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516678076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内林　花音</v>
      </c>
      <c r="D37" s="274"/>
      <c r="E37" s="274"/>
      <c r="F37" s="274"/>
      <c r="G37" s="272">
        <f>IF(入力!G37="","",入力!G37)</f>
        <v>6</v>
      </c>
      <c r="H37" s="272" t="str">
        <f>IF(入力!H37="","",入力!H37)</f>
        <v/>
      </c>
      <c r="I37" s="272" t="str">
        <f>IF(入力!I37="","",入力!I37)</f>
        <v>千葉市立西の谷小学校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516302912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樋口　碧海</v>
      </c>
      <c r="D39" s="274"/>
      <c r="E39" s="274"/>
      <c r="F39" s="274"/>
      <c r="G39" s="272">
        <f>IF(入力!G39="","",入力!G39)</f>
        <v>5</v>
      </c>
      <c r="H39" s="272" t="str">
        <f>IF(入力!H39="","",入力!H39)</f>
        <v/>
      </c>
      <c r="I39" s="272" t="str">
        <f>IF(入力!I39="","",入力!I39)</f>
        <v>千葉市立西の谷小学校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514754824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高橋　佳乃</v>
      </c>
      <c r="D41" s="274"/>
      <c r="E41" s="274"/>
      <c r="F41" s="274"/>
      <c r="G41" s="272">
        <f>IF(入力!G41="","",入力!G41)</f>
        <v>5</v>
      </c>
      <c r="H41" s="272" t="str">
        <f>IF(入力!H41="","",入力!H41)</f>
        <v/>
      </c>
      <c r="I41" s="272" t="str">
        <f>IF(入力!I41="","",入力!I41)</f>
        <v>千葉市立打瀬小学校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516419125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高橋　佳帆</v>
      </c>
      <c r="D43" s="274"/>
      <c r="E43" s="274"/>
      <c r="F43" s="274"/>
      <c r="G43" s="272">
        <f>IF(入力!G43="","",入力!G43)</f>
        <v>5</v>
      </c>
      <c r="H43" s="272" t="str">
        <f>IF(入力!H43="","",入力!H43)</f>
        <v/>
      </c>
      <c r="I43" s="272" t="str">
        <f>IF(入力!I43="","",入力!I43)</f>
        <v>千葉市立打瀬小学校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516419237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冨田　 奈見</v>
      </c>
      <c r="D45" s="274"/>
      <c r="E45" s="274"/>
      <c r="F45" s="274"/>
      <c r="G45" s="272">
        <f>IF(入力!G45="","",入力!G45)</f>
        <v>6</v>
      </c>
      <c r="H45" s="272" t="str">
        <f>IF(入力!H45="","",入力!H45)</f>
        <v/>
      </c>
      <c r="I45" s="272" t="str">
        <f>IF(入力!I45="","",入力!I45)</f>
        <v>千葉市立海浜打瀬小学校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518934972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風間 　瑠衣</v>
      </c>
      <c r="D47" s="274"/>
      <c r="E47" s="274"/>
      <c r="F47" s="274"/>
      <c r="G47" s="272">
        <f>IF(入力!G47="","",入力!G47)</f>
        <v>5</v>
      </c>
      <c r="H47" s="272" t="str">
        <f>IF(入力!H47="","",入力!H47)</f>
        <v/>
      </c>
      <c r="I47" s="272" t="str">
        <f>IF(入力!I47="","",入力!I47)</f>
        <v>千葉市立幕張西小学校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516678034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13</v>
      </c>
      <c r="J5" s="452" t="str">
        <f>IF(入力!A55="","",入力!A55)</f>
        <v>ボールが落ちるまで！試合終了のホイッスルがなるまで！諦めない！
全員バレーで頑張ります！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幕張海浜ジュニアバレーボールクラブ</v>
      </c>
      <c r="C7" s="33" t="str">
        <f>IF(入力!C2="","",入力!C2)</f>
        <v>ﾏｸﾊﾘｶｲﾋﾝｼﾞｭﾆｱﾊﾞﾚｰﾎﾞｰﾙｸﾗﾌﾞ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幕張本郷</v>
      </c>
      <c r="T7" s="33"/>
      <c r="U7" s="33">
        <f>IF(入力!C4="","",入力!C4)</f>
        <v>434718954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直美</v>
      </c>
      <c r="E16" s="33" t="str">
        <f>IF(入力!C7="","",入力!C7)</f>
        <v>タカハシ</v>
      </c>
      <c r="F16" s="33" t="str">
        <f>IF(入力!E7="","",入力!E7)</f>
        <v>ナオミ</v>
      </c>
      <c r="G16" s="33">
        <f>IF(入力!G7="","",入力!G7)</f>
        <v>508325975</v>
      </c>
      <c r="H16" s="33">
        <f>IF(入力!J7="","",入力!J7)</f>
        <v>508325975</v>
      </c>
      <c r="I16" s="33" t="str">
        <f>IF(入力!M7="","",入力!M7)</f>
        <v>"0200759"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261</v>
      </c>
      <c r="S16" s="33" t="str">
        <f>IF(入力!W7="","",入力!W7)</f>
        <v>0025</v>
      </c>
      <c r="T16" s="33" t="str">
        <f>IF(入力!P8="","",入力!P8)</f>
        <v>千葉県千葉市美浜区浜田１－４－５２２</v>
      </c>
      <c r="U16" s="33" t="str">
        <f>IF(入力!AL7="","",入力!AL7)</f>
        <v>043</v>
      </c>
      <c r="V16" s="33" t="str">
        <f>IF(入力!AK8="","",入力!AK8)</f>
        <v>350</v>
      </c>
      <c r="W16" s="33" t="str">
        <f>IF(入力!AP8="","",入力!AP8)</f>
        <v>3988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樋口</v>
      </c>
      <c r="D17" s="33" t="str">
        <f>IF(入力!E10="","",入力!E10)</f>
        <v>孝行</v>
      </c>
      <c r="E17" s="33" t="str">
        <f>IF(入力!C9="","",入力!C9)</f>
        <v>ヒグチ</v>
      </c>
      <c r="F17" s="33" t="str">
        <f>IF(入力!E9="","",入力!E9)</f>
        <v>タカユキ</v>
      </c>
      <c r="G17" s="33">
        <f>IF(入力!G9="","",入力!G9)</f>
        <v>514756360</v>
      </c>
      <c r="H17" s="33" t="str">
        <f>IF(入力!J9="","",入力!J9)</f>
        <v/>
      </c>
      <c r="I17" s="33" t="str">
        <f>IF(入力!M9="","",入力!M9)</f>
        <v>”0418546”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0033</v>
      </c>
      <c r="T17" s="33" t="str">
        <f>IF(入力!P10="","",入力!P10)</f>
        <v>千葉市花見川区幕張本郷2-26-6-207</v>
      </c>
      <c r="U17" s="33" t="str">
        <f>IF(入力!AL9="","",入力!AL9)</f>
        <v>090</v>
      </c>
      <c r="V17" s="33" t="str">
        <f>IF(入力!AK10="","",入力!AK10)</f>
        <v>1055</v>
      </c>
      <c r="W17" s="33" t="str">
        <f>IF(入力!AP10="","",入力!AP10)</f>
        <v>2175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樋口</v>
      </c>
      <c r="D22" s="33" t="str">
        <f>IF(入力!E16="","",入力!E16)</f>
        <v>孝行</v>
      </c>
      <c r="E22" s="33" t="str">
        <f>IF(入力!C15="","",入力!C15)</f>
        <v>ヒグチ</v>
      </c>
      <c r="F22" s="33" t="str">
        <f>IF(入力!E15="","",入力!E15)</f>
        <v>タカユキ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"090"</v>
      </c>
      <c r="O22" s="33">
        <f>IF(入力!E21="","",入力!E21)</f>
        <v>1055</v>
      </c>
      <c r="P22" s="33">
        <f>IF(入力!G21="","",入力!G21)</f>
        <v>2175</v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千葉市花見川区幕張本郷2-26-6-207</v>
      </c>
      <c r="U22" s="33" t="str">
        <f>IF(入力!AL15="","",入力!AL15)</f>
        <v>090</v>
      </c>
      <c r="V22" s="33" t="str">
        <f>IF(入力!AK16="","",入力!AK16)</f>
        <v>1055</v>
      </c>
      <c r="W22" s="33" t="str">
        <f>IF(入力!AP16="","",入力!AP16)</f>
        <v>2175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帆乃風</v>
      </c>
      <c r="E24" s="75" t="str">
        <f>VLOOKUP($B$51,$A$53:$F$352,5)</f>
        <v>タニ</v>
      </c>
      <c r="F24" s="75" t="str">
        <f>VLOOKUP($B$51,$A$53:$F$352,6)</f>
        <v>ホノカ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松田</v>
      </c>
      <c r="D53" s="33" t="str">
        <f>IF(入力!E26="","",入力!E26)</f>
        <v>結</v>
      </c>
      <c r="E53" s="33" t="str">
        <f>IF(入力!C25="","",入力!C25)</f>
        <v>マツダ</v>
      </c>
      <c r="F53" s="33" t="str">
        <f>IF(入力!E25="","",入力!E25)</f>
        <v>ユイ</v>
      </c>
      <c r="G53" s="33">
        <f>IF(入力!M25="","",入力!M25)</f>
        <v>514714206</v>
      </c>
      <c r="H53" s="33" t="str">
        <f>IF(入力!I25="","",入力!I25)</f>
        <v>千葉市立西の谷小学校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市原</v>
      </c>
      <c r="D54" s="33" t="str">
        <f>IF(入力!E28="","",入力!E28)</f>
        <v>未唯奈</v>
      </c>
      <c r="E54" s="33" t="str">
        <f>IF(入力!C27="","",入力!C27)</f>
        <v>イチハラ</v>
      </c>
      <c r="F54" s="33" t="str">
        <f>IF(入力!E27="","",入力!E27)</f>
        <v>ミイナ</v>
      </c>
      <c r="G54" s="33">
        <f>IF(入力!M27="","",入力!M27)</f>
        <v>516302973</v>
      </c>
      <c r="H54" s="33" t="str">
        <f>IF(入力!I27="","",入力!I27)</f>
        <v>千葉市立西の谷小学校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高橋</v>
      </c>
      <c r="D55" s="33" t="str">
        <f>IF(入力!E30="","",入力!E30)</f>
        <v>璃桜</v>
      </c>
      <c r="E55" s="33" t="str">
        <f>IF(入力!C29="","",入力!C29)</f>
        <v>タカハシ</v>
      </c>
      <c r="F55" s="33" t="str">
        <f>IF(入力!E29="","",入力!E29)</f>
        <v>リオ</v>
      </c>
      <c r="G55" s="33">
        <f>IF(入力!M29="","",入力!M29)</f>
        <v>514713902</v>
      </c>
      <c r="H55" s="33" t="str">
        <f>IF(入力!I29="","",入力!I29)</f>
        <v>千葉市立幕張西小学校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川﨑</v>
      </c>
      <c r="D56" s="33" t="str">
        <f>IF(入力!E32="","",入力!E32)</f>
        <v>紗弥</v>
      </c>
      <c r="E56" s="33" t="str">
        <f>IF(入力!C31="","",入力!C31)</f>
        <v>カワサキ</v>
      </c>
      <c r="F56" s="33" t="str">
        <f>IF(入力!E31="","",入力!E31)</f>
        <v>サヤ</v>
      </c>
      <c r="G56" s="33">
        <f>IF(入力!M31="","",入力!M31)</f>
        <v>514713911</v>
      </c>
      <c r="H56" s="33" t="str">
        <f>IF(入力!I31="","",入力!I31)</f>
        <v>千葉市立西の谷小学校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>⑤</v>
      </c>
      <c r="C57" s="33" t="str">
        <f>IF(入力!C34="","",入力!C34)</f>
        <v>谷</v>
      </c>
      <c r="D57" s="33" t="str">
        <f>IF(入力!E34="","",入力!E34)</f>
        <v>帆乃風</v>
      </c>
      <c r="E57" s="33" t="str">
        <f>IF(入力!C33="","",入力!C33)</f>
        <v>タニ</v>
      </c>
      <c r="F57" s="33" t="str">
        <f>IF(入力!E33="","",入力!E33)</f>
        <v>ホノカ</v>
      </c>
      <c r="G57" s="33">
        <f>IF(入力!M33="","",入力!M33)</f>
        <v>516149281</v>
      </c>
      <c r="H57" s="33" t="str">
        <f>IF(入力!I33="","",入力!I33)</f>
        <v>千葉市立西の谷小学校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井垣</v>
      </c>
      <c r="D58" s="33" t="str">
        <f>IF(入力!E36="","",入力!E36)</f>
        <v>七菜美</v>
      </c>
      <c r="E58" s="33" t="str">
        <f>IF(入力!C35="","",入力!C35)</f>
        <v>イガキ</v>
      </c>
      <c r="F58" s="33" t="str">
        <f>IF(入力!E35="","",入力!E35)</f>
        <v>ナナミ</v>
      </c>
      <c r="G58" s="33">
        <f>IF(入力!M35="","",入力!M35)</f>
        <v>516678076</v>
      </c>
      <c r="H58" s="33" t="str">
        <f>IF(入力!I35="","",入力!I35)</f>
        <v>千葉市立幕張西小学校</v>
      </c>
      <c r="I58" s="33">
        <f>IF(入力!G35="","",入力!G35)</f>
        <v>6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内林</v>
      </c>
      <c r="D59" s="33" t="str">
        <f>IF(入力!E38="","",入力!E38)</f>
        <v>花音</v>
      </c>
      <c r="E59" s="33" t="str">
        <f>IF(入力!C37="","",入力!C37)</f>
        <v>ウチバヤシ</v>
      </c>
      <c r="F59" s="33" t="str">
        <f>IF(入力!E37="","",入力!E37)</f>
        <v>カノン</v>
      </c>
      <c r="G59" s="33">
        <f>IF(入力!M37="","",入力!M37)</f>
        <v>516302912</v>
      </c>
      <c r="H59" s="33" t="str">
        <f>IF(入力!I37="","",入力!I37)</f>
        <v>千葉市立西の谷小学校</v>
      </c>
      <c r="I59" s="33">
        <f>IF(入力!G37="","",入力!G37)</f>
        <v>6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樋口</v>
      </c>
      <c r="D60" s="33" t="str">
        <f>IF(入力!E40="","",入力!E40)</f>
        <v>碧海</v>
      </c>
      <c r="E60" s="33" t="str">
        <f>IF(入力!C39="","",入力!C39)</f>
        <v>ヒグチ</v>
      </c>
      <c r="F60" s="33" t="str">
        <f>IF(入力!E39="","",入力!E39)</f>
        <v>ミウ</v>
      </c>
      <c r="G60" s="33">
        <f>IF(入力!M39="","",入力!M39)</f>
        <v>514754824</v>
      </c>
      <c r="H60" s="33" t="str">
        <f>IF(入力!I39="","",入力!I39)</f>
        <v>千葉市立西の谷小学校</v>
      </c>
      <c r="I60" s="33">
        <f>IF(入力!G39="","",入力!G39)</f>
        <v>5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佳乃</v>
      </c>
      <c r="E61" s="33" t="str">
        <f>IF(入力!C41="","",入力!C41)</f>
        <v>タカハシ</v>
      </c>
      <c r="F61" s="33" t="str">
        <f>IF(入力!E41="","",入力!E41)</f>
        <v>カノ</v>
      </c>
      <c r="G61" s="33">
        <f>IF(入力!M41="","",入力!M41)</f>
        <v>516419125</v>
      </c>
      <c r="H61" s="33" t="str">
        <f>IF(入力!I41="","",入力!I41)</f>
        <v>千葉市立打瀬小学校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高橋</v>
      </c>
      <c r="D62" s="33" t="str">
        <f>IF(入力!E44="","",入力!E44)</f>
        <v>佳帆</v>
      </c>
      <c r="E62" s="33" t="str">
        <f>IF(入力!C43="","",入力!C43)</f>
        <v>タカハシ</v>
      </c>
      <c r="F62" s="33" t="str">
        <f>IF(入力!E43="","",入力!E43)</f>
        <v>カホ</v>
      </c>
      <c r="G62" s="33">
        <f>IF(入力!M43="","",入力!M43)</f>
        <v>516419237</v>
      </c>
      <c r="H62" s="33" t="str">
        <f>IF(入力!I43="","",入力!I43)</f>
        <v>千葉市立打瀬小学校</v>
      </c>
      <c r="I62" s="33">
        <f>IF(入力!G43="","",入力!G43)</f>
        <v>5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冨田</v>
      </c>
      <c r="D63" s="33" t="str">
        <f>IF(入力!E46="","",入力!E46)</f>
        <v xml:space="preserve"> 奈見</v>
      </c>
      <c r="E63" s="33" t="str">
        <f>IF(入力!C45="","",入力!C45)</f>
        <v>トミタ</v>
      </c>
      <c r="F63" s="33" t="str">
        <f>IF(入力!E45="","",入力!E45)</f>
        <v>ナミ</v>
      </c>
      <c r="G63" s="33">
        <f>IF(入力!M45="","",入力!M45)</f>
        <v>518934972</v>
      </c>
      <c r="H63" s="33" t="str">
        <f>IF(入力!I45="","",入力!I45)</f>
        <v>千葉市立海浜打瀬小学校</v>
      </c>
      <c r="I63" s="33">
        <f>IF(入力!G45="","",入力!G45)</f>
        <v>6</v>
      </c>
      <c r="J63" s="33">
        <f>IF(入力!P45="","",入力!P45)</f>
        <v>156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 xml:space="preserve">風間 </v>
      </c>
      <c r="D64" s="33" t="str">
        <f>IF(入力!E48="","",入力!E48)</f>
        <v>瑠衣</v>
      </c>
      <c r="E64" s="33" t="str">
        <f>IF(入力!C47="","",入力!C47)</f>
        <v>カザマ</v>
      </c>
      <c r="F64" s="33" t="str">
        <f>IF(入力!E47="","",入力!E47)</f>
        <v>ルイ</v>
      </c>
      <c r="G64" s="33">
        <f>IF(入力!M47="","",入力!M47)</f>
        <v>516678034</v>
      </c>
      <c r="H64" s="33" t="str">
        <f>IF(入力!I47="","",入力!I47)</f>
        <v>千葉市立幕張西小学校</v>
      </c>
      <c r="I64" s="33">
        <f>IF(入力!G47="","",入力!G47)</f>
        <v>5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</cp:lastModifiedBy>
  <cp:lastPrinted>2016-05-09T15:17:35Z</cp:lastPrinted>
  <dcterms:created xsi:type="dcterms:W3CDTF">2014-04-05T09:56:00Z</dcterms:created>
  <dcterms:modified xsi:type="dcterms:W3CDTF">2019-05-15T11:51:48Z</dcterms:modified>
</cp:coreProperties>
</file>