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c2c6d20e0d15d13/デスクトップ/"/>
    </mc:Choice>
  </mc:AlternateContent>
  <xr:revisionPtr revIDLastSave="6" documentId="14_{8F7C2543-B2F8-4729-BFB8-3085A5FE74A6}" xr6:coauthVersionLast="47" xr6:coauthVersionMax="47" xr10:uidLastSave="{3D400A99-B016-4696-BBD8-A30B2D7AF032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<sst xmlns="http://schemas.openxmlformats.org/spreadsheetml/2006/main" count="282" uniqueCount="201">
  <si>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</si>
  <si>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</si>
  <si>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</si>
  <si>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</si>
  <si>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</si>
  <si>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</si>
  <si>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</si>
  <si>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</si>
  <si>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</si>
  <si>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</si>
  <si>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</si>
  <si>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</si>
  <si>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</si>
  <si>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</si>
  <si>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</si>
  <si>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</si>
  <si>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</si>
  <si>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</si>
  <si>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</si>
  <si>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</si>
  <si>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</si>
  <si>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</si>
  <si>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</si>
  <si>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</si>
  <si>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</si>
  <si>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</si>
  <si>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</si>
  <si>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</si>
  <si>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</si>
  <si>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</si>
  <si>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</si>
  <si>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</si>
  <si>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</si>
  <si>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</si>
  <si>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</si>
  <si>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</si>
  <si>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</si>
  <si>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</si>
  <si>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</si>
  <si>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</si>
  <si>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</si>
  <si>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</si>
  <si>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</si>
  <si>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</si>
  <si>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</si>
  <si>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</si>
  <si>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</si>
  <si>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</si>
  <si>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</si>
  <si>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</si>
  <si>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</si>
  <si>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</si>
  <si>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</si>
  <si>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</si>
  <si>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</si>
  <si>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</si>
  <si>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</si>
  <si>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</si>
  <si>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</si>
  <si>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</si>
  <si>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</si>
  <si>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</si>
  <si>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</si>
  <si>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</si>
  <si>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</si>
  <si>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</si>
  <si>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</si>
  <si>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</si>
  <si>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</si>
  <si>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</si>
  <si>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</si>
  <si>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</si>
  <si>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</si>
  <si>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</si>
  <si>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</si>
  <si>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</si>
  <si>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</si>
  <si>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</si>
  <si>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</si>
  <si>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</si>
  <si>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</si>
  <si>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</si>
  <si>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</si>
  <si>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</si>
  <si>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</si>
  <si>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</si>
  <si>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</si>
  <si>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</si>
  <si>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</si>
  <si>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</si>
  <si>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</si>
  <si>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</si>
  <si>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</si>
  <si>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</si>
  <si>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</si>
  <si>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</si>
  <si>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</si>
  <si>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</si>
  <si>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</si>
  <si>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</si>
  <si>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</si>
  <si>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</si>
  <si>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</si>
  <si>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</si>
  <si>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</si>
  <si>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</si>
  <si>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</si>
  <si>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</si>
  <si>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</si>
  <si>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</si>
  <si>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</si>
  <si>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</si>
  <si>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</si>
  <si>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</si>
  <si>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</si>
  <si>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</si>
  <si>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</si>
  <si>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</si>
  <si>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</si>
  <si>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</si>
  <si>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</si>
  <si>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</si>
  <si>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</si>
  <si>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マクハリカイヒンジュニアバレーボールクラブ</t>
    <phoneticPr fontId="2"/>
  </si>
  <si>
    <t>幕張海浜ジュニアバレーボールクラブ</t>
    <rPh sb="0" eb="4">
      <t>マクハリカイヒン</t>
    </rPh>
    <phoneticPr fontId="2"/>
  </si>
  <si>
    <t>千葉市</t>
    <rPh sb="0" eb="3">
      <t>チバシ</t>
    </rPh>
    <phoneticPr fontId="2"/>
  </si>
  <si>
    <t>総武線</t>
    <rPh sb="0" eb="3">
      <t>ソウブセン</t>
    </rPh>
    <phoneticPr fontId="2"/>
  </si>
  <si>
    <t>幕張本郷</t>
    <rPh sb="0" eb="4">
      <t>マクハリホンゴウ</t>
    </rPh>
    <phoneticPr fontId="2"/>
  </si>
  <si>
    <t>ニシオ</t>
    <phoneticPr fontId="2"/>
  </si>
  <si>
    <t>シンタロウ</t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</si>
  <si>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</si>
  <si>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</si>
  <si>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タカハシ</t>
    <phoneticPr fontId="2"/>
  </si>
  <si>
    <t>ナオミ</t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</si>
  <si>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</si>
  <si>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</si>
  <si>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セキ</t>
    <phoneticPr fontId="2"/>
  </si>
  <si>
    <t>フミエ</t>
    <phoneticPr fontId="2"/>
  </si>
  <si>
    <t>関</t>
    <rPh sb="0" eb="1">
      <t>セキ</t>
    </rPh>
    <phoneticPr fontId="2"/>
  </si>
  <si>
    <t>文江</t>
    <rPh sb="0" eb="2">
      <t>フミエ</t>
    </rPh>
    <phoneticPr fontId="2"/>
  </si>
  <si>
    <t>"0200759</t>
    <phoneticPr fontId="2"/>
  </si>
  <si>
    <t>261</t>
    <phoneticPr fontId="2"/>
  </si>
  <si>
    <t>0013</t>
    <phoneticPr fontId="2"/>
  </si>
  <si>
    <t>千葉市美浜区打瀬３－１－３－C５１１</t>
    <rPh sb="0" eb="3">
      <t>チバシ</t>
    </rPh>
    <rPh sb="3" eb="6">
      <t>ミハマク</t>
    </rPh>
    <rPh sb="6" eb="8">
      <t>ウタセ</t>
    </rPh>
    <phoneticPr fontId="2"/>
  </si>
  <si>
    <t>090</t>
    <phoneticPr fontId="2"/>
  </si>
  <si>
    <t>4378</t>
    <phoneticPr fontId="2"/>
  </si>
  <si>
    <t>6805</t>
    <phoneticPr fontId="2"/>
  </si>
  <si>
    <t>0025</t>
    <phoneticPr fontId="2"/>
  </si>
  <si>
    <t>千葉市美浜区浜田１－４－５２２</t>
    <rPh sb="0" eb="6">
      <t>チバシミハマク</t>
    </rPh>
    <rPh sb="6" eb="8">
      <t>ハマダ</t>
    </rPh>
    <phoneticPr fontId="2"/>
  </si>
  <si>
    <t>7176</t>
    <phoneticPr fontId="2"/>
  </si>
  <si>
    <t>6787</t>
    <phoneticPr fontId="2"/>
  </si>
  <si>
    <t>262</t>
    <phoneticPr fontId="2"/>
  </si>
  <si>
    <t>0032</t>
    <phoneticPr fontId="2"/>
  </si>
  <si>
    <t>千葉市花見川区幕張町５－４１７－９－９１３</t>
    <rPh sb="0" eb="3">
      <t>チバシ</t>
    </rPh>
    <rPh sb="3" eb="7">
      <t>ハナミガワク</t>
    </rPh>
    <rPh sb="7" eb="10">
      <t>マクハリチョウ</t>
    </rPh>
    <phoneticPr fontId="2"/>
  </si>
  <si>
    <t>050</t>
    <phoneticPr fontId="2"/>
  </si>
  <si>
    <t>3428</t>
    <phoneticPr fontId="2"/>
  </si>
  <si>
    <t>3189</t>
    <phoneticPr fontId="2"/>
  </si>
  <si>
    <t>"090</t>
    <phoneticPr fontId="2"/>
  </si>
  <si>
    <t>オオイシ</t>
    <phoneticPr fontId="2"/>
  </si>
  <si>
    <t>マコ</t>
    <phoneticPr fontId="2"/>
  </si>
  <si>
    <t>千葉市立瑞穂小学校</t>
    <phoneticPr fontId="2"/>
  </si>
  <si>
    <t>大石</t>
    <phoneticPr fontId="2"/>
  </si>
  <si>
    <t>真湖</t>
    <phoneticPr fontId="2"/>
  </si>
  <si>
    <t>ロッポンギ</t>
    <phoneticPr fontId="2"/>
  </si>
  <si>
    <t>サホ</t>
    <phoneticPr fontId="2"/>
  </si>
  <si>
    <t>千葉市立真砂西小学校</t>
    <phoneticPr fontId="2"/>
  </si>
  <si>
    <t>六本木</t>
    <phoneticPr fontId="2"/>
  </si>
  <si>
    <t>咲穂</t>
    <phoneticPr fontId="2"/>
  </si>
  <si>
    <t>③</t>
    <phoneticPr fontId="2"/>
  </si>
  <si>
    <t>ヨシノ</t>
    <phoneticPr fontId="2"/>
  </si>
  <si>
    <t>千葉市立幕張南小学校</t>
    <phoneticPr fontId="2"/>
  </si>
  <si>
    <t>佳乃</t>
    <phoneticPr fontId="2"/>
  </si>
  <si>
    <t>エンドウ</t>
    <phoneticPr fontId="2"/>
  </si>
  <si>
    <t>リコ</t>
    <phoneticPr fontId="2"/>
  </si>
  <si>
    <t>千葉市立さつきが丘東小学校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</si>
  <si>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遠藤</t>
    </r>
    <phoneticPr fontId="2"/>
  </si>
  <si>
    <t>莉子</t>
    <phoneticPr fontId="2"/>
  </si>
  <si>
    <t>フジメ</t>
    <phoneticPr fontId="2"/>
  </si>
  <si>
    <t>ハナ</t>
    <phoneticPr fontId="2"/>
  </si>
  <si>
    <t>千葉市立長作小学校</t>
    <phoneticPr fontId="2"/>
  </si>
  <si>
    <t>藤目</t>
    <phoneticPr fontId="2"/>
  </si>
  <si>
    <t>花</t>
    <rPh sb="0" eb="1">
      <t>ハナ</t>
    </rPh>
    <phoneticPr fontId="2"/>
  </si>
  <si>
    <t>オヌマ</t>
    <phoneticPr fontId="2"/>
  </si>
  <si>
    <t>カナ</t>
    <phoneticPr fontId="2"/>
  </si>
  <si>
    <t>千葉市立幕張小学校</t>
    <phoneticPr fontId="2"/>
  </si>
  <si>
    <t>小沼</t>
    <phoneticPr fontId="2"/>
  </si>
  <si>
    <t>花菜</t>
    <phoneticPr fontId="2"/>
  </si>
  <si>
    <t>ユリ</t>
    <phoneticPr fontId="2"/>
  </si>
  <si>
    <t>ワカナ</t>
    <phoneticPr fontId="2"/>
  </si>
  <si>
    <t>千葉市立花園小学校</t>
    <phoneticPr fontId="2"/>
  </si>
  <si>
    <t>由利</t>
    <phoneticPr fontId="2"/>
  </si>
  <si>
    <t>若菜</t>
    <phoneticPr fontId="2"/>
  </si>
  <si>
    <t>キシダ</t>
    <phoneticPr fontId="2"/>
  </si>
  <si>
    <t>マナ</t>
    <phoneticPr fontId="2"/>
  </si>
  <si>
    <t>岸田</t>
    <phoneticPr fontId="2"/>
  </si>
  <si>
    <t>麻那</t>
    <phoneticPr fontId="2"/>
  </si>
  <si>
    <t>フタバ</t>
    <phoneticPr fontId="2"/>
  </si>
  <si>
    <t>双葉</t>
    <phoneticPr fontId="2"/>
  </si>
  <si>
    <t>サヤカ</t>
    <phoneticPr fontId="2"/>
  </si>
  <si>
    <t>清香</t>
    <phoneticPr fontId="2"/>
  </si>
  <si>
    <t>試合で負けた悔しさをバネに日々練習してきました！負けても勝っても「よかった」と思える試合にしたいです。
仲間を信じておこせ！BIG WAVE！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</si>
</sst>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Meiryo U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9140B355-2E0F-4582-852D-966CD407314A}"/>
            </a:ext>
          </a:extLst>
        </xdr:cNvPr>
        <xdr:cNvSpPr txBox="1">
          <a:spLocks noChangeArrowheads="1"/>
        </xdr:cNvSpPr>
      </xdr:nvSpPr>
      <xdr:spPr bwMode="auto">
        <a:xfrm>
          <a:off x="8237220" y="1193165"/>
          <a:ext cx="217805" cy="1784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D514F20D-2375-490A-AA84-21537DF74737}"/>
            </a:ext>
          </a:extLst>
        </xdr:cNvPr>
        <xdr:cNvSpPr txBox="1">
          <a:spLocks noChangeArrowheads="1"/>
        </xdr:cNvSpPr>
      </xdr:nvSpPr>
      <xdr:spPr bwMode="auto">
        <a:xfrm>
          <a:off x="9940925" y="1193165"/>
          <a:ext cx="205740" cy="1784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FD8CE672-394F-4348-BE70-CE0590AB4A87}"/>
            </a:ext>
          </a:extLst>
        </xdr:cNvPr>
        <xdr:cNvSpPr txBox="1">
          <a:spLocks noChangeArrowheads="1"/>
        </xdr:cNvSpPr>
      </xdr:nvSpPr>
      <xdr:spPr bwMode="auto">
        <a:xfrm>
          <a:off x="1818005" y="4584065"/>
          <a:ext cx="19812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93" t="s">
        <v>1</v>
      </c>
      <c r="B2" s="194"/>
      <c r="C2" s="195" t="s">
        <v>123</v>
      </c>
      <c r="D2" s="196"/>
      <c r="E2" s="196"/>
      <c r="F2" s="196"/>
      <c r="G2" s="196"/>
      <c r="H2" s="196"/>
      <c r="I2" s="197"/>
      <c r="J2" s="62" t="s">
        <v>2</v>
      </c>
      <c r="K2" s="63"/>
      <c r="L2" s="63"/>
      <c r="M2" s="63"/>
      <c r="N2" s="63"/>
      <c r="O2" s="64"/>
      <c r="P2" s="62" t="s">
        <v>3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2" t="s">
        <v>4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62"/>
      <c r="AT2" s="32"/>
      <c r="AV2" s="22" t="s">
        <v>5</v>
      </c>
      <c r="AW2" t="s">
        <v>6</v>
      </c>
      <c r="AX2" t="s">
        <v>7</v>
      </c>
    </row>
    <row r="3" spans="1:51" ht="24" customHeight="1">
      <c r="A3" s="198" t="s">
        <v>8</v>
      </c>
      <c r="B3" s="199"/>
      <c r="C3" s="200" t="s">
        <v>124</v>
      </c>
      <c r="D3" s="201"/>
      <c r="E3" s="201"/>
      <c r="F3" s="201"/>
      <c r="G3" s="201"/>
      <c r="H3" s="201"/>
      <c r="I3" s="202"/>
      <c r="J3" s="59" t="s">
        <v>9</v>
      </c>
      <c r="K3" s="60"/>
      <c r="L3" s="60"/>
      <c r="M3" s="60"/>
      <c r="N3" s="60"/>
      <c r="O3" s="61"/>
      <c r="P3" s="190" t="s">
        <v>125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2" t="s">
        <v>11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79" t="s">
        <v>13</v>
      </c>
      <c r="B4" s="80"/>
      <c r="C4" s="69">
        <v>434718954</v>
      </c>
      <c r="D4" s="70"/>
      <c r="E4" s="70"/>
      <c r="F4" s="70"/>
      <c r="G4" s="70"/>
      <c r="H4" s="70"/>
      <c r="I4" s="71"/>
      <c r="J4" s="90" t="s">
        <v>14</v>
      </c>
      <c r="K4" s="91"/>
      <c r="L4" s="91"/>
      <c r="M4" s="91"/>
      <c r="N4" s="91"/>
      <c r="O4" s="92"/>
      <c r="P4" s="177" t="s">
        <v>15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17</v>
      </c>
      <c r="B5" s="82"/>
      <c r="C5" s="72"/>
      <c r="D5" s="73"/>
      <c r="E5" s="73"/>
      <c r="F5" s="73"/>
      <c r="G5" s="73"/>
      <c r="H5" s="73"/>
      <c r="I5" s="74"/>
      <c r="J5" s="124">
        <v>22008</v>
      </c>
      <c r="K5" s="124"/>
      <c r="L5" s="124"/>
      <c r="M5" s="124"/>
      <c r="N5" s="124"/>
      <c r="O5" s="124"/>
      <c r="P5" s="179" t="s">
        <v>126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127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18</v>
      </c>
      <c r="AW5" t="s">
        <v>19</v>
      </c>
    </row>
    <row r="6" spans="1:51" ht="22.5" customHeight="1">
      <c r="A6" s="75" t="s">
        <v>20</v>
      </c>
      <c r="B6" s="76"/>
      <c r="C6" s="208" t="s">
        <v>21</v>
      </c>
      <c r="D6" s="209"/>
      <c r="E6" s="184" t="s">
        <v>22</v>
      </c>
      <c r="F6" s="185"/>
      <c r="G6" s="67" t="s">
        <v>23</v>
      </c>
      <c r="H6" s="67"/>
      <c r="I6" s="67"/>
      <c r="J6" s="67" t="s">
        <v>24</v>
      </c>
      <c r="K6" s="67"/>
      <c r="L6" s="67"/>
      <c r="M6" s="67" t="s">
        <v>25</v>
      </c>
      <c r="N6" s="67"/>
      <c r="O6" s="67"/>
      <c r="P6" s="178" t="s">
        <v>26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27</v>
      </c>
      <c r="AL6" s="189"/>
      <c r="AM6" s="189"/>
      <c r="AN6" s="189"/>
      <c r="AO6" s="189"/>
      <c r="AP6" s="189"/>
      <c r="AQ6" s="189"/>
      <c r="AR6" s="189"/>
      <c r="AS6" s="189"/>
      <c r="AT6" s="34" t="s">
        <v>28</v>
      </c>
    </row>
    <row r="7" spans="1:51" ht="13.5" customHeight="1">
      <c r="A7" s="75"/>
      <c r="B7" s="76"/>
      <c r="C7" s="113" t="s">
        <v>128</v>
      </c>
      <c r="D7" s="114"/>
      <c r="E7" s="88" t="s">
        <v>129</v>
      </c>
      <c r="F7" s="89"/>
      <c r="G7" s="68">
        <v>500184835</v>
      </c>
      <c r="H7" s="68"/>
      <c r="I7" s="68"/>
      <c r="J7" s="68"/>
      <c r="K7" s="68"/>
      <c r="L7" s="68"/>
      <c r="M7" s="68"/>
      <c r="N7" s="68"/>
      <c r="O7" s="68"/>
      <c r="P7" s="65" t="s">
        <v>29</v>
      </c>
      <c r="Q7" s="66"/>
      <c r="R7" s="85" t="s">
        <v>141</v>
      </c>
      <c r="S7" s="86"/>
      <c r="T7" s="86"/>
      <c r="U7" s="86"/>
      <c r="V7" s="27" t="s">
        <v>30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31</v>
      </c>
      <c r="AL7" s="126" t="s">
        <v>144</v>
      </c>
      <c r="AM7" s="127"/>
      <c r="AN7" s="127"/>
      <c r="AO7" s="127"/>
      <c r="AP7" s="127"/>
      <c r="AQ7" s="127"/>
      <c r="AR7" s="127"/>
      <c r="AS7" s="36" t="s">
        <v>32</v>
      </c>
      <c r="AT7" s="235">
        <v>44</v>
      </c>
    </row>
    <row r="8" spans="1:51" ht="18" customHeight="1">
      <c r="A8" s="75"/>
      <c r="B8" s="76"/>
      <c r="C8" s="116" t="s">
        <v>130</v>
      </c>
      <c r="D8" s="117"/>
      <c r="E8" s="118" t="s">
        <v>131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8" t="s">
        <v>143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145</v>
      </c>
      <c r="AL8" s="131"/>
      <c r="AM8" s="131"/>
      <c r="AN8" s="131"/>
      <c r="AO8" s="37" t="s">
        <v>30</v>
      </c>
      <c r="AP8" s="132" t="s">
        <v>146</v>
      </c>
      <c r="AQ8" s="131"/>
      <c r="AR8" s="131"/>
      <c r="AS8" s="133"/>
      <c r="AT8" s="235"/>
    </row>
    <row r="9" spans="1:51" ht="14.55" customHeight="1">
      <c r="A9" s="75" t="s">
        <v>33</v>
      </c>
      <c r="B9" s="76"/>
      <c r="C9" s="113" t="s">
        <v>132</v>
      </c>
      <c r="D9" s="114"/>
      <c r="E9" s="88" t="s">
        <v>133</v>
      </c>
      <c r="F9" s="89"/>
      <c r="G9" s="68">
        <v>508325975</v>
      </c>
      <c r="H9" s="68"/>
      <c r="I9" s="68"/>
      <c r="J9" s="68"/>
      <c r="K9" s="68"/>
      <c r="L9" s="68"/>
      <c r="M9" s="68" t="s">
        <v>140</v>
      </c>
      <c r="N9" s="68"/>
      <c r="O9" s="68"/>
      <c r="P9" s="65" t="s">
        <v>29</v>
      </c>
      <c r="Q9" s="66"/>
      <c r="R9" s="85" t="s">
        <v>141</v>
      </c>
      <c r="S9" s="86"/>
      <c r="T9" s="86"/>
      <c r="U9" s="86"/>
      <c r="V9" s="27" t="s">
        <v>30</v>
      </c>
      <c r="W9" s="83" t="s">
        <v>147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31</v>
      </c>
      <c r="AL9" s="126" t="s">
        <v>144</v>
      </c>
      <c r="AM9" s="127"/>
      <c r="AN9" s="127"/>
      <c r="AO9" s="127"/>
      <c r="AP9" s="127"/>
      <c r="AQ9" s="127"/>
      <c r="AR9" s="127"/>
      <c r="AS9" s="36" t="s">
        <v>32</v>
      </c>
      <c r="AT9" s="236">
        <v>59</v>
      </c>
    </row>
    <row r="10" spans="1:51" ht="18" customHeight="1">
      <c r="A10" s="75"/>
      <c r="B10" s="76"/>
      <c r="C10" s="116" t="s">
        <v>134</v>
      </c>
      <c r="D10" s="117"/>
      <c r="E10" s="118" t="s">
        <v>135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88" t="s">
        <v>148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149</v>
      </c>
      <c r="AL10" s="131"/>
      <c r="AM10" s="131"/>
      <c r="AN10" s="131"/>
      <c r="AO10" s="37" t="s">
        <v>30</v>
      </c>
      <c r="AP10" s="132" t="s">
        <v>150</v>
      </c>
      <c r="AQ10" s="131"/>
      <c r="AR10" s="131"/>
      <c r="AS10" s="133"/>
      <c r="AT10" s="236"/>
    </row>
    <row r="11" spans="1:51" ht="14.55" customHeight="1">
      <c r="A11" s="75" t="s">
        <v>34</v>
      </c>
      <c r="B11" s="76"/>
      <c r="C11" s="113" t="s">
        <v>136</v>
      </c>
      <c r="D11" s="114"/>
      <c r="E11" s="88" t="s">
        <v>137</v>
      </c>
      <c r="F11" s="89"/>
      <c r="G11" s="68">
        <v>521789415</v>
      </c>
      <c r="H11" s="68"/>
      <c r="I11" s="68"/>
      <c r="J11" s="68"/>
      <c r="K11" s="68"/>
      <c r="L11" s="68"/>
      <c r="M11" s="68"/>
      <c r="N11" s="68"/>
      <c r="O11" s="68"/>
      <c r="P11" s="65" t="s">
        <v>29</v>
      </c>
      <c r="Q11" s="66"/>
      <c r="R11" s="85" t="s">
        <v>151</v>
      </c>
      <c r="S11" s="86"/>
      <c r="T11" s="86"/>
      <c r="U11" s="86"/>
      <c r="V11" s="27" t="s">
        <v>30</v>
      </c>
      <c r="W11" s="83" t="s">
        <v>152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31</v>
      </c>
      <c r="AL11" s="126" t="s">
        <v>154</v>
      </c>
      <c r="AM11" s="127"/>
      <c r="AN11" s="127"/>
      <c r="AO11" s="127"/>
      <c r="AP11" s="127"/>
      <c r="AQ11" s="127"/>
      <c r="AR11" s="127"/>
      <c r="AS11" s="36" t="s">
        <v>32</v>
      </c>
      <c r="AT11" s="236">
        <v>42</v>
      </c>
    </row>
    <row r="12" spans="1:51" ht="18" customHeight="1">
      <c r="A12" s="75"/>
      <c r="B12" s="76"/>
      <c r="C12" s="116" t="s">
        <v>138</v>
      </c>
      <c r="D12" s="117"/>
      <c r="E12" s="118" t="s">
        <v>139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153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155</v>
      </c>
      <c r="AL12" s="131"/>
      <c r="AM12" s="131"/>
      <c r="AN12" s="131"/>
      <c r="AO12" s="37" t="s">
        <v>30</v>
      </c>
      <c r="AP12" s="132" t="s">
        <v>156</v>
      </c>
      <c r="AQ12" s="131"/>
      <c r="AR12" s="131"/>
      <c r="AS12" s="133"/>
      <c r="AT12" s="236"/>
    </row>
    <row r="13" spans="1:51" ht="15" customHeight="1">
      <c r="A13" s="75" t="s">
        <v>35</v>
      </c>
      <c r="B13" s="76"/>
      <c r="C13" s="113" t="s">
        <v>132</v>
      </c>
      <c r="D13" s="114"/>
      <c r="E13" s="88" t="s">
        <v>133</v>
      </c>
      <c r="F13" s="89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37"/>
    </row>
    <row r="14" spans="1:51" ht="18" customHeight="1">
      <c r="A14" s="75"/>
      <c r="B14" s="76"/>
      <c r="C14" s="116" t="s">
        <v>134</v>
      </c>
      <c r="D14" s="117"/>
      <c r="E14" s="118" t="s">
        <v>135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37"/>
    </row>
    <row r="15" spans="1:51" ht="15" customHeight="1">
      <c r="A15" s="123" t="s">
        <v>36</v>
      </c>
      <c r="B15" s="76"/>
      <c r="C15" s="113" t="s">
        <v>132</v>
      </c>
      <c r="D15" s="114"/>
      <c r="E15" s="88" t="s">
        <v>133</v>
      </c>
      <c r="F15" s="89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29</v>
      </c>
      <c r="Q15" s="66"/>
      <c r="R15" s="85" t="s">
        <v>141</v>
      </c>
      <c r="S15" s="86"/>
      <c r="T15" s="86"/>
      <c r="U15" s="86"/>
      <c r="V15" s="27" t="s">
        <v>30</v>
      </c>
      <c r="W15" s="83" t="s">
        <v>147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31</v>
      </c>
      <c r="AL15" s="126" t="s">
        <v>144</v>
      </c>
      <c r="AM15" s="127"/>
      <c r="AN15" s="127"/>
      <c r="AO15" s="127"/>
      <c r="AP15" s="127"/>
      <c r="AQ15" s="127"/>
      <c r="AR15" s="127"/>
      <c r="AS15" s="36" t="s">
        <v>32</v>
      </c>
      <c r="AT15" s="236">
        <v>59</v>
      </c>
    </row>
    <row r="16" spans="1:51" ht="18" customHeight="1">
      <c r="A16" s="75"/>
      <c r="B16" s="76"/>
      <c r="C16" s="116" t="s">
        <v>134</v>
      </c>
      <c r="D16" s="117"/>
      <c r="E16" s="118" t="s">
        <v>135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8" t="s">
        <v>148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149</v>
      </c>
      <c r="AL16" s="131"/>
      <c r="AM16" s="131"/>
      <c r="AN16" s="131"/>
      <c r="AO16" s="37" t="s">
        <v>30</v>
      </c>
      <c r="AP16" s="132" t="s">
        <v>150</v>
      </c>
      <c r="AQ16" s="131"/>
      <c r="AR16" s="131"/>
      <c r="AS16" s="133"/>
      <c r="AT16" s="236"/>
    </row>
    <row r="17" spans="1:46">
      <c r="A17" s="75" t="s">
        <v>37</v>
      </c>
      <c r="B17" s="76"/>
      <c r="C17" s="137" t="str">
        <f>IF(P16="","",P16)</f>
        <v>千葉市美浜区浜田１－４－５２２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38</v>
      </c>
      <c r="B19" s="76"/>
      <c r="C19" s="137" t="str">
        <f>IF(AL15="","",AL15&amp;"-"&amp;AK16&amp;"-"&amp;AP16)</f>
        <v>090-7176-6787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39</v>
      </c>
      <c r="B21" s="76"/>
      <c r="C21" s="53" t="s">
        <v>157</v>
      </c>
      <c r="D21" s="54"/>
      <c r="E21" s="54">
        <v>7176</v>
      </c>
      <c r="F21" s="54"/>
      <c r="G21" s="54">
        <v>6787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40</v>
      </c>
      <c r="B23" s="120" t="s">
        <v>41</v>
      </c>
      <c r="C23" s="138" t="s">
        <v>42</v>
      </c>
      <c r="D23" s="139"/>
      <c r="E23" s="140" t="s">
        <v>43</v>
      </c>
      <c r="F23" s="141"/>
      <c r="G23" s="120" t="s">
        <v>44</v>
      </c>
      <c r="H23" s="120"/>
      <c r="I23" s="120" t="s">
        <v>45</v>
      </c>
      <c r="J23" s="120"/>
      <c r="K23" s="120"/>
      <c r="L23" s="120"/>
      <c r="M23" s="120" t="s">
        <v>46</v>
      </c>
      <c r="N23" s="120"/>
      <c r="O23" s="120"/>
      <c r="P23" s="205" t="s">
        <v>47</v>
      </c>
      <c r="Q23" s="120"/>
      <c r="R23" s="120"/>
      <c r="S23" s="120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8" t="s">
        <v>48</v>
      </c>
      <c r="D24" s="149"/>
      <c r="E24" s="150" t="s">
        <v>49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4" t="s">
        <v>50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9">
        <v>1</v>
      </c>
      <c r="B25" s="111">
        <v>1</v>
      </c>
      <c r="C25" s="113" t="s">
        <v>158</v>
      </c>
      <c r="D25" s="114"/>
      <c r="E25" s="88" t="s">
        <v>159</v>
      </c>
      <c r="F25" s="89"/>
      <c r="G25" s="99">
        <v>6</v>
      </c>
      <c r="H25" s="95"/>
      <c r="I25" s="108" t="s">
        <v>160</v>
      </c>
      <c r="J25" s="94"/>
      <c r="K25" s="94"/>
      <c r="L25" s="95"/>
      <c r="M25" s="99">
        <v>520642148</v>
      </c>
      <c r="N25" s="94"/>
      <c r="O25" s="95"/>
      <c r="P25" s="99">
        <v>170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161</v>
      </c>
      <c r="D26" s="117"/>
      <c r="E26" s="118" t="s">
        <v>162</v>
      </c>
      <c r="F26" s="119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9">
        <v>2</v>
      </c>
      <c r="B27" s="111">
        <v>2</v>
      </c>
      <c r="C27" s="113" t="s">
        <v>163</v>
      </c>
      <c r="D27" s="114"/>
      <c r="E27" s="88" t="s">
        <v>164</v>
      </c>
      <c r="F27" s="89"/>
      <c r="G27" s="99">
        <v>6</v>
      </c>
      <c r="H27" s="95"/>
      <c r="I27" s="108" t="s">
        <v>165</v>
      </c>
      <c r="J27" s="94"/>
      <c r="K27" s="94"/>
      <c r="L27" s="95"/>
      <c r="M27" s="99">
        <v>521541167</v>
      </c>
      <c r="N27" s="94"/>
      <c r="O27" s="95"/>
      <c r="P27" s="99">
        <v>156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166</v>
      </c>
      <c r="D28" s="117"/>
      <c r="E28" s="118" t="s">
        <v>167</v>
      </c>
      <c r="F28" s="119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9">
        <v>3</v>
      </c>
      <c r="B29" s="125" t="s">
        <v>168</v>
      </c>
      <c r="C29" s="113" t="s">
        <v>136</v>
      </c>
      <c r="D29" s="114"/>
      <c r="E29" s="88" t="s">
        <v>169</v>
      </c>
      <c r="F29" s="89"/>
      <c r="G29" s="99">
        <v>6</v>
      </c>
      <c r="H29" s="95"/>
      <c r="I29" s="108" t="s">
        <v>170</v>
      </c>
      <c r="J29" s="94"/>
      <c r="K29" s="94"/>
      <c r="L29" s="95"/>
      <c r="M29" s="99">
        <v>520620504</v>
      </c>
      <c r="N29" s="94"/>
      <c r="O29" s="95"/>
      <c r="P29" s="99">
        <v>155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138</v>
      </c>
      <c r="D30" s="117"/>
      <c r="E30" s="118" t="s">
        <v>171</v>
      </c>
      <c r="F30" s="119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9">
        <v>4</v>
      </c>
      <c r="B31" s="111">
        <v>4</v>
      </c>
      <c r="C31" s="113" t="s">
        <v>172</v>
      </c>
      <c r="D31" s="114"/>
      <c r="E31" s="88" t="s">
        <v>173</v>
      </c>
      <c r="F31" s="89"/>
      <c r="G31" s="99">
        <v>6</v>
      </c>
      <c r="H31" s="95"/>
      <c r="I31" s="108" t="s">
        <v>174</v>
      </c>
      <c r="J31" s="94"/>
      <c r="K31" s="94"/>
      <c r="L31" s="95"/>
      <c r="M31" s="99">
        <v>521541594</v>
      </c>
      <c r="N31" s="94"/>
      <c r="O31" s="95"/>
      <c r="P31" s="99">
        <v>153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52" t="s">
        <v>175</v>
      </c>
      <c r="D32" s="117"/>
      <c r="E32" s="118" t="s">
        <v>176</v>
      </c>
      <c r="F32" s="119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51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9">
        <v>5</v>
      </c>
      <c r="B33" s="111">
        <v>5</v>
      </c>
      <c r="C33" s="113" t="s">
        <v>177</v>
      </c>
      <c r="D33" s="114"/>
      <c r="E33" s="88" t="s">
        <v>178</v>
      </c>
      <c r="F33" s="89"/>
      <c r="G33" s="99">
        <v>6</v>
      </c>
      <c r="H33" s="95"/>
      <c r="I33" s="108" t="s">
        <v>179</v>
      </c>
      <c r="J33" s="94"/>
      <c r="K33" s="94"/>
      <c r="L33" s="95"/>
      <c r="M33" s="99">
        <v>521746920</v>
      </c>
      <c r="N33" s="94"/>
      <c r="O33" s="95"/>
      <c r="P33" s="99">
        <v>150</v>
      </c>
      <c r="Q33" s="94"/>
      <c r="R33" s="94"/>
      <c r="S33" s="94"/>
      <c r="T33" s="100"/>
      <c r="U33" s="1"/>
      <c r="V33" s="1"/>
      <c r="W33" s="1"/>
      <c r="X33" s="1"/>
      <c r="Y33" s="203">
        <v>3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180</v>
      </c>
      <c r="D34" s="117"/>
      <c r="E34" s="118" t="s">
        <v>181</v>
      </c>
      <c r="F34" s="119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4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9">
        <v>6</v>
      </c>
      <c r="B35" s="111">
        <v>6</v>
      </c>
      <c r="C35" s="113" t="s">
        <v>182</v>
      </c>
      <c r="D35" s="114"/>
      <c r="E35" s="88" t="s">
        <v>183</v>
      </c>
      <c r="F35" s="89"/>
      <c r="G35" s="99">
        <v>5</v>
      </c>
      <c r="H35" s="95"/>
      <c r="I35" s="108" t="s">
        <v>184</v>
      </c>
      <c r="J35" s="94"/>
      <c r="K35" s="94"/>
      <c r="L35" s="95"/>
      <c r="M35" s="99">
        <v>521949314</v>
      </c>
      <c r="N35" s="94"/>
      <c r="O35" s="95"/>
      <c r="P35" s="99">
        <v>152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185</v>
      </c>
      <c r="D36" s="117"/>
      <c r="E36" s="118" t="s">
        <v>186</v>
      </c>
      <c r="F36" s="119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9">
        <v>7</v>
      </c>
      <c r="B37" s="111">
        <v>7</v>
      </c>
      <c r="C37" s="113" t="s">
        <v>187</v>
      </c>
      <c r="D37" s="114"/>
      <c r="E37" s="88" t="s">
        <v>188</v>
      </c>
      <c r="F37" s="89"/>
      <c r="G37" s="99">
        <v>5</v>
      </c>
      <c r="H37" s="95"/>
      <c r="I37" s="108" t="s">
        <v>189</v>
      </c>
      <c r="J37" s="94"/>
      <c r="K37" s="94"/>
      <c r="L37" s="95"/>
      <c r="M37" s="99">
        <v>520601589</v>
      </c>
      <c r="N37" s="94"/>
      <c r="O37" s="95"/>
      <c r="P37" s="99">
        <v>152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190</v>
      </c>
      <c r="D38" s="117"/>
      <c r="E38" s="118" t="s">
        <v>191</v>
      </c>
      <c r="F38" s="119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9">
        <v>8</v>
      </c>
      <c r="B39" s="111">
        <v>8</v>
      </c>
      <c r="C39" s="113" t="s">
        <v>192</v>
      </c>
      <c r="D39" s="114"/>
      <c r="E39" s="88" t="s">
        <v>193</v>
      </c>
      <c r="F39" s="89"/>
      <c r="G39" s="99">
        <v>5</v>
      </c>
      <c r="H39" s="95"/>
      <c r="I39" s="108" t="s">
        <v>184</v>
      </c>
      <c r="J39" s="94"/>
      <c r="K39" s="94"/>
      <c r="L39" s="95"/>
      <c r="M39" s="99">
        <v>521950624</v>
      </c>
      <c r="N39" s="94"/>
      <c r="O39" s="95"/>
      <c r="P39" s="99">
        <v>145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194</v>
      </c>
      <c r="D40" s="117"/>
      <c r="E40" s="118" t="s">
        <v>195</v>
      </c>
      <c r="F40" s="119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9">
        <v>9</v>
      </c>
      <c r="B41" s="111">
        <v>9</v>
      </c>
      <c r="C41" s="113" t="s">
        <v>158</v>
      </c>
      <c r="D41" s="114"/>
      <c r="E41" s="88" t="s">
        <v>196</v>
      </c>
      <c r="F41" s="89"/>
      <c r="G41" s="99">
        <v>4</v>
      </c>
      <c r="H41" s="95"/>
      <c r="I41" s="108" t="s">
        <v>160</v>
      </c>
      <c r="J41" s="94"/>
      <c r="K41" s="94"/>
      <c r="L41" s="95"/>
      <c r="M41" s="99">
        <v>520809572</v>
      </c>
      <c r="N41" s="94"/>
      <c r="O41" s="95"/>
      <c r="P41" s="99">
        <v>150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161</v>
      </c>
      <c r="D42" s="117"/>
      <c r="E42" s="118" t="s">
        <v>197</v>
      </c>
      <c r="F42" s="119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9">
        <v>10</v>
      </c>
      <c r="B43" s="111">
        <v>10</v>
      </c>
      <c r="C43" s="113" t="s">
        <v>187</v>
      </c>
      <c r="D43" s="114"/>
      <c r="E43" s="88" t="s">
        <v>198</v>
      </c>
      <c r="F43" s="89"/>
      <c r="G43" s="99">
        <v>3</v>
      </c>
      <c r="H43" s="95"/>
      <c r="I43" s="93" t="s">
        <v>189</v>
      </c>
      <c r="J43" s="94"/>
      <c r="K43" s="94"/>
      <c r="L43" s="95"/>
      <c r="M43" s="99">
        <v>520601725</v>
      </c>
      <c r="N43" s="94"/>
      <c r="O43" s="95"/>
      <c r="P43" s="99">
        <v>145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190</v>
      </c>
      <c r="D44" s="117"/>
      <c r="E44" s="118" t="s">
        <v>199</v>
      </c>
      <c r="F44" s="119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9">
        <v>11</v>
      </c>
      <c r="B45" s="111"/>
      <c r="C45" s="158"/>
      <c r="D45" s="114"/>
      <c r="E45" s="114"/>
      <c r="F45" s="89"/>
      <c r="G45" s="99"/>
      <c r="H45" s="95"/>
      <c r="I45" s="99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52"/>
      <c r="D46" s="117"/>
      <c r="E46" s="117"/>
      <c r="F46" s="119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9">
        <v>12</v>
      </c>
      <c r="B47" s="111"/>
      <c r="C47" s="158"/>
      <c r="D47" s="114"/>
      <c r="E47" s="114"/>
      <c r="F47" s="89"/>
      <c r="G47" s="99"/>
      <c r="H47" s="95"/>
      <c r="I47" s="99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9"/>
      <c r="D48" s="160"/>
      <c r="E48" s="160"/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52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2" t="s">
        <v>53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5" t="s">
        <v>200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8">
        <f>LEN(A55)</f>
        <v>71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54</v>
      </c>
      <c r="B1" s="241"/>
      <c r="D1" s="4" t="s">
        <v>55</v>
      </c>
      <c r="E1" s="5" t="s">
        <v>56</v>
      </c>
      <c r="F1" s="6" t="s">
        <v>57</v>
      </c>
      <c r="G1" s="4" t="s">
        <v>55</v>
      </c>
      <c r="H1" s="5" t="s">
        <v>58</v>
      </c>
      <c r="I1" s="6" t="s">
        <v>59</v>
      </c>
      <c r="J1" s="4" t="s">
        <v>55</v>
      </c>
      <c r="K1" s="5" t="s">
        <v>58</v>
      </c>
      <c r="L1" s="6" t="s">
        <v>59</v>
      </c>
      <c r="M1" s="4" t="s">
        <v>55</v>
      </c>
      <c r="N1" s="5" t="s">
        <v>58</v>
      </c>
      <c r="O1" s="6" t="s">
        <v>59</v>
      </c>
      <c r="P1" s="4" t="s">
        <v>55</v>
      </c>
      <c r="Q1" s="5" t="s">
        <v>58</v>
      </c>
      <c r="R1" s="6" t="s">
        <v>59</v>
      </c>
      <c r="S1" s="4" t="s">
        <v>55</v>
      </c>
      <c r="T1" s="5" t="s">
        <v>58</v>
      </c>
      <c r="U1" s="6" t="s">
        <v>59</v>
      </c>
      <c r="V1" s="4" t="s">
        <v>55</v>
      </c>
      <c r="W1" s="5" t="s">
        <v>58</v>
      </c>
      <c r="X1" s="6" t="s">
        <v>59</v>
      </c>
      <c r="Y1" s="4" t="s">
        <v>55</v>
      </c>
      <c r="Z1" s="5" t="s">
        <v>58</v>
      </c>
      <c r="AA1" s="6" t="s">
        <v>59</v>
      </c>
      <c r="AB1" s="4" t="s">
        <v>55</v>
      </c>
      <c r="AC1" s="5" t="s">
        <v>58</v>
      </c>
      <c r="AD1" s="6" t="s">
        <v>59</v>
      </c>
      <c r="AE1" s="4" t="s">
        <v>55</v>
      </c>
      <c r="AF1" s="5" t="s">
        <v>58</v>
      </c>
      <c r="AG1" s="6" t="s">
        <v>59</v>
      </c>
      <c r="AH1" s="4" t="s">
        <v>55</v>
      </c>
      <c r="AI1" s="5" t="s">
        <v>58</v>
      </c>
      <c r="AJ1" s="6" t="s">
        <v>59</v>
      </c>
    </row>
    <row r="2" spans="1:41" ht="13.8" thickBot="1">
      <c r="A2" s="241"/>
      <c r="B2" s="241"/>
      <c r="C2" s="7"/>
      <c r="D2" s="8">
        <v>1</v>
      </c>
      <c r="E2" s="9" t="s">
        <v>60</v>
      </c>
      <c r="F2" s="10">
        <v>42443</v>
      </c>
      <c r="G2" s="8">
        <v>1.01</v>
      </c>
      <c r="H2" s="9" t="s">
        <v>60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2" t="s">
        <v>61</v>
      </c>
      <c r="B4" s="243"/>
      <c r="C4" s="243"/>
      <c r="D4" s="243"/>
      <c r="E4" s="243"/>
      <c r="F4" s="243"/>
      <c r="G4" s="244"/>
      <c r="H4" s="5" t="s">
        <v>62</v>
      </c>
      <c r="I4" s="5" t="s">
        <v>50</v>
      </c>
      <c r="J4" s="245" t="s">
        <v>63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11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64</v>
      </c>
      <c r="B6" s="5" t="s">
        <v>8</v>
      </c>
      <c r="C6" s="5" t="s">
        <v>65</v>
      </c>
      <c r="D6" s="5" t="s">
        <v>66</v>
      </c>
      <c r="E6" s="5" t="s">
        <v>62</v>
      </c>
      <c r="F6" s="5" t="s">
        <v>67</v>
      </c>
      <c r="G6" s="5" t="s">
        <v>68</v>
      </c>
      <c r="H6" s="5" t="s">
        <v>69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5" t="s">
        <v>75</v>
      </c>
      <c r="O6" s="5" t="s">
        <v>76</v>
      </c>
      <c r="P6" s="5" t="s">
        <v>77</v>
      </c>
      <c r="Q6" s="5" t="s">
        <v>78</v>
      </c>
      <c r="R6" s="5" t="s">
        <v>79</v>
      </c>
      <c r="S6" s="5" t="s">
        <v>80</v>
      </c>
      <c r="T6" s="5" t="s">
        <v>81</v>
      </c>
      <c r="U6" s="5" t="s">
        <v>82</v>
      </c>
      <c r="V6" s="5" t="s">
        <v>82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22008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総武線</v>
      </c>
      <c r="S7" s="13" t="str">
        <f>IF(入力!AE5="","",入力!AE5)</f>
        <v>幕張本郷</v>
      </c>
      <c r="T7" s="13"/>
      <c r="U7" s="13">
        <f>IF(入力!C4="","",入力!C4)</f>
        <v>434718954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83</v>
      </c>
      <c r="B15" s="5" t="s">
        <v>84</v>
      </c>
      <c r="C15" s="5" t="s">
        <v>85</v>
      </c>
      <c r="D15" s="5" t="s">
        <v>86</v>
      </c>
      <c r="E15" s="5" t="s">
        <v>87</v>
      </c>
      <c r="F15" s="5" t="s">
        <v>88</v>
      </c>
      <c r="G15" s="5" t="s">
        <v>89</v>
      </c>
      <c r="H15" s="5" t="s">
        <v>90</v>
      </c>
      <c r="I15" s="5" t="s">
        <v>91</v>
      </c>
      <c r="J15" s="5" t="s">
        <v>92</v>
      </c>
      <c r="K15" s="5" t="s">
        <v>93</v>
      </c>
      <c r="L15" s="5" t="s">
        <v>28</v>
      </c>
      <c r="M15" s="5" t="s">
        <v>94</v>
      </c>
      <c r="N15" s="5" t="s">
        <v>95</v>
      </c>
      <c r="O15" s="5" t="s">
        <v>96</v>
      </c>
      <c r="P15" s="5" t="s">
        <v>97</v>
      </c>
      <c r="Q15" s="5" t="s">
        <v>98</v>
      </c>
      <c r="R15" s="5" t="s">
        <v>67</v>
      </c>
      <c r="S15" s="5" t="s">
        <v>68</v>
      </c>
      <c r="T15" s="5" t="s">
        <v>99</v>
      </c>
      <c r="U15" s="5" t="s">
        <v>100</v>
      </c>
      <c r="V15" s="5" t="s">
        <v>101</v>
      </c>
      <c r="W15" s="5" t="s">
        <v>102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103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>
        <f>IF(入力!G7="","",入力!G7)</f>
        <v>500184835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0013</v>
      </c>
      <c r="T16" s="13" t="str">
        <f>IF(入力!P8="","",入力!P8)</f>
        <v>千葉市美浜区打瀬３－１－３－C５１１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104</v>
      </c>
      <c r="C17" s="13" t="str">
        <f>IF(入力!C10="","",入力!C10)</f>
        <v>髙橋</v>
      </c>
      <c r="D17" s="13" t="str">
        <f>IF(入力!E10="","",入力!E10)</f>
        <v>直美</v>
      </c>
      <c r="E17" s="13" t="str">
        <f>IF(入力!C9="","",入力!C9)</f>
        <v>タカハシ</v>
      </c>
      <c r="F17" s="13" t="str">
        <f>IF(入力!E9="","",入力!E9)</f>
        <v>ナオミ</v>
      </c>
      <c r="G17" s="13">
        <f>IF(入力!G9="","",入力!G9)</f>
        <v>508325975</v>
      </c>
      <c r="H17" s="13" t="str">
        <f>IF(入力!J9="","",入力!J9)</f>
        <v/>
      </c>
      <c r="I17" s="13" t="str">
        <f>IF(入力!M9="","",入力!M9)</f>
        <v>"0200759</v>
      </c>
      <c r="J17" s="13"/>
      <c r="K17" s="13"/>
      <c r="L17" s="13">
        <f>IF(入力!AT9="","",入力!AT9)</f>
        <v>59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0025</v>
      </c>
      <c r="T17" s="13" t="str">
        <f>IF(入力!P10="","",入力!P10)</f>
        <v>千葉市美浜区浜田１－４－５２２</v>
      </c>
      <c r="U17" s="13" t="str">
        <f>IF(入力!AL9="","",入力!AL9)</f>
        <v>090</v>
      </c>
      <c r="V17" s="13" t="str">
        <f>IF(入力!AK10="","",入力!AK10)</f>
        <v>7176</v>
      </c>
      <c r="W17" s="13" t="str">
        <f>IF(入力!AP10="","",入力!AP10)</f>
        <v>6787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107</v>
      </c>
      <c r="C20" s="13" t="str">
        <f>IF(入力!C12="","",入力!C12)</f>
        <v>関</v>
      </c>
      <c r="D20" s="13" t="str">
        <f>IF(入力!E12="","",入力!E12)</f>
        <v>文江</v>
      </c>
      <c r="E20" s="13" t="str">
        <f>IF(入力!C11="","",入力!C11)</f>
        <v>セキ</v>
      </c>
      <c r="F20" s="13" t="str">
        <f>IF(入力!E11="","",入力!E11)</f>
        <v>フミエ</v>
      </c>
      <c r="G20" s="13">
        <f>IF(入力!G11="","",入力!G11)</f>
        <v>521789415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0032</v>
      </c>
      <c r="T20" s="13" t="str">
        <f>IF(入力!P12="","",入力!P12)</f>
        <v>千葉市花見川区幕張町５－４１７－９－９１３</v>
      </c>
      <c r="U20" s="13" t="str">
        <f>IF(入力!AL11="","",入力!AL11)</f>
        <v>050</v>
      </c>
      <c r="V20" s="13" t="str">
        <f>IF(入力!AK12="","",入力!AK12)</f>
        <v>3428</v>
      </c>
      <c r="W20" s="13" t="str">
        <f>IF(入力!AP12="","",入力!AP12)</f>
        <v>3189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108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109</v>
      </c>
      <c r="C22" s="13" t="str">
        <f>IF(入力!C16="","",入力!C16)</f>
        <v>髙橋</v>
      </c>
      <c r="D22" s="13" t="str">
        <f>IF(入力!E16="","",入力!E16)</f>
        <v>直美</v>
      </c>
      <c r="E22" s="13" t="str">
        <f>IF(入力!C15="","",入力!C15)</f>
        <v>タカハシ</v>
      </c>
      <c r="F22" s="13" t="str">
        <f>IF(入力!E15="","",入力!E15)</f>
        <v>ナオミ</v>
      </c>
      <c r="G22" s="13"/>
      <c r="H22" s="13"/>
      <c r="I22" s="13"/>
      <c r="J22" s="13"/>
      <c r="K22" s="13"/>
      <c r="L22" s="13">
        <f>IF(入力!AT15="","",入力!AT15)</f>
        <v>59</v>
      </c>
      <c r="M22" s="13"/>
      <c r="N22" s="13" t="str">
        <f>IF(入力!C21="","",入力!C21)</f>
        <v>"090</v>
      </c>
      <c r="O22" s="13">
        <f>IF(入力!E21="","",入力!E21)</f>
        <v>7176</v>
      </c>
      <c r="P22" s="13">
        <f>IF(入力!G21="","",入力!G21)</f>
        <v>6787</v>
      </c>
      <c r="Q22" s="13"/>
      <c r="R22" s="13" t="str">
        <f>IF(入力!R15="","",入力!R15)</f>
        <v>261</v>
      </c>
      <c r="S22" s="13" t="str">
        <f>IF(入力!W15="","",入力!W15)</f>
        <v>0025</v>
      </c>
      <c r="T22" s="13" t="str">
        <f>IF(入力!P16="","",入力!P16)</f>
        <v>千葉市美浜区浜田１－４－５２２</v>
      </c>
      <c r="U22" s="13" t="str">
        <f>IF(入力!AL15="","",入力!AL15)</f>
        <v>090</v>
      </c>
      <c r="V22" s="13" t="str">
        <f>IF(入力!AK16="","",入力!AK16)</f>
        <v>7176</v>
      </c>
      <c r="W22" s="13" t="str">
        <f>IF(入力!AP16="","",入力!AP16)</f>
        <v>6787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110</v>
      </c>
      <c r="C23" s="13" t="str">
        <f>IF(入力!$C$14="","",入力!$C$14)</f>
        <v>髙橋</v>
      </c>
      <c r="D23" s="13" t="str">
        <f>IF(入力!$E$14="","",入力!$E$14)</f>
        <v>直美</v>
      </c>
      <c r="E23" s="13" t="str">
        <f>IF(入力!$C$13="","",入力!$C$13)</f>
        <v>タカハシ</v>
      </c>
      <c r="F23" s="13" t="str">
        <f>IF(入力!$E$13="","",入力!$E$13)</f>
        <v>ナオミ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51</v>
      </c>
      <c r="C24" s="51" t="str">
        <f>VLOOKUP($B$51,$A$53:$F$352,3)</f>
        <v>関</v>
      </c>
      <c r="D24" s="51" t="str">
        <f>VLOOKUP($B$51,$A$53:$F$352,4)</f>
        <v>佳乃</v>
      </c>
      <c r="E24" s="51" t="str">
        <f>VLOOKUP($B$51,$A$53:$F$352,5)</f>
        <v>セキ</v>
      </c>
      <c r="F24" s="51" t="str">
        <f>VLOOKUP($B$51,$A$53:$F$352,6)</f>
        <v>ヨシノ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111</v>
      </c>
      <c r="B51" s="19">
        <f>IF(入力!Y33="","",入力!Y33)</f>
        <v>3</v>
      </c>
    </row>
    <row r="52" spans="1:41">
      <c r="A52" s="20" t="s">
        <v>112</v>
      </c>
      <c r="B52" s="21" t="s">
        <v>113</v>
      </c>
      <c r="C52" s="5" t="s">
        <v>114</v>
      </c>
      <c r="D52" s="5" t="s">
        <v>115</v>
      </c>
      <c r="E52" s="5" t="s">
        <v>116</v>
      </c>
      <c r="F52" s="5" t="s">
        <v>117</v>
      </c>
      <c r="G52" s="5" t="s">
        <v>89</v>
      </c>
      <c r="H52" s="5" t="s">
        <v>118</v>
      </c>
      <c r="I52" s="5" t="s">
        <v>119</v>
      </c>
      <c r="J52" s="5" t="s">
        <v>120</v>
      </c>
      <c r="K52" s="5" t="s">
        <v>121</v>
      </c>
      <c r="L52" s="5" t="s">
        <v>122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大石</v>
      </c>
      <c r="D53" s="13" t="str">
        <f>IF(入力!E26="","",入力!E26)</f>
        <v>真湖</v>
      </c>
      <c r="E53" s="13" t="str">
        <f>IF(入力!C25="","",入力!C25)</f>
        <v>オオイシ</v>
      </c>
      <c r="F53" s="13" t="str">
        <f>IF(入力!E25="","",入力!E25)</f>
        <v>マコ</v>
      </c>
      <c r="G53" s="13">
        <f>IF(入力!M25="","",入力!M25)</f>
        <v>520642148</v>
      </c>
      <c r="H53" s="13" t="str">
        <f>IF(入力!I25="","",入力!I25)</f>
        <v>千葉市立瑞穂小学校</v>
      </c>
      <c r="I53" s="13">
        <f>IF(入力!G25="","",入力!G25)</f>
        <v>6</v>
      </c>
      <c r="J53" s="13">
        <f>IF(入力!P25="","",入力!P25)</f>
        <v>170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六本木</v>
      </c>
      <c r="D54" s="13" t="str">
        <f>IF(入力!E28="","",入力!E28)</f>
        <v>咲穂</v>
      </c>
      <c r="E54" s="13" t="str">
        <f>IF(入力!C27="","",入力!C27)</f>
        <v>ロッポンギ</v>
      </c>
      <c r="F54" s="13" t="str">
        <f>IF(入力!E27="","",入力!E27)</f>
        <v>サホ</v>
      </c>
      <c r="G54" s="13">
        <f>IF(入力!M27="","",入力!M27)</f>
        <v>521541167</v>
      </c>
      <c r="H54" s="13" t="str">
        <f>IF(入力!I27="","",入力!I27)</f>
        <v>千葉市立真砂西小学校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関</v>
      </c>
      <c r="D55" s="13" t="str">
        <f>IF(入力!E30="","",入力!E30)</f>
        <v>佳乃</v>
      </c>
      <c r="E55" s="13" t="str">
        <f>IF(入力!C29="","",入力!C29)</f>
        <v>セキ</v>
      </c>
      <c r="F55" s="13" t="str">
        <f>IF(入力!E29="","",入力!E29)</f>
        <v>ヨシノ</v>
      </c>
      <c r="G55" s="13">
        <f>IF(入力!M29="","",入力!M29)</f>
        <v>520620504</v>
      </c>
      <c r="H55" s="13" t="str">
        <f>IF(入力!I29="","",入力!I29)</f>
        <v>千葉市立幕張南小学校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 xml:space="preserve"> 遠藤</v>
      </c>
      <c r="D56" s="13" t="str">
        <f>IF(入力!E32="","",入力!E32)</f>
        <v>莉子</v>
      </c>
      <c r="E56" s="13" t="str">
        <f>IF(入力!C31="","",入力!C31)</f>
        <v>エンドウ</v>
      </c>
      <c r="F56" s="13" t="str">
        <f>IF(入力!E31="","",入力!E31)</f>
        <v>リコ</v>
      </c>
      <c r="G56" s="13">
        <f>IF(入力!M31="","",入力!M31)</f>
        <v>521541594</v>
      </c>
      <c r="H56" s="13" t="str">
        <f>IF(入力!I31="","",入力!I31)</f>
        <v>千葉市立さつきが丘東小学校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藤目</v>
      </c>
      <c r="D57" s="13" t="str">
        <f>IF(入力!E34="","",入力!E34)</f>
        <v>花</v>
      </c>
      <c r="E57" s="13" t="str">
        <f>IF(入力!C33="","",入力!C33)</f>
        <v>フジメ</v>
      </c>
      <c r="F57" s="13" t="str">
        <f>IF(入力!E33="","",入力!E33)</f>
        <v>ハナ</v>
      </c>
      <c r="G57" s="13">
        <f>IF(入力!M33="","",入力!M33)</f>
        <v>521746920</v>
      </c>
      <c r="H57" s="13" t="str">
        <f>IF(入力!I33="","",入力!I33)</f>
        <v>千葉市立長作小学校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小沼</v>
      </c>
      <c r="D58" s="13" t="str">
        <f>IF(入力!E36="","",入力!E36)</f>
        <v>花菜</v>
      </c>
      <c r="E58" s="13" t="str">
        <f>IF(入力!C35="","",入力!C35)</f>
        <v>オヌマ</v>
      </c>
      <c r="F58" s="13" t="str">
        <f>IF(入力!E35="","",入力!E35)</f>
        <v>カナ</v>
      </c>
      <c r="G58" s="13">
        <f>IF(入力!M35="","",入力!M35)</f>
        <v>521949314</v>
      </c>
      <c r="H58" s="13" t="str">
        <f>IF(入力!I35="","",入力!I35)</f>
        <v>千葉市立幕張小学校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由利</v>
      </c>
      <c r="D59" s="13" t="str">
        <f>IF(入力!E38="","",入力!E38)</f>
        <v>若菜</v>
      </c>
      <c r="E59" s="13" t="str">
        <f>IF(入力!C37="","",入力!C37)</f>
        <v>ユリ</v>
      </c>
      <c r="F59" s="13" t="str">
        <f>IF(入力!E37="","",入力!E37)</f>
        <v>ワカナ</v>
      </c>
      <c r="G59" s="13">
        <f>IF(入力!M37="","",入力!M37)</f>
        <v>520601589</v>
      </c>
      <c r="H59" s="13" t="str">
        <f>IF(入力!I37="","",入力!I37)</f>
        <v>千葉市立花園小学校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岸田</v>
      </c>
      <c r="D60" s="13" t="str">
        <f>IF(入力!E40="","",入力!E40)</f>
        <v>麻那</v>
      </c>
      <c r="E60" s="13" t="str">
        <f>IF(入力!C39="","",入力!C39)</f>
        <v>キシダ</v>
      </c>
      <c r="F60" s="13" t="str">
        <f>IF(入力!E39="","",入力!E39)</f>
        <v>マナ</v>
      </c>
      <c r="G60" s="13">
        <f>IF(入力!M39="","",入力!M39)</f>
        <v>521950624</v>
      </c>
      <c r="H60" s="13" t="str">
        <f>IF(入力!I39="","",入力!I39)</f>
        <v>千葉市立幕張小学校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大石</v>
      </c>
      <c r="D61" s="13" t="str">
        <f>IF(入力!E42="","",入力!E42)</f>
        <v>双葉</v>
      </c>
      <c r="E61" s="13" t="str">
        <f>IF(入力!C41="","",入力!C41)</f>
        <v>オオイシ</v>
      </c>
      <c r="F61" s="13" t="str">
        <f>IF(入力!E41="","",入力!E41)</f>
        <v>フタバ</v>
      </c>
      <c r="G61" s="13">
        <f>IF(入力!M41="","",入力!M41)</f>
        <v>520809572</v>
      </c>
      <c r="H61" s="13" t="str">
        <f>IF(入力!I41="","",入力!I41)</f>
        <v>千葉市立瑞穂小学校</v>
      </c>
      <c r="I61" s="13">
        <f>IF(入力!G41="","",入力!G41)</f>
        <v>4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由利</v>
      </c>
      <c r="D62" s="13" t="str">
        <f>IF(入力!E44="","",入力!E44)</f>
        <v>清香</v>
      </c>
      <c r="E62" s="13" t="str">
        <f>IF(入力!C43="","",入力!C43)</f>
        <v>ユリ</v>
      </c>
      <c r="F62" s="13" t="str">
        <f>IF(入力!E43="","",入力!E43)</f>
        <v>サヤカ</v>
      </c>
      <c r="G62" s="13">
        <f>IF(入力!M43="","",入力!M43)</f>
        <v>520601725</v>
      </c>
      <c r="H62" s="13" t="str">
        <f>IF(入力!I43="","",入力!I43)</f>
        <v>千葉市立花園小学校</v>
      </c>
      <c r="I62" s="13">
        <f>IF(入力!G43="","",入力!G43)</f>
        <v>3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TAKAHASHI NAOMI</cp:lastModifiedBy>
  <cp:revision/>
  <dcterms:created xsi:type="dcterms:W3CDTF">2014-04-05T09:56:00Z</dcterms:created>
  <dcterms:modified xsi:type="dcterms:W3CDTF">2022-09-27T12:36:54Z</dcterms:modified>
  <cp:category/>
  <cp:contentStatus/>
</cp:coreProperties>
</file>